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1646AB44-FFC6-4231-8465-C666B7B944A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명단'!$A$13:$R$57</definedName>
    <definedName name="_xlnm._FilterDatabase" localSheetId="4" hidden="1">운전자별!$A$4:$BR$126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운전자별!$A$1:$R$135</definedName>
    <definedName name="_xlnm.Print_Area" localSheetId="1">종합!$A$1:$L$135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25" i="12"/>
  <c r="B124" i="12"/>
  <c r="B126" i="12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8" i="60" l="1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H126" i="12" l="1"/>
  <c r="F56" i="60"/>
  <c r="F54" i="60"/>
  <c r="F52" i="60"/>
  <c r="F51" i="60"/>
  <c r="F55" i="60"/>
  <c r="F57" i="60"/>
  <c r="F53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3" i="60" l="1"/>
  <c r="F25" i="60"/>
  <c r="F38" i="60"/>
  <c r="F46" i="60"/>
  <c r="F30" i="60"/>
  <c r="F22" i="60"/>
  <c r="F14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J55" i="12" a="1"/>
  <c r="J55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7" i="12" l="1"/>
  <c r="J10" i="12" l="1"/>
  <c r="J33" i="12" s="1"/>
  <c r="N27" i="12"/>
  <c r="K29" i="12"/>
  <c r="D29" i="12" l="1"/>
  <c r="D55" i="12" a="1"/>
  <c r="E55" i="12" a="1"/>
  <c r="N55" i="12" a="1"/>
  <c r="I55" i="12" a="1"/>
  <c r="F55" i="12" a="1"/>
  <c r="H55" i="12" a="1"/>
  <c r="G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27" i="12" l="1"/>
  <c r="I127" i="12"/>
  <c r="D127" i="12"/>
  <c r="E127" i="12"/>
  <c r="F127" i="12"/>
  <c r="J127" i="12"/>
  <c r="G127" i="12"/>
  <c r="J125" i="12"/>
  <c r="D126" i="12"/>
  <c r="E125" i="12"/>
  <c r="F126" i="12"/>
  <c r="D125" i="12"/>
  <c r="F124" i="12"/>
  <c r="D124" i="12"/>
  <c r="I126" i="12"/>
  <c r="J124" i="12"/>
  <c r="G126" i="12"/>
  <c r="I124" i="12"/>
  <c r="H125" i="12"/>
  <c r="E126" i="12"/>
  <c r="H124" i="12"/>
  <c r="G125" i="12"/>
  <c r="E124" i="12"/>
  <c r="G124" i="12"/>
  <c r="F125" i="12"/>
  <c r="J126" i="12"/>
  <c r="I12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<sst xmlns="http://schemas.openxmlformats.org/spreadsheetml/2006/main" count="4097" uniqueCount="697">
  <si>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</si>
  <si>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</si>
  <si>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</si>
  <si>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</si>
  <si>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</si>
  <si>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</si>
  <si>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</si>
  <si>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</si>
  <si>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</si>
  <si>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</si>
  <si>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</si>
  <si>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</si>
  <si>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</si>
  <si>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</si>
  <si>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</si>
  <si>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</si>
  <si>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</si>
  <si>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</si>
  <si>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</si>
  <si>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</si>
  <si>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</si>
  <si>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</si>
  <si>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</si>
  <si>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</si>
  <si>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</si>
  <si>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</si>
  <si>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</si>
  <si>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</si>
  <si>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</si>
  <si>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</si>
  <si>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</si>
  <si>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</si>
  <si>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</si>
  <si>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</si>
  <si>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</si>
  <si>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</si>
  <si>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</si>
  <si>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</si>
  <si>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</si>
  <si>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</si>
  <si>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</si>
  <si>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</si>
  <si>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</si>
  <si>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</si>
  <si>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</si>
  <si>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</si>
  <si>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</si>
  <si>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</si>
  <si>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</si>
  <si>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</si>
  <si>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</si>
  <si>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</si>
  <si>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</si>
  <si>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</si>
  <si>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</si>
  <si>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</si>
  <si>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</si>
  <si>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</si>
  <si>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</si>
  <si>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</si>
  <si>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</si>
  <si>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</si>
  <si>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</si>
  <si>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</si>
  <si>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</si>
  <si>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</si>
  <si>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</si>
  <si>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</si>
  <si>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</si>
  <si>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</si>
  <si>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</si>
  <si>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</si>
  <si>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</si>
  <si>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</si>
  <si>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</si>
  <si>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</si>
  <si>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</si>
  <si>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</si>
  <si>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</si>
  <si>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</si>
  <si>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</si>
  <si>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</si>
  <si>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</si>
  <si>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</si>
  <si>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</si>
  <si>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</si>
  <si>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</si>
  <si>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</si>
  <si>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</si>
  <si>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</si>
  <si>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</si>
  <si>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</si>
  <si>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</si>
  <si>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</si>
  <si>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</si>
  <si>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</si>
  <si>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</si>
  <si>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</si>
  <si>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</si>
  <si>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</si>
  <si>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</si>
  <si>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</si>
  <si>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</si>
  <si>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</si>
  <si>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</si>
  <si>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</si>
  <si>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</si>
  <si>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</si>
  <si>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</si>
  <si>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</si>
  <si>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</si>
  <si>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</si>
  <si>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</si>
  <si>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</si>
  <si>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</si>
  <si>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</si>
  <si>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</si>
  <si>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</si>
  <si>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청라교통</t>
  </si>
  <si>
    <t>112</t>
  </si>
  <si>
    <t>306</t>
  </si>
  <si>
    <t>307</t>
  </si>
  <si>
    <t>308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</si>
  <si>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</si>
  <si>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</si>
  <si>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</si>
  <si>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</si>
  <si>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</si>
  <si>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</si>
  <si>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</si>
  <si>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</si>
  <si>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</si>
  <si>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</si>
  <si>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</si>
  <si>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</si>
  <si>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</si>
  <si>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</si>
  <si>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</si>
  <si>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</si>
  <si>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</si>
  <si>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</si>
  <si>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</si>
  <si>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</si>
  <si>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</si>
  <si>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</si>
  <si>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</si>
  <si>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</si>
  <si>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</si>
  <si>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</si>
  <si>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</si>
  <si>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</si>
  <si>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</si>
  <si>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</si>
  <si>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</si>
  <si>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</si>
  <si>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</si>
  <si>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</si>
  <si>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</si>
  <si>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</si>
  <si>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</si>
  <si>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</si>
  <si>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</si>
  <si>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</si>
  <si>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</si>
  <si>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</si>
  <si>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</si>
  <si>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</si>
  <si>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</si>
  <si>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</si>
  <si>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</si>
  <si>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</si>
  <si>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</si>
  <si>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</si>
  <si>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</si>
  <si>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청라교통</t>
    <phoneticPr fontId="2" type="noConversion"/>
  </si>
  <si>
    <t>70바5927</t>
  </si>
  <si>
    <t>112112</t>
  </si>
  <si>
    <t>70바5995</t>
  </si>
  <si>
    <t>70바5996</t>
  </si>
  <si>
    <t>70바5997</t>
  </si>
  <si>
    <t>70바6013</t>
  </si>
  <si>
    <t>청라교통112S1</t>
  </si>
  <si>
    <t>70바6014</t>
  </si>
  <si>
    <t>70바6015</t>
  </si>
  <si>
    <t>70바6032</t>
  </si>
  <si>
    <t>청라교통112C1</t>
  </si>
  <si>
    <t>70바6062</t>
  </si>
  <si>
    <t>70바6063</t>
  </si>
  <si>
    <t>70바6064</t>
  </si>
  <si>
    <t>70바6065</t>
  </si>
  <si>
    <t>70바6066</t>
  </si>
  <si>
    <t>청라교통112D1</t>
  </si>
  <si>
    <t>70바6091</t>
  </si>
  <si>
    <t>72바1572</t>
  </si>
  <si>
    <t>72바1573</t>
  </si>
  <si>
    <t>청라교통112C3</t>
  </si>
  <si>
    <t>72바1609</t>
  </si>
  <si>
    <t>72바1611</t>
  </si>
  <si>
    <t>72바1612</t>
  </si>
  <si>
    <t>70바5921</t>
  </si>
  <si>
    <t>70바6049</t>
  </si>
  <si>
    <t>70바6050</t>
  </si>
  <si>
    <t>70바6051</t>
  </si>
  <si>
    <t>70바6085</t>
  </si>
  <si>
    <t>70바6087</t>
  </si>
  <si>
    <t>70바6088</t>
  </si>
  <si>
    <t>70바6089</t>
  </si>
  <si>
    <t>70바6090</t>
  </si>
  <si>
    <t>72바1305</t>
  </si>
  <si>
    <t>72바1306</t>
  </si>
  <si>
    <t>72바1307</t>
  </si>
  <si>
    <t>72바1381</t>
  </si>
  <si>
    <t>72바1499</t>
  </si>
  <si>
    <t>70바5968</t>
  </si>
  <si>
    <t>70바5991</t>
  </si>
  <si>
    <t>70바6052</t>
  </si>
  <si>
    <t>72바1699</t>
  </si>
  <si>
    <t>72바1700</t>
  </si>
  <si>
    <t>72바1701</t>
  </si>
  <si>
    <t>72바1702</t>
  </si>
  <si>
    <t>72바1703</t>
  </si>
  <si>
    <t>75아1145</t>
  </si>
  <si>
    <t>75아1146</t>
  </si>
  <si>
    <t>70바5066</t>
  </si>
  <si>
    <t>70바5088</t>
  </si>
  <si>
    <t>70바6034</t>
  </si>
  <si>
    <t>70바6035</t>
  </si>
  <si>
    <t>75아1292</t>
  </si>
  <si>
    <t>75아1293</t>
  </si>
  <si>
    <t>70바6011</t>
  </si>
  <si>
    <t>강동윤</t>
  </si>
  <si>
    <t>강양민</t>
  </si>
  <si>
    <t>강원호</t>
  </si>
  <si>
    <t>고성훈</t>
  </si>
  <si>
    <t>공경갑</t>
  </si>
  <si>
    <t>구준회</t>
  </si>
  <si>
    <t>김경수</t>
  </si>
  <si>
    <t>김광민</t>
  </si>
  <si>
    <t>김광섭</t>
  </si>
  <si>
    <t>김광준</t>
  </si>
  <si>
    <t>김광철</t>
  </si>
  <si>
    <t>김권태</t>
  </si>
  <si>
    <t>김근식</t>
  </si>
  <si>
    <t>김기홍</t>
  </si>
  <si>
    <t>김봉신</t>
  </si>
  <si>
    <t>김석윤</t>
  </si>
  <si>
    <t>김선철</t>
  </si>
  <si>
    <t>김선철b</t>
  </si>
  <si>
    <t>김성기</t>
  </si>
  <si>
    <t>김세운</t>
  </si>
  <si>
    <t>김용근</t>
  </si>
  <si>
    <t>김응수</t>
  </si>
  <si>
    <t>김인철</t>
  </si>
  <si>
    <t>김장선</t>
  </si>
  <si>
    <t>김재연</t>
  </si>
  <si>
    <t>김창곤</t>
  </si>
  <si>
    <t>김천섭</t>
  </si>
  <si>
    <t>김태영</t>
  </si>
  <si>
    <t>김형만</t>
  </si>
  <si>
    <t>김형배</t>
  </si>
  <si>
    <t>김형철</t>
  </si>
  <si>
    <t>김훈구</t>
  </si>
  <si>
    <t>나철근</t>
  </si>
  <si>
    <t>동용렬</t>
  </si>
  <si>
    <t>민지홍</t>
  </si>
  <si>
    <t>박동식</t>
  </si>
  <si>
    <t>박상신</t>
  </si>
  <si>
    <t>박상진</t>
  </si>
  <si>
    <t>박승재</t>
  </si>
  <si>
    <t>박시형</t>
  </si>
  <si>
    <t>박양우</t>
  </si>
  <si>
    <t>박영수</t>
  </si>
  <si>
    <t>박용호</t>
  </si>
  <si>
    <t>박용환</t>
  </si>
  <si>
    <t>박제군</t>
  </si>
  <si>
    <t>박주택</t>
  </si>
  <si>
    <t>박학기</t>
  </si>
  <si>
    <t>방기조</t>
  </si>
  <si>
    <t>방용길</t>
  </si>
  <si>
    <t>방진철</t>
  </si>
  <si>
    <t>백정기</t>
  </si>
  <si>
    <t>서현철</t>
  </si>
  <si>
    <t>손대연</t>
  </si>
  <si>
    <t>손주원</t>
  </si>
  <si>
    <t>신수철</t>
  </si>
  <si>
    <t>신우철</t>
  </si>
  <si>
    <t>안계찬</t>
  </si>
  <si>
    <t>안명학</t>
  </si>
  <si>
    <t>안수영</t>
  </si>
  <si>
    <t>안정배</t>
  </si>
  <si>
    <t>엄대섭</t>
  </si>
  <si>
    <t>오병진</t>
  </si>
  <si>
    <t>오수선</t>
  </si>
  <si>
    <t>윤동구</t>
  </si>
  <si>
    <t>윤심식</t>
  </si>
  <si>
    <t>윤형수</t>
  </si>
  <si>
    <t>이계창</t>
  </si>
  <si>
    <t>이광노</t>
  </si>
  <si>
    <t>이교웅</t>
  </si>
  <si>
    <t>이동민</t>
  </si>
  <si>
    <t>이산우</t>
  </si>
  <si>
    <t>이상렬</t>
  </si>
  <si>
    <t>이상영</t>
  </si>
  <si>
    <t>이선형</t>
  </si>
  <si>
    <t>이성만</t>
  </si>
  <si>
    <t>이원형</t>
  </si>
  <si>
    <t>이재이</t>
  </si>
  <si>
    <t>이재환</t>
  </si>
  <si>
    <t>이종권</t>
  </si>
  <si>
    <t>이종수</t>
  </si>
  <si>
    <t>이종찬</t>
  </si>
  <si>
    <t>이종훈</t>
  </si>
  <si>
    <t>이충석</t>
  </si>
  <si>
    <t>이해중</t>
  </si>
  <si>
    <t>임명성</t>
  </si>
  <si>
    <t>임상</t>
  </si>
  <si>
    <t>임영곤</t>
  </si>
  <si>
    <t>임주호</t>
  </si>
  <si>
    <t>임행선</t>
  </si>
  <si>
    <t>장국주</t>
  </si>
  <si>
    <t>장명호</t>
  </si>
  <si>
    <t>전만규</t>
  </si>
  <si>
    <t>정민진</t>
  </si>
  <si>
    <t>정병석</t>
  </si>
  <si>
    <t>정우진</t>
  </si>
  <si>
    <t>정원영</t>
  </si>
  <si>
    <t>조건희</t>
  </si>
  <si>
    <t>조점룡</t>
  </si>
  <si>
    <t>조중희</t>
  </si>
  <si>
    <t>진충현</t>
  </si>
  <si>
    <t>최윤호</t>
  </si>
  <si>
    <t>최일권</t>
  </si>
  <si>
    <t>추성배</t>
  </si>
  <si>
    <t>추지호</t>
  </si>
  <si>
    <t>한덕귀</t>
  </si>
  <si>
    <t>한동균</t>
  </si>
  <si>
    <t>한상오</t>
  </si>
  <si>
    <t>한종열</t>
  </si>
  <si>
    <t>허오만</t>
  </si>
  <si>
    <t>홍대경</t>
  </si>
  <si>
    <t>황현익</t>
  </si>
  <si>
    <t>0%(0명)</t>
  </si>
  <si>
    <t>개선율(유카전)</t>
  </si>
  <si>
    <t>=</t>
  </si>
  <si>
    <t>▲</t>
  </si>
  <si>
    <t>청라교통112B3</t>
  </si>
  <si>
    <t>김덕기</t>
  </si>
  <si>
    <t>청라교통112C4</t>
  </si>
  <si>
    <t>70바6056</t>
  </si>
  <si>
    <t>청라교통112B1</t>
  </si>
  <si>
    <t>청라교통112B2</t>
  </si>
  <si>
    <t>청라교통112C2</t>
  </si>
  <si>
    <t>청라교통112A1</t>
  </si>
  <si>
    <t>306306</t>
  </si>
  <si>
    <t>청라교통306D2</t>
  </si>
  <si>
    <t>청라교통306B1</t>
  </si>
  <si>
    <t>청라교통306C1</t>
  </si>
  <si>
    <t>청라교통306D3</t>
  </si>
  <si>
    <t>청라교통306D1</t>
  </si>
  <si>
    <t>307307</t>
  </si>
  <si>
    <t>청라교통307D2</t>
  </si>
  <si>
    <t>청라교통307D1</t>
  </si>
  <si>
    <t>청라교통307F1</t>
  </si>
  <si>
    <t>청라교통307D4</t>
  </si>
  <si>
    <t>청라교통307D3</t>
  </si>
  <si>
    <t>308308</t>
  </si>
  <si>
    <t>청라교통308F2</t>
  </si>
  <si>
    <t>청라교통308F1</t>
  </si>
  <si>
    <t>예비예비</t>
  </si>
  <si>
    <t>NULL</t>
  </si>
  <si>
    <t>안병권</t>
  </si>
  <si>
    <t>최준이</t>
  </si>
  <si>
    <t>순위</t>
  </si>
  <si>
    <t>인천전체</t>
  </si>
  <si>
    <t>청라교통112B5</t>
  </si>
  <si>
    <t>청라교통112S2</t>
  </si>
  <si>
    <t>청라교통112B4</t>
  </si>
  <si>
    <t>청라교통306A1</t>
  </si>
  <si>
    <t>청라교통306C3</t>
  </si>
  <si>
    <t>청라교통306C2</t>
  </si>
  <si>
    <t>청라교통307C2</t>
  </si>
  <si>
    <t>청라교통307C1</t>
  </si>
  <si>
    <t>청라교통307C3</t>
  </si>
  <si>
    <t>청라교통308D1</t>
  </si>
  <si>
    <t>70바6012</t>
  </si>
  <si>
    <t>70바6040</t>
  </si>
  <si>
    <t>박경태</t>
  </si>
  <si>
    <t>반광진</t>
  </si>
  <si>
    <t>신동훈</t>
  </si>
  <si>
    <t>오창호</t>
  </si>
  <si>
    <t>이성관</t>
  </si>
  <si>
    <t>이정자</t>
  </si>
  <si>
    <t>청라교통112B6</t>
  </si>
  <si>
    <t>청라교통112D2</t>
  </si>
  <si>
    <t>청라교통112B8</t>
  </si>
  <si>
    <t>청라교통112B7</t>
  </si>
  <si>
    <t>청라교통306C5</t>
  </si>
  <si>
    <t>청라교통306C4</t>
  </si>
  <si>
    <t>청라교통306C6</t>
  </si>
  <si>
    <t>청라교통306C7</t>
  </si>
  <si>
    <t>청라교통307D5</t>
  </si>
  <si>
    <t>청라교통308B1</t>
  </si>
  <si>
    <t>청라교통308B2</t>
  </si>
  <si>
    <t>김옥련</t>
  </si>
  <si>
    <t>이윤희</t>
  </si>
  <si>
    <t>청라교통112D3</t>
  </si>
  <si>
    <t>청라교통112A3</t>
  </si>
  <si>
    <t>▽</t>
  </si>
  <si>
    <t>청라교통112A2</t>
  </si>
  <si>
    <t>청라교통306C8</t>
  </si>
  <si>
    <t>청라교통306F1</t>
  </si>
  <si>
    <t>청라교통307B1</t>
  </si>
  <si>
    <t>청라교통308C1</t>
  </si>
  <si>
    <t>청라교통예비C5</t>
  </si>
  <si>
    <t>청라교통예비F11</t>
  </si>
  <si>
    <t>청라교통예비B5</t>
  </si>
  <si>
    <t>72바1334</t>
  </si>
  <si>
    <t>청라교통예비B2</t>
  </si>
  <si>
    <t>NEW</t>
  </si>
  <si>
    <t>new</t>
  </si>
  <si>
    <t>53134235111.297</t>
  </si>
  <si>
    <t>5317804246.113</t>
  </si>
  <si>
    <t>53198321124.828</t>
  </si>
  <si>
    <t>53150772621.109</t>
  </si>
  <si>
    <t>53121652156.33</t>
  </si>
  <si>
    <t>53148872446.99</t>
  </si>
  <si>
    <t>5313552923.49</t>
  </si>
  <si>
    <t>53125912262.541</t>
  </si>
  <si>
    <t>53152311676.582</t>
  </si>
  <si>
    <t>5319455279.448</t>
  </si>
  <si>
    <t>53146663965.029</t>
  </si>
  <si>
    <t>김군철</t>
  </si>
  <si>
    <t>5319739622.463</t>
  </si>
  <si>
    <t>53133112047.624</t>
  </si>
  <si>
    <t>5315911486.153</t>
  </si>
  <si>
    <t>53123192187.154</t>
  </si>
  <si>
    <t>5317322977.807</t>
  </si>
  <si>
    <t>53160493403.776</t>
  </si>
  <si>
    <t>5314250739.345</t>
  </si>
  <si>
    <t>53125323951.043</t>
  </si>
  <si>
    <t>53174763926.489</t>
  </si>
  <si>
    <t>53138612479.966</t>
  </si>
  <si>
    <t>53137241017.395</t>
  </si>
  <si>
    <t>53111151232.115</t>
  </si>
  <si>
    <t>53123926438.53</t>
  </si>
  <si>
    <t>53164732154.678</t>
  </si>
  <si>
    <t>53189583825.821</t>
  </si>
  <si>
    <t>53172301358.268</t>
  </si>
  <si>
    <t>53152453561.97</t>
  </si>
  <si>
    <t>53130285387.568</t>
  </si>
  <si>
    <t>53153002653.755</t>
  </si>
  <si>
    <t>53122104125.278</t>
  </si>
  <si>
    <t>53194994077.466</t>
  </si>
  <si>
    <t>53185951231.493</t>
  </si>
  <si>
    <t>53141773850.103</t>
  </si>
  <si>
    <t>53168072508.014</t>
  </si>
  <si>
    <t>53123912363.975</t>
  </si>
  <si>
    <t>53110051793.671</t>
  </si>
  <si>
    <t>53167114928.304</t>
  </si>
  <si>
    <t>5311900854.84</t>
  </si>
  <si>
    <t>53135643931.639</t>
  </si>
  <si>
    <t>53196733510.643</t>
  </si>
  <si>
    <t>53185703387.367</t>
  </si>
  <si>
    <t>53147422090.534</t>
  </si>
  <si>
    <t>5311815743.572</t>
  </si>
  <si>
    <t>53173263467.262</t>
  </si>
  <si>
    <t>53134583701.628</t>
  </si>
  <si>
    <t>53116802252.635</t>
  </si>
  <si>
    <t>53142981697.834</t>
  </si>
  <si>
    <t>53156422613.096</t>
  </si>
  <si>
    <t>53152784191.964</t>
  </si>
  <si>
    <t>박진우</t>
  </si>
  <si>
    <t>5317691524.382</t>
  </si>
  <si>
    <t>5319132781.555</t>
  </si>
  <si>
    <t>53169401015.001</t>
  </si>
  <si>
    <t>53147171336.904</t>
  </si>
  <si>
    <t>53177993745.022</t>
  </si>
  <si>
    <t>53169513390.041</t>
  </si>
  <si>
    <t>531615918.255</t>
  </si>
  <si>
    <t>53130033408.994</t>
  </si>
  <si>
    <t>53199972181.317</t>
  </si>
  <si>
    <t>53133693894.465</t>
  </si>
  <si>
    <t>53184752080.153</t>
  </si>
  <si>
    <t>5313041857.804</t>
  </si>
  <si>
    <t>53184681058.666</t>
  </si>
  <si>
    <t>53125562216.955</t>
  </si>
  <si>
    <t>53140764385.785</t>
  </si>
  <si>
    <t>5318989326.697</t>
  </si>
  <si>
    <t>53148865071.846</t>
  </si>
  <si>
    <t>53121554144.886</t>
  </si>
  <si>
    <t>53154875414.768</t>
  </si>
  <si>
    <t>53142912874.499</t>
  </si>
  <si>
    <t>53174442339.825</t>
  </si>
  <si>
    <t>5315775951.252</t>
  </si>
  <si>
    <t>53191023178.418</t>
  </si>
  <si>
    <t>53168562513.346</t>
  </si>
  <si>
    <t>53166092151.067</t>
  </si>
  <si>
    <t>53195875415.262</t>
  </si>
  <si>
    <t>53153332348.719</t>
  </si>
  <si>
    <t>531824856.394</t>
  </si>
  <si>
    <t>이근우</t>
  </si>
  <si>
    <t>531213494.459</t>
  </si>
  <si>
    <t>53156854166.694</t>
  </si>
  <si>
    <t>53139492286.647</t>
  </si>
  <si>
    <t>53129653942.46</t>
  </si>
  <si>
    <t>53119854217.47</t>
  </si>
  <si>
    <t>53156182517.75</t>
  </si>
  <si>
    <t>53112942120.886</t>
  </si>
  <si>
    <t>5311442864.212</t>
  </si>
  <si>
    <t>이시영</t>
  </si>
  <si>
    <t>5319264617.167</t>
  </si>
  <si>
    <t>53155354201.096</t>
  </si>
  <si>
    <t>5317294583.071</t>
  </si>
  <si>
    <t>53178952530.697</t>
  </si>
  <si>
    <t>이재철</t>
  </si>
  <si>
    <t>531725167.878</t>
  </si>
  <si>
    <t>5314960312.695</t>
  </si>
  <si>
    <t>53185191099.242</t>
  </si>
  <si>
    <t>53171584115.564</t>
  </si>
  <si>
    <t>5315771065.545</t>
  </si>
  <si>
    <t>5318057371.371</t>
  </si>
  <si>
    <t>53146593561.262</t>
  </si>
  <si>
    <t>53170303512.159</t>
  </si>
  <si>
    <t>53110241403.173</t>
  </si>
  <si>
    <t>53152424021.987</t>
  </si>
  <si>
    <t>53157712432.103</t>
  </si>
  <si>
    <t>53187443963.132</t>
  </si>
  <si>
    <t>53116375065.757</t>
  </si>
  <si>
    <t>53177873753.718</t>
  </si>
  <si>
    <t>53172682371.374</t>
  </si>
  <si>
    <t>53112392724.86</t>
  </si>
  <si>
    <t>53181742098.328</t>
  </si>
  <si>
    <t>5318253687.414</t>
  </si>
  <si>
    <t>531933549.759</t>
  </si>
  <si>
    <t>53112864019.29</t>
  </si>
  <si>
    <t>53177453899.209</t>
  </si>
  <si>
    <t>53138784272.11</t>
  </si>
  <si>
    <t>53163954485.024</t>
  </si>
  <si>
    <t>53181664010.585</t>
  </si>
  <si>
    <t>53144054570.584</t>
  </si>
  <si>
    <t>5319999365.829</t>
  </si>
  <si>
    <t>53153314202.833</t>
  </si>
  <si>
    <t>53157733850.851</t>
  </si>
  <si>
    <t>53182491736.204</t>
  </si>
  <si>
    <t>53113532590.87</t>
  </si>
  <si>
    <t>53143773289.321</t>
  </si>
  <si>
    <t>53145062494.585</t>
  </si>
  <si>
    <t>53158751095.559</t>
  </si>
  <si>
    <t>53135884142.797</t>
  </si>
  <si>
    <t>53155754956.239</t>
  </si>
  <si>
    <t>53163064154.632</t>
  </si>
  <si>
    <t>53146953489.775</t>
  </si>
  <si>
    <t>5317882362.351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</si>
  <si>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</si>
  <si>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</si>
  <si>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</si>
  <si>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</si>
  <si>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</si>
  <si>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급감속관리 명단</t>
    <phoneticPr fontId="2" type="noConversion"/>
  </si>
  <si>
    <t>분석기간: 24.11.01-24.11.30</t>
  </si>
  <si>
    <t>24'11</t>
    <phoneticPr fontId="2" type="noConversion"/>
  </si>
  <si>
    <t>9위/(32개사)</t>
  </si>
  <si>
    <t>9%(12명)</t>
  </si>
  <si>
    <t>13%(17명)</t>
  </si>
  <si>
    <t>17%(23명)</t>
  </si>
  <si>
    <t>24%(32명)</t>
  </si>
  <si>
    <t>21%(27명)</t>
  </si>
  <si>
    <t>15%(20명)</t>
  </si>
  <si>
    <t>10%(2명)</t>
  </si>
  <si>
    <t>15%(3명)</t>
  </si>
  <si>
    <t>7%(1명)</t>
  </si>
  <si>
    <t>40%(8명)</t>
  </si>
  <si>
    <t>33%(2명)</t>
  </si>
  <si>
    <t>10%(1명)</t>
  </si>
  <si>
    <t>20%(4명)</t>
  </si>
  <si>
    <t>57%(8명)</t>
  </si>
  <si>
    <t>17%(1명)</t>
  </si>
  <si>
    <t>30%(3명)</t>
  </si>
  <si>
    <t>21%(3명)</t>
  </si>
  <si>
    <t>50%(5명)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</si>
  <si>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</si>
  <si>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</si>
  <si>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</si>
  <si>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</si>
  <si>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</si>
  <si>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</si>
  <si>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</si>
  <si>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5311849279.819</t>
  </si>
  <si>
    <t>112112C</t>
  </si>
  <si>
    <t>5312049280.019</t>
  </si>
  <si>
    <t>112112B</t>
  </si>
  <si>
    <t>5312255394.808</t>
  </si>
  <si>
    <t>112112A</t>
  </si>
  <si>
    <t>청라교통112A6</t>
  </si>
  <si>
    <t>308308D</t>
  </si>
  <si>
    <t>청라교통308D5</t>
  </si>
  <si>
    <t>306306D</t>
  </si>
  <si>
    <t>307307F</t>
  </si>
  <si>
    <t>청라교통307F2</t>
  </si>
  <si>
    <t>-</t>
  </si>
  <si>
    <t>청라교통112B9</t>
  </si>
  <si>
    <t>청라교통112A9</t>
  </si>
  <si>
    <t>307307S</t>
  </si>
  <si>
    <t>청라교통307S2</t>
  </si>
  <si>
    <t>청라교통112A8</t>
  </si>
  <si>
    <t>청라교통307F5</t>
  </si>
  <si>
    <t>112112F</t>
  </si>
  <si>
    <t>청라교통112F4</t>
  </si>
  <si>
    <t>307307B</t>
  </si>
  <si>
    <t>청라교통307B2</t>
  </si>
  <si>
    <t>청라교통112C9</t>
  </si>
  <si>
    <t>112112D</t>
  </si>
  <si>
    <t>청라교통112D7</t>
  </si>
  <si>
    <t>청라교통112A5</t>
  </si>
  <si>
    <t>306306C</t>
  </si>
  <si>
    <t>306306B</t>
  </si>
  <si>
    <t>청라교통306B2</t>
  </si>
  <si>
    <t>306306F</t>
  </si>
  <si>
    <t>청라교통306F2</t>
  </si>
  <si>
    <t>청라교통307F4</t>
  </si>
  <si>
    <t>청라교통307B3</t>
  </si>
  <si>
    <t>청라교통306F4</t>
  </si>
  <si>
    <t>307307C</t>
  </si>
  <si>
    <t>청라교통307C4</t>
  </si>
  <si>
    <t>308308C</t>
  </si>
  <si>
    <t>청라교통307C6</t>
  </si>
  <si>
    <t>청라교통308D3</t>
  </si>
  <si>
    <t>청라교통306D6</t>
  </si>
  <si>
    <t>청라교통306F6</t>
  </si>
  <si>
    <t>청라교통306F5</t>
  </si>
  <si>
    <t>청라교통112A7</t>
  </si>
  <si>
    <t>청라교통112C7</t>
  </si>
  <si>
    <t>청라교통308C4</t>
  </si>
  <si>
    <t>청라교통112C10</t>
  </si>
  <si>
    <t>306306A</t>
  </si>
  <si>
    <t>청라교통306A2</t>
  </si>
  <si>
    <t>청라교통306B4</t>
  </si>
  <si>
    <t>308308B</t>
  </si>
  <si>
    <t>청라교통112A4</t>
  </si>
  <si>
    <t>307307D</t>
  </si>
  <si>
    <t>112112S</t>
  </si>
  <si>
    <t>청라교통112S6</t>
  </si>
  <si>
    <t>청라교통308D4</t>
  </si>
  <si>
    <t>청라교통307B4</t>
  </si>
  <si>
    <t>청라교통112F2</t>
  </si>
  <si>
    <t>308308F</t>
  </si>
  <si>
    <t>청라교통308F3</t>
  </si>
  <si>
    <t>청라교통307F7</t>
  </si>
  <si>
    <t>청라교통306B6</t>
  </si>
  <si>
    <t>청라교통306A5</t>
  </si>
  <si>
    <t>청라교통112D8</t>
  </si>
  <si>
    <t>청라교통307C7</t>
  </si>
  <si>
    <t>청라교통306D10</t>
  </si>
  <si>
    <t>청라교통308C5</t>
  </si>
  <si>
    <t>청라교통308B3</t>
  </si>
  <si>
    <t>청라교통306B5</t>
  </si>
  <si>
    <t>308308S</t>
  </si>
  <si>
    <t>청라교통308S1</t>
  </si>
  <si>
    <t>청라교통112S4</t>
  </si>
  <si>
    <t>청라교통306D11</t>
  </si>
  <si>
    <t>청라교통112S3</t>
  </si>
  <si>
    <t>청라교통308B4</t>
  </si>
  <si>
    <t>청라교통306D8</t>
  </si>
  <si>
    <t>청라교통112D4</t>
  </si>
  <si>
    <t>청라교통112C11</t>
  </si>
  <si>
    <t>306306S</t>
  </si>
  <si>
    <t>청라교통306S2</t>
  </si>
  <si>
    <t>청라교통306A3</t>
  </si>
  <si>
    <t>청라교통112S5</t>
  </si>
  <si>
    <t>청라교통112F3</t>
  </si>
  <si>
    <t>청라교통306A4</t>
  </si>
  <si>
    <t>청라교통112C8</t>
  </si>
  <si>
    <t>청라교통306B3</t>
  </si>
  <si>
    <t>청라교통112C5</t>
  </si>
  <si>
    <t>청라교통307S1</t>
  </si>
  <si>
    <t>청라교통112C6</t>
  </si>
  <si>
    <t>청라교통112D5</t>
  </si>
  <si>
    <t>청라교통308C3</t>
  </si>
  <si>
    <t>청라교통306D7</t>
  </si>
  <si>
    <t>청라교통307F3</t>
  </si>
  <si>
    <t>청라교통307C5</t>
  </si>
  <si>
    <t>청라교통112D6</t>
  </si>
  <si>
    <t>308308A</t>
  </si>
  <si>
    <t>청라교통308A1</t>
  </si>
  <si>
    <t>307307A</t>
  </si>
  <si>
    <t>청라교통307A1</t>
  </si>
  <si>
    <t>청라교통308C2</t>
  </si>
  <si>
    <t>청라교통306D4</t>
  </si>
  <si>
    <t>청라교통306D5</t>
  </si>
  <si>
    <t>청라교통306S1</t>
  </si>
  <si>
    <t>청라교통306D9</t>
  </si>
  <si>
    <t>청라교통112A10</t>
  </si>
  <si>
    <t>청라교통307F6</t>
  </si>
  <si>
    <t>청라교통112S7</t>
  </si>
  <si>
    <t>청라교통308D2</t>
  </si>
  <si>
    <t>청라교통306F3</t>
  </si>
  <si>
    <t>청라교통307C8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</si>
</sst>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8" fillId="17" borderId="41" xfId="562" applyNumberFormat="1" applyFont="1" applyFill="1" applyBorder="1" applyAlignment="1">
      <alignment horizontal="center" vertical="center"/>
    </xf>
    <xf numFmtId="177" fontId="79" fillId="0" borderId="42" xfId="4" applyNumberFormat="1" applyFont="1" applyFill="1" applyBorder="1" applyAlignment="1">
      <alignment horizontal="center" vertical="center" wrapText="1"/>
    </xf>
    <xf numFmtId="177" fontId="80" fillId="18" borderId="42" xfId="4" applyNumberFormat="1" applyFont="1" applyFill="1" applyBorder="1" applyAlignment="1">
      <alignment horizontal="center" vertical="center" wrapText="1"/>
    </xf>
    <xf numFmtId="9" fontId="80" fillId="0" borderId="43" xfId="563" applyFont="1" applyFill="1" applyBorder="1" applyAlignment="1">
      <alignment horizontal="center" vertical="center"/>
    </xf>
    <xf numFmtId="194" fontId="78" fillId="17" borderId="44" xfId="562" applyNumberFormat="1" applyFont="1" applyFill="1" applyBorder="1" applyAlignment="1">
      <alignment horizontal="center" vertical="center"/>
    </xf>
    <xf numFmtId="9" fontId="81" fillId="0" borderId="45" xfId="563" applyFont="1" applyFill="1" applyBorder="1" applyAlignment="1">
      <alignment horizontal="center" vertical="center"/>
    </xf>
    <xf numFmtId="178" fontId="81" fillId="0" borderId="45" xfId="563" applyNumberFormat="1" applyFont="1" applyFill="1" applyBorder="1" applyAlignment="1">
      <alignment horizontal="center" vertical="center"/>
    </xf>
    <xf numFmtId="0" fontId="82" fillId="17" borderId="44" xfId="562" applyNumberFormat="1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right" vertical="center" wrapText="1"/>
    </xf>
    <xf numFmtId="10" fontId="80" fillId="18" borderId="46" xfId="563" applyNumberFormat="1" applyFont="1" applyFill="1" applyBorder="1" applyAlignment="1">
      <alignment horizontal="center" vertical="center" wrapText="1"/>
    </xf>
    <xf numFmtId="178" fontId="80" fillId="0" borderId="45" xfId="563" applyNumberFormat="1" applyFont="1" applyFill="1" applyBorder="1" applyAlignment="1">
      <alignment horizontal="right" vertical="center"/>
    </xf>
    <xf numFmtId="0" fontId="78" fillId="17" borderId="47" xfId="562" applyNumberFormat="1" applyFont="1" applyFill="1" applyBorder="1" applyAlignment="1">
      <alignment horizontal="center" vertical="center"/>
    </xf>
    <xf numFmtId="10" fontId="79" fillId="0" borderId="48" xfId="563" applyNumberFormat="1" applyFont="1" applyFill="1" applyBorder="1" applyAlignment="1">
      <alignment horizontal="center" vertical="center" wrapText="1"/>
    </xf>
    <xf numFmtId="187" fontId="83" fillId="18" borderId="48" xfId="563" applyNumberFormat="1" applyFont="1" applyFill="1" applyBorder="1" applyAlignment="1">
      <alignment horizontal="centerContinuous" vertical="center"/>
    </xf>
    <xf numFmtId="187" fontId="83" fillId="18" borderId="49" xfId="563" applyNumberFormat="1" applyFont="1" applyFill="1" applyBorder="1" applyAlignment="1">
      <alignment horizontal="centerContinuous" vertical="center"/>
    </xf>
    <xf numFmtId="0" fontId="78" fillId="18" borderId="50" xfId="562" applyNumberFormat="1" applyFont="1" applyFill="1" applyBorder="1" applyAlignment="1">
      <alignment horizontal="center" vertical="center" wrapText="1"/>
    </xf>
    <xf numFmtId="185" fontId="84" fillId="0" borderId="51" xfId="562" applyNumberFormat="1" applyFont="1" applyBorder="1" applyAlignment="1">
      <alignment horizontal="center" vertical="center"/>
    </xf>
    <xf numFmtId="177" fontId="79" fillId="0" borderId="46" xfId="4" applyNumberFormat="1" applyFont="1" applyFill="1" applyBorder="1" applyAlignment="1">
      <alignment horizontal="center" vertical="center" wrapText="1"/>
    </xf>
    <xf numFmtId="177" fontId="79" fillId="0" borderId="48" xfId="4" applyNumberFormat="1" applyFont="1" applyFill="1" applyBorder="1" applyAlignment="1">
      <alignment horizontal="center" vertical="center" wrapText="1"/>
    </xf>
    <xf numFmtId="188" fontId="29" fillId="0" borderId="0" xfId="2" applyNumberFormat="1" applyFont="1">
      <alignment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9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4B3-4E5D-91D4-32E100C3C07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7-4947-88AA-C4835A1C30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4D6-412B-9697-9274385995A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141-4954-B04A-63C137CDED5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4D6-412B-9697-9274385995AE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4D6-412B-9697-9274385995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2.1137725971480705</c:v>
                </c:pt>
                <c:pt idx="1">
                  <c:v>2.5759923878266484</c:v>
                </c:pt>
                <c:pt idx="2">
                  <c:v>2.521423879059852</c:v>
                </c:pt>
                <c:pt idx="3">
                  <c:v>2.4524144645134589</c:v>
                </c:pt>
                <c:pt idx="4">
                  <c:v>2.4103924908509127</c:v>
                </c:pt>
                <c:pt idx="5">
                  <c:v>2.3587173994500255</c:v>
                </c:pt>
                <c:pt idx="6">
                  <c:v>2.3279395730874164</c:v>
                </c:pt>
                <c:pt idx="7">
                  <c:v>2.2649107818147907</c:v>
                </c:pt>
                <c:pt idx="8">
                  <c:v>2.3301824349485933</c:v>
                </c:pt>
                <c:pt idx="9">
                  <c:v>2.4017508462561064</c:v>
                </c:pt>
                <c:pt idx="10">
                  <c:v>2.4234401441376781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9.0909090909090912E-2</c:v>
                </c:pt>
                <c:pt idx="1">
                  <c:v>0.12878787878787878</c:v>
                </c:pt>
                <c:pt idx="2">
                  <c:v>0.17424242424242425</c:v>
                </c:pt>
                <c:pt idx="3">
                  <c:v>0.24242424242424243</c:v>
                </c:pt>
                <c:pt idx="4">
                  <c:v>0.21212121212121213</c:v>
                </c:pt>
                <c:pt idx="5">
                  <c:v>0.15151515151515152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7.1428571428571425E-2</c:v>
                </c:pt>
                <c:pt idx="2">
                  <c:v>0.33333333333333331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0.15</c:v>
                </c:pt>
                <c:pt idx="1">
                  <c:v>0.21428571428571427</c:v>
                </c:pt>
                <c:pt idx="2">
                  <c:v>0.16666666666666666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0.2</c:v>
                </c:pt>
                <c:pt idx="1">
                  <c:v>0.5714285714285714</c:v>
                </c:pt>
                <c:pt idx="2">
                  <c:v>0.16666666666666666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0.4</c:v>
                </c:pt>
                <c:pt idx="1">
                  <c:v>7.1428571428571425E-2</c:v>
                </c:pt>
                <c:pt idx="2">
                  <c:v>0.33333333333333331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0.15</c:v>
                </c:pt>
                <c:pt idx="1">
                  <c:v>7.1428571428571425E-2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737347</xdr:colOff>
      <xdr:row>10</xdr:row>
      <xdr:rowOff>277907</xdr:rowOff>
    </xdr:from>
    <xdr:to>
      <xdr:col>6</xdr:col>
      <xdr:colOff>20175</xdr:colOff>
      <xdr:row>13</xdr:row>
      <xdr:rowOff>177055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516406" y="3628466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8D82658-B1EB-446F-A50E-8E2EAD73187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486335</xdr:colOff>
      <xdr:row>9</xdr:row>
      <xdr:rowOff>206191</xdr:rowOff>
    </xdr:from>
    <xdr:to>
      <xdr:col>6</xdr:col>
      <xdr:colOff>643222</xdr:colOff>
      <xdr:row>11</xdr:row>
      <xdr:rowOff>105339</xdr:rowOff>
    </xdr:to>
    <xdr:sp macro="" textlink="$K$21">
      <xdr:nvSpPr>
        <xdr:cNvPr id="18" name="TextBox 17">
          <a:extLst>
            <a:ext uri="{FF2B5EF4-FFF2-40B4-BE49-F238E27FC236}">
              <a16:creationId xmlns:a16="http://schemas.microsoft.com/office/drawing/2014/main" id="{11E5982E-011C-451C-8BD8-1F0434E5784C}"/>
            </a:ext>
          </a:extLst>
        </xdr:cNvPr>
        <xdr:cNvSpPr txBox="1"/>
      </xdr:nvSpPr>
      <xdr:spPr>
        <a:xfrm>
          <a:off x="4139453" y="326539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9F4C58D-A8B1-4206-B300-D1A5A29D84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145678</xdr:colOff>
      <xdr:row>11</xdr:row>
      <xdr:rowOff>67235</xdr:rowOff>
    </xdr:from>
    <xdr:to>
      <xdr:col>6</xdr:col>
      <xdr:colOff>257736</xdr:colOff>
      <xdr:row>11</xdr:row>
      <xdr:rowOff>179294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32C45D33-7848-4A3E-BEBF-A902314FAFC9}"/>
            </a:ext>
          </a:extLst>
        </xdr:cNvPr>
        <xdr:cNvCxnSpPr/>
      </xdr:nvCxnSpPr>
      <xdr:spPr>
        <a:xfrm flipV="1">
          <a:off x="4672854" y="3709147"/>
          <a:ext cx="112058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0.77953</cdr:x>
      <cdr:y>0.34807</cdr:y>
    </cdr:from>
    <cdr:to>
      <cdr:x>0.81838</cdr:x>
      <cdr:y>0.44248</cdr:y>
    </cdr:to>
    <cdr:cxnSp macro="">
      <cdr:nvCxnSpPr>
        <cdr:cNvPr id="2" name="직선 화살표 연결선 1">
          <a:extLst xmlns:a="http://schemas.openxmlformats.org/drawingml/2006/main">
            <a:ext uri="{FF2B5EF4-FFF2-40B4-BE49-F238E27FC236}">
              <a16:creationId xmlns:a16="http://schemas.microsoft.com/office/drawing/2014/main" id="{32C45D33-7848-4A3E-BEBF-A902314FAFC9}"/>
            </a:ext>
          </a:extLst>
        </cdr:cNvPr>
        <cdr:cNvCxnSpPr/>
      </cdr:nvCxnSpPr>
      <cdr:spPr>
        <a:xfrm xmlns:a="http://schemas.openxmlformats.org/drawingml/2006/main" flipV="1">
          <a:off x="4040072" y="1746997"/>
          <a:ext cx="201355" cy="47387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C0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306" t="s">
        <v>559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7" t="s">
        <v>38</v>
      </c>
      <c r="D4" s="307"/>
      <c r="E4" s="62" t="s">
        <v>112</v>
      </c>
      <c r="F4" s="62" t="s">
        <v>64</v>
      </c>
      <c r="G4" s="93" t="s">
        <v>115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560</v>
      </c>
      <c r="C5" s="308" t="s">
        <v>174</v>
      </c>
      <c r="D5" s="308"/>
      <c r="E5" s="63">
        <v>4</v>
      </c>
      <c r="F5" s="64">
        <v>55</v>
      </c>
      <c r="G5" s="94" t="s">
        <v>69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3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191" t="s">
        <v>92</v>
      </c>
      <c r="I10" s="192" t="s">
        <v>93</v>
      </c>
      <c r="J10" s="193" t="str">
        <f>C5</f>
        <v>청라교통</v>
      </c>
      <c r="K10" s="194" t="s">
        <v>94</v>
      </c>
      <c r="X10" s="253"/>
      <c r="Z10" s="39"/>
      <c r="AA10" s="39"/>
      <c r="AB10" s="39"/>
    </row>
    <row r="11" spans="1:28" ht="23.25" customHeight="1" thickTop="1">
      <c r="G11" s="6"/>
      <c r="H11" s="286">
        <v>1</v>
      </c>
      <c r="I11" s="287">
        <v>2.0099999999999998</v>
      </c>
      <c r="J11" s="288">
        <v>2.1137725971480705</v>
      </c>
      <c r="K11" s="289"/>
      <c r="M11" s="2"/>
      <c r="Y11" s="305"/>
      <c r="Z11" s="254"/>
      <c r="AA11" s="255"/>
      <c r="AB11" s="39"/>
    </row>
    <row r="12" spans="1:28" ht="23.25" customHeight="1">
      <c r="G12" s="6"/>
      <c r="H12" s="290">
        <v>2</v>
      </c>
      <c r="I12" s="287">
        <v>2.3662575846193561</v>
      </c>
      <c r="J12" s="288">
        <v>2.5759923878266484</v>
      </c>
      <c r="K12" s="291">
        <v>0.21867053783468049</v>
      </c>
      <c r="M12" s="255"/>
      <c r="Y12" s="305"/>
      <c r="Z12" s="254"/>
      <c r="AA12" s="255"/>
      <c r="AB12" s="39"/>
    </row>
    <row r="13" spans="1:28" ht="23.25" customHeight="1">
      <c r="G13" s="6"/>
      <c r="H13" s="290">
        <v>3</v>
      </c>
      <c r="I13" s="287">
        <v>2.37</v>
      </c>
      <c r="J13" s="288">
        <v>2.521423879059852</v>
      </c>
      <c r="K13" s="292">
        <v>-2.1183489914283316E-2</v>
      </c>
      <c r="M13" s="255"/>
      <c r="Y13" s="305"/>
      <c r="Z13" s="254"/>
      <c r="AA13" s="255"/>
      <c r="AB13" s="39"/>
    </row>
    <row r="14" spans="1:28" ht="23.25" customHeight="1">
      <c r="G14" s="6"/>
      <c r="H14" s="290">
        <v>4</v>
      </c>
      <c r="I14" s="287">
        <v>2.33</v>
      </c>
      <c r="J14" s="288">
        <v>2.4524144645134589</v>
      </c>
      <c r="K14" s="292">
        <v>-2.7369223841936519E-2</v>
      </c>
      <c r="M14" s="255"/>
      <c r="Y14" s="305"/>
      <c r="Z14" s="254"/>
      <c r="AA14" s="255"/>
      <c r="AB14" s="39"/>
    </row>
    <row r="15" spans="1:28" ht="23.25" customHeight="1">
      <c r="G15" s="6"/>
      <c r="H15" s="290">
        <v>5</v>
      </c>
      <c r="I15" s="287">
        <v>2.2850259626150282</v>
      </c>
      <c r="J15" s="288">
        <v>2.4103924908509127</v>
      </c>
      <c r="K15" s="292">
        <v>-1.7134939575102814E-2</v>
      </c>
      <c r="M15" s="255"/>
      <c r="Y15" s="305"/>
      <c r="Z15" s="254"/>
      <c r="AA15" s="255"/>
      <c r="AB15" s="39"/>
    </row>
    <row r="16" spans="1:28" ht="23.25" customHeight="1">
      <c r="G16" s="6"/>
      <c r="H16" s="290">
        <v>6</v>
      </c>
      <c r="I16" s="287">
        <v>2.0664933427553414</v>
      </c>
      <c r="J16" s="288">
        <v>2.3587173994500255</v>
      </c>
      <c r="K16" s="292">
        <v>-2.1438455188119598E-2</v>
      </c>
      <c r="M16" s="255"/>
      <c r="Y16" s="305"/>
      <c r="Z16" s="254"/>
      <c r="AA16" s="255"/>
      <c r="AB16" s="39"/>
    </row>
    <row r="17" spans="2:28" ht="23.25" customHeight="1">
      <c r="G17" s="6"/>
      <c r="H17" s="290">
        <v>7</v>
      </c>
      <c r="I17" s="287">
        <v>2.13</v>
      </c>
      <c r="J17" s="288">
        <v>2.3279395730874164</v>
      </c>
      <c r="K17" s="292">
        <v>-1.3048543403201052E-2</v>
      </c>
      <c r="M17" s="255"/>
      <c r="Y17" s="305"/>
      <c r="Z17" s="254"/>
      <c r="AA17" s="255"/>
      <c r="AB17" s="39"/>
    </row>
    <row r="18" spans="2:28" ht="23.25" customHeight="1">
      <c r="G18" s="6"/>
      <c r="H18" s="290">
        <v>8</v>
      </c>
      <c r="I18" s="287">
        <v>2.08</v>
      </c>
      <c r="J18" s="288">
        <v>2.2649107818147907</v>
      </c>
      <c r="K18" s="292">
        <v>-2.707492582766402E-2</v>
      </c>
      <c r="M18" s="255"/>
      <c r="Y18" s="305"/>
      <c r="Z18" s="254"/>
      <c r="AA18" s="255"/>
      <c r="AB18" s="39"/>
    </row>
    <row r="19" spans="2:28" ht="23.25" customHeight="1">
      <c r="G19" s="6"/>
      <c r="H19" s="290">
        <v>9</v>
      </c>
      <c r="I19" s="287">
        <v>2.13</v>
      </c>
      <c r="J19" s="288">
        <v>2.3301824349485933</v>
      </c>
      <c r="K19" s="292">
        <v>2.8818642066555489E-2</v>
      </c>
      <c r="M19" s="255"/>
      <c r="Y19" s="305"/>
      <c r="Z19" s="254"/>
      <c r="AA19" s="255"/>
      <c r="AB19" s="39"/>
    </row>
    <row r="20" spans="2:28" ht="23.25" customHeight="1">
      <c r="G20" s="6"/>
      <c r="H20" s="290">
        <v>10</v>
      </c>
      <c r="I20" s="287">
        <v>2.25</v>
      </c>
      <c r="J20" s="288">
        <v>2.4017508462561064</v>
      </c>
      <c r="K20" s="292">
        <v>3.0713651529646002E-2</v>
      </c>
      <c r="M20" s="255"/>
      <c r="Y20" s="305"/>
      <c r="Z20" s="254"/>
      <c r="AA20" s="255"/>
      <c r="AB20" s="39"/>
    </row>
    <row r="21" spans="2:28" ht="23.25" customHeight="1">
      <c r="G21" s="6"/>
      <c r="H21" s="290">
        <v>11</v>
      </c>
      <c r="I21" s="287">
        <v>2.25</v>
      </c>
      <c r="J21" s="288">
        <v>2.4234401441376781</v>
      </c>
      <c r="K21" s="292">
        <v>9.0306194397231643E-3</v>
      </c>
      <c r="M21" s="255"/>
      <c r="Y21" s="305"/>
      <c r="Z21" s="254"/>
      <c r="AA21" s="255"/>
      <c r="AB21" s="39"/>
    </row>
    <row r="22" spans="2:28" ht="23.25" customHeight="1">
      <c r="G22" s="6"/>
      <c r="H22" s="293" t="s">
        <v>342</v>
      </c>
      <c r="I22" s="294">
        <v>0.11940298507462699</v>
      </c>
      <c r="J22" s="295">
        <v>0.14649993448084953</v>
      </c>
      <c r="K22" s="296">
        <v>2.7096949406222537E-2</v>
      </c>
      <c r="M22" s="255"/>
      <c r="Y22" s="305"/>
      <c r="Z22" s="254"/>
      <c r="AA22" s="255"/>
      <c r="AB22" s="39"/>
    </row>
    <row r="23" spans="2:28" ht="23.25" customHeight="1">
      <c r="H23" s="297" t="s">
        <v>372</v>
      </c>
      <c r="I23" s="298"/>
      <c r="J23" s="299" t="s">
        <v>561</v>
      </c>
      <c r="K23" s="300"/>
      <c r="M23" s="255"/>
      <c r="X23" s="2"/>
      <c r="Y23" s="2"/>
      <c r="AB23" s="39"/>
    </row>
    <row r="24" spans="2:28" ht="9" customHeight="1">
      <c r="M24" s="255"/>
      <c r="X24" s="2"/>
      <c r="Y24" s="2"/>
      <c r="AB24" s="255"/>
    </row>
    <row r="25" spans="2:28" ht="16.5" customHeight="1">
      <c r="B25" s="52" t="s">
        <v>128</v>
      </c>
      <c r="C25" s="52"/>
      <c r="D25" s="51"/>
      <c r="E25" s="51"/>
      <c r="F25" s="51"/>
      <c r="G25" s="51"/>
      <c r="H25" s="51"/>
      <c r="I25" s="51"/>
      <c r="J25" s="51"/>
      <c r="K25" s="51"/>
      <c r="M25" s="255"/>
      <c r="X25" s="2"/>
      <c r="Y25" s="2"/>
      <c r="AB25" s="255"/>
    </row>
    <row r="26" spans="2:28" ht="27.75" customHeight="1">
      <c r="B26" s="56" t="s">
        <v>62</v>
      </c>
      <c r="C26" s="56" t="s">
        <v>101</v>
      </c>
      <c r="D26" s="56" t="s">
        <v>103</v>
      </c>
      <c r="E26" s="56" t="s">
        <v>104</v>
      </c>
      <c r="F26" s="56" t="s">
        <v>105</v>
      </c>
      <c r="G26" s="56" t="s">
        <v>106</v>
      </c>
      <c r="H26" s="56" t="s">
        <v>6</v>
      </c>
      <c r="I26" s="56" t="s">
        <v>7</v>
      </c>
      <c r="J26" s="56" t="s">
        <v>107</v>
      </c>
      <c r="K26" s="56" t="s">
        <v>72</v>
      </c>
      <c r="M26" s="255"/>
      <c r="X26" s="2"/>
      <c r="Y26" s="2"/>
      <c r="AB26" s="255"/>
    </row>
    <row r="27" spans="2:28" ht="23.25" customHeight="1">
      <c r="B27" s="75" t="s">
        <v>373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55"/>
      <c r="N27" s="311" t="str">
        <f>C5</f>
        <v>청라교통</v>
      </c>
      <c r="Y27" s="2"/>
    </row>
    <row r="28" spans="2:28" ht="22.5" customHeight="1">
      <c r="B28" s="222" t="s">
        <v>118</v>
      </c>
      <c r="C28" s="68">
        <v>11</v>
      </c>
      <c r="D28" s="69">
        <v>2.0217351274740253E-2</v>
      </c>
      <c r="E28" s="69">
        <v>0.31965254482526473</v>
      </c>
      <c r="F28" s="69">
        <v>0.18279444569625009</v>
      </c>
      <c r="G28" s="70">
        <v>18.089092592592593</v>
      </c>
      <c r="H28" s="71">
        <v>0.24642859487084798</v>
      </c>
      <c r="I28" s="71">
        <v>28.828046048403376</v>
      </c>
      <c r="J28" s="72">
        <v>2.4234401441376781</v>
      </c>
      <c r="K28" s="73" t="s">
        <v>69</v>
      </c>
      <c r="M28" s="255"/>
      <c r="N28" s="39" t="s">
        <v>69</v>
      </c>
      <c r="O28" s="39">
        <v>131</v>
      </c>
      <c r="Y28" s="2"/>
    </row>
    <row r="29" spans="2:28" ht="22.5" customHeight="1">
      <c r="B29" s="53" t="s">
        <v>108</v>
      </c>
      <c r="C29" s="53"/>
      <c r="D29" s="66">
        <f>D28/D27-1</f>
        <v>-5.0822146822353531E-2</v>
      </c>
      <c r="E29" s="66">
        <f t="shared" ref="E29:J29" si="0">E28/E27-1</f>
        <v>-0.11402229345031001</v>
      </c>
      <c r="F29" s="66">
        <f t="shared" si="0"/>
        <v>-8.5321398240384316E-2</v>
      </c>
      <c r="G29" s="66">
        <f t="shared" si="0"/>
        <v>0.42283567187533011</v>
      </c>
      <c r="H29" s="66">
        <f t="shared" si="0"/>
        <v>-0.55394151459787666</v>
      </c>
      <c r="I29" s="66">
        <f t="shared" si="0"/>
        <v>0.46879203409027248</v>
      </c>
      <c r="J29" s="66">
        <f t="shared" si="0"/>
        <v>7.5351211116725825E-2</v>
      </c>
      <c r="K29" s="67" t="str">
        <f>J23</f>
        <v>9위/(32개사)</v>
      </c>
      <c r="M29" s="2" t="s">
        <v>164</v>
      </c>
      <c r="N29" s="312">
        <v>9.0909090909090912E-2</v>
      </c>
      <c r="O29" s="39">
        <v>12</v>
      </c>
      <c r="X29" s="2"/>
      <c r="Y29" s="2"/>
    </row>
    <row r="30" spans="2:28" ht="22.5" customHeight="1">
      <c r="M30" s="2" t="s">
        <v>165</v>
      </c>
      <c r="N30" s="312">
        <v>0.12878787878787878</v>
      </c>
      <c r="O30" s="39">
        <v>17</v>
      </c>
      <c r="X30" s="2"/>
      <c r="Y30" s="2"/>
    </row>
    <row r="31" spans="2:28" ht="17.25" customHeight="1">
      <c r="B31" s="52" t="s">
        <v>129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117</v>
      </c>
      <c r="N31" s="312">
        <v>0.17424242424242425</v>
      </c>
      <c r="O31" s="39">
        <v>23</v>
      </c>
      <c r="X31" s="2"/>
      <c r="Y31" s="2"/>
    </row>
    <row r="32" spans="2:28" ht="22.5" customHeight="1">
      <c r="B32" s="60"/>
      <c r="C32" s="60"/>
      <c r="M32" s="2" t="s">
        <v>166</v>
      </c>
      <c r="N32" s="312">
        <v>0.24242424242424243</v>
      </c>
      <c r="O32" s="39">
        <v>32</v>
      </c>
      <c r="X32" s="2"/>
      <c r="Y32" s="2"/>
    </row>
    <row r="33" spans="2:28" ht="22.5" customHeight="1" thickBot="1">
      <c r="H33" s="195" t="s">
        <v>92</v>
      </c>
      <c r="I33" s="196" t="s">
        <v>93</v>
      </c>
      <c r="J33" s="197" t="str">
        <f>J10</f>
        <v>청라교통</v>
      </c>
      <c r="K33" s="198" t="s">
        <v>116</v>
      </c>
      <c r="M33" s="2" t="s">
        <v>167</v>
      </c>
      <c r="N33" s="312">
        <v>0.21212121212121213</v>
      </c>
      <c r="O33" s="39">
        <v>27</v>
      </c>
      <c r="X33" s="2"/>
      <c r="Y33" s="2"/>
    </row>
    <row r="34" spans="2:28" ht="22.5" customHeight="1" thickTop="1">
      <c r="H34" s="203" t="s">
        <v>110</v>
      </c>
      <c r="I34" s="204" t="s">
        <v>69</v>
      </c>
      <c r="J34" s="205" t="s">
        <v>69</v>
      </c>
      <c r="K34" s="206"/>
      <c r="M34" s="2" t="s">
        <v>76</v>
      </c>
      <c r="N34" s="312">
        <v>0.15151515151515152</v>
      </c>
      <c r="O34" s="39">
        <v>20</v>
      </c>
      <c r="X34" s="2"/>
      <c r="Z34" s="39"/>
      <c r="AA34" s="39"/>
      <c r="AB34" s="39"/>
    </row>
    <row r="35" spans="2:28" ht="21" customHeight="1">
      <c r="H35" s="199" t="s">
        <v>95</v>
      </c>
      <c r="I35" s="200">
        <v>8.5347657415696804E-2</v>
      </c>
      <c r="J35" s="201" t="s">
        <v>562</v>
      </c>
      <c r="K35" s="202">
        <v>5.5614334933941079E-3</v>
      </c>
      <c r="M35" s="2"/>
      <c r="X35" s="2"/>
      <c r="Z35" s="39"/>
      <c r="AA35" s="39"/>
      <c r="AB35" s="39"/>
    </row>
    <row r="36" spans="2:28" ht="21" customHeight="1">
      <c r="H36" s="183" t="s">
        <v>96</v>
      </c>
      <c r="I36" s="175">
        <v>9.7881229483736204E-2</v>
      </c>
      <c r="J36" s="184" t="s">
        <v>563</v>
      </c>
      <c r="K36" s="185">
        <v>3.090664930414258E-2</v>
      </c>
      <c r="L36" s="4"/>
      <c r="M36" s="2"/>
      <c r="X36" s="2"/>
      <c r="Z36" s="39"/>
      <c r="AA36" s="39"/>
      <c r="AB36" s="39"/>
    </row>
    <row r="37" spans="2:28" ht="21" customHeight="1">
      <c r="H37" s="182" t="s">
        <v>97</v>
      </c>
      <c r="I37" s="175">
        <v>0.17547000895255147</v>
      </c>
      <c r="J37" s="184" t="s">
        <v>564</v>
      </c>
      <c r="K37" s="185">
        <v>-1.2275847101272108E-3</v>
      </c>
      <c r="L37" s="4"/>
      <c r="M37" s="2"/>
      <c r="X37" s="2"/>
      <c r="Z37" s="39"/>
      <c r="AA37" s="39"/>
      <c r="AB37" s="39"/>
    </row>
    <row r="38" spans="2:28" ht="21" customHeight="1">
      <c r="H38" s="182" t="s">
        <v>100</v>
      </c>
      <c r="I38" s="175">
        <v>0.2348552670844524</v>
      </c>
      <c r="J38" s="184" t="s">
        <v>565</v>
      </c>
      <c r="K38" s="185">
        <v>7.568975339790035E-3</v>
      </c>
      <c r="L38" s="4"/>
      <c r="M38" s="2"/>
      <c r="X38" s="2"/>
      <c r="Z38" s="39"/>
      <c r="AA38" s="39"/>
      <c r="AB38" s="39"/>
    </row>
    <row r="39" spans="2:28" ht="21" customHeight="1">
      <c r="H39" s="186" t="s">
        <v>98</v>
      </c>
      <c r="I39" s="175">
        <v>0.22023276633840644</v>
      </c>
      <c r="J39" s="184" t="s">
        <v>566</v>
      </c>
      <c r="K39" s="185">
        <v>-8.1115542171943111E-3</v>
      </c>
      <c r="L39" s="4"/>
      <c r="M39" s="2"/>
      <c r="X39" s="2"/>
      <c r="Z39" s="39"/>
      <c r="AA39" s="39"/>
      <c r="AB39" s="39"/>
    </row>
    <row r="40" spans="2:28" ht="21" customHeight="1">
      <c r="H40" s="187" t="s">
        <v>99</v>
      </c>
      <c r="I40" s="188">
        <v>0.18621307072515667</v>
      </c>
      <c r="J40" s="189" t="s">
        <v>567</v>
      </c>
      <c r="K40" s="190">
        <v>-3.4697919210005146E-2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130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62</v>
      </c>
      <c r="C43" s="56" t="s">
        <v>102</v>
      </c>
      <c r="D43" s="56" t="s">
        <v>103</v>
      </c>
      <c r="E43" s="56" t="s">
        <v>104</v>
      </c>
      <c r="F43" s="56" t="s">
        <v>105</v>
      </c>
      <c r="G43" s="56" t="s">
        <v>106</v>
      </c>
      <c r="H43" s="56" t="s">
        <v>6</v>
      </c>
      <c r="I43" s="56" t="s">
        <v>7</v>
      </c>
      <c r="J43" s="56" t="s">
        <v>107</v>
      </c>
      <c r="K43" s="56" t="s">
        <v>72</v>
      </c>
      <c r="L43" s="4"/>
      <c r="M43" s="2"/>
      <c r="N43" s="39" t="s">
        <v>123</v>
      </c>
      <c r="X43" s="2"/>
      <c r="Z43" s="39"/>
      <c r="AA43" s="39"/>
      <c r="AB43" s="39"/>
    </row>
    <row r="44" spans="2:28" ht="22.5" customHeight="1">
      <c r="B44" s="224" t="s">
        <v>118</v>
      </c>
      <c r="C44" s="76">
        <v>1</v>
      </c>
      <c r="D44" s="77">
        <v>4.6838817143095519E-2</v>
      </c>
      <c r="E44" s="77">
        <v>0.4147015705304688</v>
      </c>
      <c r="F44" s="77">
        <v>0.17922404960837751</v>
      </c>
      <c r="G44" s="78">
        <v>21.045923076923074</v>
      </c>
      <c r="H44" s="79">
        <v>2.3711595333383158</v>
      </c>
      <c r="I44" s="79">
        <v>43.794116295510506</v>
      </c>
      <c r="J44" s="80">
        <v>2.1359727792800403</v>
      </c>
      <c r="K44" s="82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2" t="s">
        <v>118</v>
      </c>
      <c r="C45" s="68">
        <v>2</v>
      </c>
      <c r="D45" s="69">
        <v>6.0429199742828101E-2</v>
      </c>
      <c r="E45" s="69">
        <v>0.3194417405274983</v>
      </c>
      <c r="F45" s="69">
        <v>0.15523154454430912</v>
      </c>
      <c r="G45" s="70">
        <v>15.448690909090905</v>
      </c>
      <c r="H45" s="71">
        <v>0.13452744295744398</v>
      </c>
      <c r="I45" s="71">
        <v>13.989541604716052</v>
      </c>
      <c r="J45" s="72">
        <v>2.5133359135085622</v>
      </c>
      <c r="K45" s="73" t="s">
        <v>165</v>
      </c>
      <c r="M45" s="2"/>
      <c r="N45" s="39">
        <v>5</v>
      </c>
      <c r="X45" s="2"/>
      <c r="Z45" s="39"/>
      <c r="AA45" s="39"/>
      <c r="AB45" s="39"/>
    </row>
    <row r="46" spans="2:28" ht="22.5" customHeight="1">
      <c r="B46" s="222" t="s">
        <v>118</v>
      </c>
      <c r="C46" s="68">
        <v>3</v>
      </c>
      <c r="D46" s="69">
        <v>1.7659131541254827E-2</v>
      </c>
      <c r="E46" s="69">
        <v>0.31796935935563575</v>
      </c>
      <c r="F46" s="69">
        <v>0.17109287627768244</v>
      </c>
      <c r="G46" s="70">
        <v>15.814872727272723</v>
      </c>
      <c r="H46" s="71">
        <v>0.12771783898425731</v>
      </c>
      <c r="I46" s="71">
        <v>18.451182926424337</v>
      </c>
      <c r="J46" s="72">
        <v>2.480342912092163</v>
      </c>
      <c r="K46" s="73" t="s">
        <v>117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2" t="s">
        <v>118</v>
      </c>
      <c r="C47" s="68">
        <v>4</v>
      </c>
      <c r="D47" s="69">
        <v>1.4602118689830733E-2</v>
      </c>
      <c r="E47" s="69">
        <v>0.31064984912568833</v>
      </c>
      <c r="F47" s="69">
        <v>0.17721019131354079</v>
      </c>
      <c r="G47" s="70">
        <v>16.794690909090903</v>
      </c>
      <c r="H47" s="71">
        <v>0.128739154173617</v>
      </c>
      <c r="I47" s="71">
        <v>18.855315462721624</v>
      </c>
      <c r="J47" s="72">
        <v>2.4524144645134589</v>
      </c>
      <c r="K47" s="73" t="s">
        <v>166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2" t="s">
        <v>118</v>
      </c>
      <c r="C48" s="68">
        <v>5</v>
      </c>
      <c r="D48" s="69">
        <v>1.649483012399838E-2</v>
      </c>
      <c r="E48" s="69">
        <v>0.30458859866842847</v>
      </c>
      <c r="F48" s="69">
        <v>0.1768136543832021</v>
      </c>
      <c r="G48" s="70">
        <v>17.547454545454542</v>
      </c>
      <c r="H48" s="71">
        <v>0.13722343048563732</v>
      </c>
      <c r="I48" s="71">
        <v>20.439395492586812</v>
      </c>
      <c r="J48" s="72">
        <v>2.4192141826283291</v>
      </c>
      <c r="K48" s="73" t="s">
        <v>166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2" t="s">
        <v>118</v>
      </c>
      <c r="C49" s="68">
        <v>6</v>
      </c>
      <c r="D49" s="69">
        <v>1.9975233001902359E-2</v>
      </c>
      <c r="E49" s="69">
        <v>0.30284950746683731</v>
      </c>
      <c r="F49" s="69">
        <v>0.17118065166214655</v>
      </c>
      <c r="G49" s="70">
        <v>18.369109090909095</v>
      </c>
      <c r="H49" s="71">
        <v>0.10550323981586111</v>
      </c>
      <c r="I49" s="71">
        <v>20.735225099277784</v>
      </c>
      <c r="J49" s="72">
        <v>2.3586070173858622</v>
      </c>
      <c r="K49" s="73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2" t="s">
        <v>118</v>
      </c>
      <c r="C50" s="68">
        <v>7</v>
      </c>
      <c r="D50" s="69">
        <v>2.2126233659868783E-2</v>
      </c>
      <c r="E50" s="69">
        <v>0.30225441193954022</v>
      </c>
      <c r="F50" s="69">
        <v>0.16592360904548217</v>
      </c>
      <c r="G50" s="70">
        <v>18.956055555555558</v>
      </c>
      <c r="H50" s="71">
        <v>8.8019119275199412E-2</v>
      </c>
      <c r="I50" s="71">
        <v>20.272511648297773</v>
      </c>
      <c r="J50" s="72">
        <v>2.3298355466499276</v>
      </c>
      <c r="K50" s="73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2" t="s">
        <v>118</v>
      </c>
      <c r="C51" s="68">
        <v>8</v>
      </c>
      <c r="D51" s="69">
        <v>2.5763566366921297E-2</v>
      </c>
      <c r="E51" s="69">
        <v>0.31264774567367065</v>
      </c>
      <c r="F51" s="69">
        <v>0.16108018372913047</v>
      </c>
      <c r="G51" s="70">
        <v>19.697509433962267</v>
      </c>
      <c r="H51" s="71">
        <v>6.9302171407543439E-2</v>
      </c>
      <c r="I51" s="71">
        <v>21.806252308285806</v>
      </c>
      <c r="J51" s="72">
        <v>2.2649107818147907</v>
      </c>
      <c r="K51" s="73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2" t="s">
        <v>118</v>
      </c>
      <c r="C52" s="68">
        <v>9</v>
      </c>
      <c r="D52" s="69">
        <v>2.3018379007424337E-2</v>
      </c>
      <c r="E52" s="69">
        <v>0.31097860617117851</v>
      </c>
      <c r="F52" s="69">
        <v>0.166243512399502</v>
      </c>
      <c r="G52" s="70">
        <v>19.317836363636363</v>
      </c>
      <c r="H52" s="71">
        <v>9.5708791581488734E-2</v>
      </c>
      <c r="I52" s="71">
        <v>22.388413212945359</v>
      </c>
      <c r="J52" s="72">
        <v>2.3301824349485933</v>
      </c>
      <c r="K52" s="73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22" t="s">
        <v>118</v>
      </c>
      <c r="C53" s="68">
        <v>10</v>
      </c>
      <c r="D53" s="69">
        <v>1.9475424375860743E-2</v>
      </c>
      <c r="E53" s="69">
        <v>0.31603417474914897</v>
      </c>
      <c r="F53" s="69">
        <v>0.18048184775931186</v>
      </c>
      <c r="G53" s="70">
        <v>18.280075471698112</v>
      </c>
      <c r="H53" s="71">
        <v>0.15861065809060301</v>
      </c>
      <c r="I53" s="71">
        <v>26.803249086135409</v>
      </c>
      <c r="J53" s="72">
        <v>2.4017508462561064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2" t="s">
        <v>118</v>
      </c>
      <c r="C54" s="68">
        <v>11</v>
      </c>
      <c r="D54" s="69">
        <v>2.0217351274740253E-2</v>
      </c>
      <c r="E54" s="69">
        <v>0.31965254482526473</v>
      </c>
      <c r="F54" s="69">
        <v>0.18279444569625009</v>
      </c>
      <c r="G54" s="70">
        <v>18.089092592592593</v>
      </c>
      <c r="H54" s="71">
        <v>0.24642859487084798</v>
      </c>
      <c r="I54" s="71">
        <v>28.828046048403376</v>
      </c>
      <c r="J54" s="72">
        <v>2.4234401441376781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3" t="s">
        <v>108</v>
      </c>
      <c r="C55" s="53"/>
      <c r="D55" s="66" cm="1">
        <f t="array" aca="1" ref="D55" ca="1">(INDIRECT(ADDRESS(ROW()-1,COLUMN()))/INDIRECT(ADDRESS(ROW()-2,COLUMN())))-1</f>
        <v>3.8095544649548563E-2</v>
      </c>
      <c r="E55" s="66" cm="1">
        <f t="array" aca="1" ref="E55" ca="1">(INDIRECT(ADDRESS(ROW()-1,COLUMN()))/INDIRECT(ADDRESS(ROW()-2,COLUMN())))-1</f>
        <v>1.144929999734301E-2</v>
      </c>
      <c r="F55" s="66" cm="1">
        <f t="array" aca="1" ref="F55" ca="1">(INDIRECT(ADDRESS(ROW()-1,COLUMN()))/INDIRECT(ADDRESS(ROW()-2,COLUMN())))-1</f>
        <v>1.2813465540436386E-2</v>
      </c>
      <c r="G55" s="66" cm="1">
        <f t="array" aca="1" ref="G55" ca="1">(INDIRECT(ADDRESS(ROW()-1,COLUMN()))/INDIRECT(ADDRESS(ROW()-2,COLUMN())))-1</f>
        <v>-1.0447597954461707E-2</v>
      </c>
      <c r="H55" s="66" cm="1">
        <f t="array" aca="1" ref="H55" ca="1">(INDIRECT(ADDRESS(ROW()-1,COLUMN()))/INDIRECT(ADDRESS(ROW()-2,COLUMN())))-1</f>
        <v>0.55366983428112881</v>
      </c>
      <c r="I55" s="66" cm="1">
        <f t="array" aca="1" ref="I55" ca="1">(INDIRECT(ADDRESS(ROW()-1,COLUMN()))/INDIRECT(ADDRESS(ROW()-2,COLUMN())))-1</f>
        <v>7.55429670395944E-2</v>
      </c>
      <c r="J55" s="66" cm="1">
        <f t="array" aca="1" ref="J55" ca="1">(INDIRECT(ADDRESS(ROW()-1,COLUMN()))/INDIRECT(ADDRESS(ROW()-2,COLUMN())))-1</f>
        <v>9.0306194397231643E-3</v>
      </c>
      <c r="K55" s="74" t="str" cm="1">
        <f t="array" aca="1" ref="K55" ca="1">_xlfn.IFS(N55=0,"등급유지",N55&gt;0,N55&amp;"등급 상승",N55&lt;0,N55&amp;"등급 하락")</f>
        <v>등급유지</v>
      </c>
      <c r="M55" s="313"/>
      <c r="N55" s="39" cm="1">
        <f t="array" aca="1" ref="N55" ca="1">(INDIRECT(ADDRESS(ROW()-1,COLUMN()))-INDIRECT(ADDRESS(ROW()-2,COLUMN())))</f>
        <v>0</v>
      </c>
      <c r="O55" s="39" t="s">
        <v>124</v>
      </c>
      <c r="X55" s="256"/>
      <c r="Z55" s="257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13"/>
      <c r="N56" s="2"/>
      <c r="O56" s="2"/>
      <c r="X56" s="256"/>
      <c r="Z56" s="257"/>
      <c r="AA56" s="39"/>
      <c r="AB56" s="39"/>
    </row>
    <row r="57" spans="2:28" ht="18" customHeight="1">
      <c r="B57" s="52" t="s">
        <v>131</v>
      </c>
      <c r="C57" s="52"/>
      <c r="D57" s="51"/>
      <c r="E57" s="51"/>
      <c r="F57" s="51"/>
      <c r="G57" s="51"/>
      <c r="H57" s="51"/>
      <c r="I57" s="51"/>
      <c r="J57" s="51"/>
      <c r="K57" s="51"/>
      <c r="M57" s="313"/>
      <c r="X57" s="256"/>
      <c r="Z57" s="257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13"/>
      <c r="X58" s="256"/>
      <c r="Z58" s="257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313"/>
      <c r="N59" s="256"/>
      <c r="P59" s="257"/>
      <c r="AA59" s="40"/>
    </row>
    <row r="60" spans="2:28" ht="25.5" customHeight="1">
      <c r="B60" s="48"/>
      <c r="C60" s="48"/>
      <c r="D60" s="49"/>
      <c r="M60" s="313"/>
      <c r="N60" s="256"/>
      <c r="P60" s="257"/>
      <c r="AA60" s="40"/>
    </row>
    <row r="61" spans="2:28" ht="25.5" customHeight="1">
      <c r="B61" s="48"/>
      <c r="C61" s="48"/>
      <c r="D61" s="49"/>
      <c r="M61" s="313"/>
      <c r="N61" s="256"/>
      <c r="P61" s="257"/>
      <c r="AA61" s="40"/>
    </row>
    <row r="62" spans="2:28" ht="25.5" customHeight="1">
      <c r="B62" s="48"/>
      <c r="C62" s="48"/>
      <c r="D62" s="49"/>
      <c r="M62" s="313"/>
      <c r="N62" s="256"/>
      <c r="P62" s="257"/>
      <c r="AA62" s="40"/>
    </row>
    <row r="63" spans="2:28" ht="25.5" customHeight="1">
      <c r="B63" s="48"/>
      <c r="C63" s="48"/>
      <c r="D63" s="49"/>
      <c r="M63" s="313"/>
      <c r="N63" s="256"/>
      <c r="P63" s="257"/>
      <c r="AA63" s="40"/>
    </row>
    <row r="64" spans="2:28" ht="25.5" customHeight="1">
      <c r="B64" s="48"/>
      <c r="C64" s="48"/>
      <c r="D64" s="49"/>
      <c r="M64" s="313"/>
      <c r="N64" s="256"/>
      <c r="P64" s="257"/>
      <c r="AA64" s="40"/>
    </row>
    <row r="65" spans="2:27" ht="25.5" customHeight="1">
      <c r="B65" s="48"/>
      <c r="C65" s="48"/>
      <c r="D65" s="49"/>
      <c r="M65" s="313"/>
      <c r="N65" s="256"/>
      <c r="P65" s="257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13"/>
      <c r="N66" s="256"/>
      <c r="P66" s="257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313"/>
      <c r="N67" s="256"/>
      <c r="P67" s="257"/>
      <c r="AA67" s="40"/>
    </row>
    <row r="68" spans="2:27" ht="25.5" customHeight="1" thickBot="1">
      <c r="B68" s="207" t="s">
        <v>92</v>
      </c>
      <c r="C68" s="301" t="s">
        <v>119</v>
      </c>
      <c r="D68" s="301" t="s">
        <v>120</v>
      </c>
      <c r="E68" s="301" t="s">
        <v>122</v>
      </c>
      <c r="F68" s="301" t="s">
        <v>121</v>
      </c>
      <c r="G68" s="208" t="s">
        <v>159</v>
      </c>
      <c r="H68" s="208" t="s">
        <v>159</v>
      </c>
      <c r="I68" s="208" t="s">
        <v>159</v>
      </c>
      <c r="J68" s="208" t="s">
        <v>159</v>
      </c>
      <c r="K68" s="209" t="s">
        <v>159</v>
      </c>
      <c r="M68" s="314">
        <v>1</v>
      </c>
      <c r="N68" s="315">
        <v>2</v>
      </c>
      <c r="O68" s="315">
        <v>3</v>
      </c>
      <c r="P68" s="314">
        <v>4</v>
      </c>
      <c r="Q68" s="315"/>
      <c r="R68" s="315"/>
      <c r="S68" s="314"/>
      <c r="T68" s="315"/>
      <c r="U68" s="316"/>
      <c r="AA68" s="40"/>
    </row>
    <row r="69" spans="2:27" ht="25.5" customHeight="1" thickTop="1">
      <c r="B69" s="212" t="s">
        <v>110</v>
      </c>
      <c r="C69" s="302" t="s">
        <v>68</v>
      </c>
      <c r="D69" s="302" t="s">
        <v>69</v>
      </c>
      <c r="E69" s="302" t="s">
        <v>69</v>
      </c>
      <c r="F69" s="302" t="s">
        <v>67</v>
      </c>
      <c r="G69" s="213" t="s">
        <v>159</v>
      </c>
      <c r="H69" s="213" t="s">
        <v>159</v>
      </c>
      <c r="I69" s="213" t="s">
        <v>159</v>
      </c>
      <c r="J69" s="213" t="s">
        <v>159</v>
      </c>
      <c r="K69" s="213" t="s">
        <v>159</v>
      </c>
      <c r="M69" s="314" t="s">
        <v>119</v>
      </c>
      <c r="N69" s="314" t="s">
        <v>120</v>
      </c>
      <c r="O69" s="314" t="s">
        <v>122</v>
      </c>
      <c r="P69" s="314" t="s">
        <v>121</v>
      </c>
      <c r="Q69" s="314"/>
      <c r="R69" s="314"/>
      <c r="S69" s="314"/>
      <c r="T69" s="314"/>
      <c r="U69" s="313"/>
      <c r="AA69" s="40"/>
    </row>
    <row r="70" spans="2:27" ht="25.5" customHeight="1">
      <c r="B70" s="210" t="s">
        <v>95</v>
      </c>
      <c r="C70" s="303" t="s">
        <v>568</v>
      </c>
      <c r="D70" s="303" t="s">
        <v>341</v>
      </c>
      <c r="E70" s="303" t="s">
        <v>341</v>
      </c>
      <c r="F70" s="303" t="s">
        <v>341</v>
      </c>
      <c r="G70" s="200" t="s">
        <v>159</v>
      </c>
      <c r="H70" s="200" t="s">
        <v>159</v>
      </c>
      <c r="I70" s="200" t="s">
        <v>159</v>
      </c>
      <c r="J70" s="200" t="s">
        <v>159</v>
      </c>
      <c r="K70" s="211" t="s">
        <v>159</v>
      </c>
      <c r="M70" s="313"/>
      <c r="N70" s="256"/>
      <c r="P70" s="257"/>
      <c r="AA70" s="40"/>
    </row>
    <row r="71" spans="2:27" ht="25.5" customHeight="1">
      <c r="B71" s="174" t="s">
        <v>96</v>
      </c>
      <c r="C71" s="303" t="s">
        <v>569</v>
      </c>
      <c r="D71" s="303" t="s">
        <v>570</v>
      </c>
      <c r="E71" s="303" t="s">
        <v>341</v>
      </c>
      <c r="F71" s="303" t="s">
        <v>341</v>
      </c>
      <c r="G71" s="176" t="s">
        <v>159</v>
      </c>
      <c r="H71" s="176" t="s">
        <v>159</v>
      </c>
      <c r="I71" s="176" t="s">
        <v>159</v>
      </c>
      <c r="J71" s="176" t="s">
        <v>159</v>
      </c>
      <c r="K71" s="177" t="s">
        <v>159</v>
      </c>
      <c r="M71" s="317">
        <v>0.1</v>
      </c>
      <c r="N71" s="317">
        <v>0</v>
      </c>
      <c r="O71" s="317">
        <v>0</v>
      </c>
      <c r="P71" s="317">
        <v>0</v>
      </c>
      <c r="Q71" s="317"/>
      <c r="R71" s="317"/>
      <c r="S71" s="317"/>
      <c r="T71" s="317"/>
      <c r="AA71" s="40"/>
    </row>
    <row r="72" spans="2:27" ht="25.5" customHeight="1">
      <c r="B72" s="173" t="s">
        <v>97</v>
      </c>
      <c r="C72" s="303" t="s">
        <v>571</v>
      </c>
      <c r="D72" s="303" t="s">
        <v>570</v>
      </c>
      <c r="E72" s="303" t="s">
        <v>572</v>
      </c>
      <c r="F72" s="303" t="s">
        <v>573</v>
      </c>
      <c r="G72" s="176" t="s">
        <v>159</v>
      </c>
      <c r="H72" s="176" t="s">
        <v>159</v>
      </c>
      <c r="I72" s="176" t="s">
        <v>159</v>
      </c>
      <c r="J72" s="176" t="s">
        <v>159</v>
      </c>
      <c r="K72" s="177" t="s">
        <v>159</v>
      </c>
      <c r="M72" s="317">
        <v>0.15</v>
      </c>
      <c r="N72" s="317">
        <v>7.1428571428571425E-2</v>
      </c>
      <c r="O72" s="317">
        <v>0</v>
      </c>
      <c r="P72" s="317">
        <v>0</v>
      </c>
      <c r="Q72" s="317"/>
      <c r="R72" s="317"/>
      <c r="S72" s="317"/>
      <c r="T72" s="317"/>
      <c r="AA72" s="40"/>
    </row>
    <row r="73" spans="2:27" ht="25.5" customHeight="1">
      <c r="B73" s="173" t="s">
        <v>100</v>
      </c>
      <c r="C73" s="303" t="s">
        <v>574</v>
      </c>
      <c r="D73" s="303" t="s">
        <v>575</v>
      </c>
      <c r="E73" s="303" t="s">
        <v>576</v>
      </c>
      <c r="F73" s="303" t="s">
        <v>577</v>
      </c>
      <c r="G73" s="176" t="s">
        <v>159</v>
      </c>
      <c r="H73" s="176" t="s">
        <v>159</v>
      </c>
      <c r="I73" s="176" t="s">
        <v>159</v>
      </c>
      <c r="J73" s="176" t="s">
        <v>159</v>
      </c>
      <c r="K73" s="177" t="s">
        <v>159</v>
      </c>
      <c r="M73" s="317">
        <v>0.4</v>
      </c>
      <c r="N73" s="317">
        <v>7.1428571428571425E-2</v>
      </c>
      <c r="O73" s="317">
        <v>0.33333333333333331</v>
      </c>
      <c r="P73" s="317">
        <v>0.1</v>
      </c>
      <c r="Q73" s="317"/>
      <c r="R73" s="317"/>
      <c r="S73" s="317"/>
      <c r="T73" s="317"/>
      <c r="AA73" s="40"/>
    </row>
    <row r="74" spans="2:27" ht="25.5" customHeight="1">
      <c r="B74" s="178" t="s">
        <v>98</v>
      </c>
      <c r="C74" s="303" t="s">
        <v>569</v>
      </c>
      <c r="D74" s="303" t="s">
        <v>578</v>
      </c>
      <c r="E74" s="303" t="s">
        <v>576</v>
      </c>
      <c r="F74" s="303" t="s">
        <v>579</v>
      </c>
      <c r="G74" s="176" t="s">
        <v>159</v>
      </c>
      <c r="H74" s="176" t="s">
        <v>159</v>
      </c>
      <c r="I74" s="176" t="s">
        <v>159</v>
      </c>
      <c r="J74" s="176" t="s">
        <v>159</v>
      </c>
      <c r="K74" s="177" t="s">
        <v>159</v>
      </c>
      <c r="M74" s="317">
        <v>0.2</v>
      </c>
      <c r="N74" s="317">
        <v>0.5714285714285714</v>
      </c>
      <c r="O74" s="317">
        <v>0.16666666666666666</v>
      </c>
      <c r="P74" s="317">
        <v>0.3</v>
      </c>
      <c r="Q74" s="317"/>
      <c r="R74" s="317"/>
      <c r="S74" s="317"/>
      <c r="T74" s="317"/>
      <c r="AA74" s="40"/>
    </row>
    <row r="75" spans="2:27" ht="25.5" customHeight="1">
      <c r="B75" s="179" t="s">
        <v>99</v>
      </c>
      <c r="C75" s="304" t="s">
        <v>341</v>
      </c>
      <c r="D75" s="304" t="s">
        <v>570</v>
      </c>
      <c r="E75" s="304" t="s">
        <v>572</v>
      </c>
      <c r="F75" s="304" t="s">
        <v>573</v>
      </c>
      <c r="G75" s="180" t="s">
        <v>159</v>
      </c>
      <c r="H75" s="180" t="s">
        <v>159</v>
      </c>
      <c r="I75" s="180" t="s">
        <v>159</v>
      </c>
      <c r="J75" s="180" t="s">
        <v>159</v>
      </c>
      <c r="K75" s="181" t="s">
        <v>159</v>
      </c>
      <c r="M75" s="317">
        <v>0.15</v>
      </c>
      <c r="N75" s="317">
        <v>0.21428571428571427</v>
      </c>
      <c r="O75" s="317">
        <v>0.16666666666666666</v>
      </c>
      <c r="P75" s="317">
        <v>0.5</v>
      </c>
      <c r="Q75" s="317"/>
      <c r="R75" s="317"/>
      <c r="S75" s="317"/>
      <c r="T75" s="317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317">
        <v>0</v>
      </c>
      <c r="N76" s="317">
        <v>7.1428571428571425E-2</v>
      </c>
      <c r="O76" s="317">
        <v>0.33333333333333331</v>
      </c>
      <c r="P76" s="317">
        <v>0.1</v>
      </c>
      <c r="Q76" s="317"/>
      <c r="R76" s="317"/>
      <c r="S76" s="317"/>
      <c r="T76" s="317"/>
      <c r="AA76" s="40"/>
    </row>
    <row r="77" spans="2:27" ht="17.25" customHeight="1">
      <c r="B77" s="52" t="s">
        <v>132</v>
      </c>
      <c r="C77" s="52"/>
      <c r="D77" s="51"/>
      <c r="E77" s="51"/>
      <c r="F77" s="51"/>
      <c r="G77" s="51"/>
      <c r="H77" s="51"/>
      <c r="I77" s="51"/>
      <c r="J77" s="51"/>
      <c r="K77" s="51"/>
      <c r="M77" s="313"/>
      <c r="N77" s="256"/>
      <c r="P77" s="257"/>
      <c r="AA77" s="40"/>
    </row>
    <row r="78" spans="2:27" ht="30.75" customHeight="1">
      <c r="B78" s="56" t="s">
        <v>75</v>
      </c>
      <c r="C78" s="56" t="s">
        <v>102</v>
      </c>
      <c r="D78" s="56" t="s">
        <v>103</v>
      </c>
      <c r="E78" s="56" t="s">
        <v>104</v>
      </c>
      <c r="F78" s="56" t="s">
        <v>105</v>
      </c>
      <c r="G78" s="56" t="s">
        <v>106</v>
      </c>
      <c r="H78" s="56" t="s">
        <v>6</v>
      </c>
      <c r="I78" s="56" t="s">
        <v>7</v>
      </c>
      <c r="J78" s="56" t="s">
        <v>107</v>
      </c>
      <c r="K78" s="56" t="s">
        <v>109</v>
      </c>
      <c r="M78" s="313"/>
      <c r="N78" s="256"/>
      <c r="P78" s="257"/>
      <c r="AA78" s="40"/>
    </row>
    <row r="79" spans="2:27" ht="20.25" customHeight="1">
      <c r="B79" s="86" t="s">
        <v>119</v>
      </c>
      <c r="C79" s="65">
        <v>1</v>
      </c>
      <c r="D79" s="87">
        <v>2.7798186629916712E-2</v>
      </c>
      <c r="E79" s="87">
        <v>0.47267219209064132</v>
      </c>
      <c r="F79" s="87">
        <v>0.21336673936427297</v>
      </c>
      <c r="G79" s="88">
        <v>18.395263157894732</v>
      </c>
      <c r="H79" s="89">
        <v>3.9923119638218956</v>
      </c>
      <c r="I79" s="89">
        <v>60.601643233363795</v>
      </c>
      <c r="J79" s="90">
        <v>1.6401858098893811</v>
      </c>
      <c r="K79" s="73"/>
      <c r="M79" s="313"/>
      <c r="N79" s="256"/>
      <c r="P79" s="257"/>
      <c r="AA79" s="40"/>
    </row>
    <row r="80" spans="2:27" ht="20.25" customHeight="1">
      <c r="B80" s="86" t="s">
        <v>119</v>
      </c>
      <c r="C80" s="65">
        <v>2</v>
      </c>
      <c r="D80" s="87">
        <v>4.7485526847611363E-2</v>
      </c>
      <c r="E80" s="87">
        <v>0.37453461330542387</v>
      </c>
      <c r="F80" s="87">
        <v>0.17729784747314772</v>
      </c>
      <c r="G80" s="88">
        <v>12.473549999999999</v>
      </c>
      <c r="H80" s="89">
        <v>0.25429983860176092</v>
      </c>
      <c r="I80" s="89">
        <v>17.211795537609031</v>
      </c>
      <c r="J80" s="90">
        <v>1.972780812628574</v>
      </c>
      <c r="K80" s="73"/>
      <c r="M80" s="313"/>
      <c r="N80" s="256"/>
      <c r="P80" s="257"/>
      <c r="AA80" s="40"/>
    </row>
    <row r="81" spans="2:27" ht="20.25" customHeight="1">
      <c r="B81" s="86" t="s">
        <v>119</v>
      </c>
      <c r="C81" s="65">
        <v>3</v>
      </c>
      <c r="D81" s="87">
        <v>1.7947062902692535E-2</v>
      </c>
      <c r="E81" s="87">
        <v>0.37272047609812686</v>
      </c>
      <c r="F81" s="87">
        <v>0.19839289885738207</v>
      </c>
      <c r="G81" s="88">
        <v>13.14725</v>
      </c>
      <c r="H81" s="89">
        <v>0.20318813893627824</v>
      </c>
      <c r="I81" s="89">
        <v>25.15875536308997</v>
      </c>
      <c r="J81" s="90">
        <v>1.9641979883037652</v>
      </c>
      <c r="K81" s="73"/>
      <c r="M81" s="313"/>
      <c r="N81" s="256"/>
      <c r="P81" s="257"/>
      <c r="AA81" s="40"/>
    </row>
    <row r="82" spans="2:27" ht="20.25" customHeight="1">
      <c r="B82" s="86" t="s">
        <v>119</v>
      </c>
      <c r="C82" s="65">
        <v>4</v>
      </c>
      <c r="D82" s="87">
        <v>1.4231406696348984E-2</v>
      </c>
      <c r="E82" s="87">
        <v>0.36556322746597542</v>
      </c>
      <c r="F82" s="87">
        <v>0.21313295580337432</v>
      </c>
      <c r="G82" s="88">
        <v>13.822749999999996</v>
      </c>
      <c r="H82" s="89">
        <v>0.17565902950827555</v>
      </c>
      <c r="I82" s="89">
        <v>22.507181526656389</v>
      </c>
      <c r="J82" s="90">
        <v>1.929328747751387</v>
      </c>
      <c r="K82" s="73"/>
      <c r="M82" s="313"/>
      <c r="N82" s="256"/>
      <c r="P82" s="257"/>
      <c r="AA82" s="40"/>
    </row>
    <row r="83" spans="2:27" ht="20.25" customHeight="1">
      <c r="B83" s="86" t="s">
        <v>119</v>
      </c>
      <c r="C83" s="65">
        <v>5</v>
      </c>
      <c r="D83" s="87">
        <v>1.7315282619334182E-2</v>
      </c>
      <c r="E83" s="87">
        <v>0.36260350957106896</v>
      </c>
      <c r="F83" s="87">
        <v>0.21780193534489617</v>
      </c>
      <c r="G83" s="88">
        <v>14.554899999999998</v>
      </c>
      <c r="H83" s="89">
        <v>0.16364899513619247</v>
      </c>
      <c r="I83" s="89">
        <v>24.135038815150672</v>
      </c>
      <c r="J83" s="90">
        <v>1.8825608710975243</v>
      </c>
      <c r="K83" s="73"/>
      <c r="M83" s="313"/>
      <c r="N83" s="256"/>
      <c r="P83" s="257"/>
      <c r="AA83" s="40"/>
    </row>
    <row r="84" spans="2:27" ht="20.25" customHeight="1">
      <c r="B84" s="86" t="s">
        <v>119</v>
      </c>
      <c r="C84" s="65">
        <v>6</v>
      </c>
      <c r="D84" s="87">
        <v>1.9185809342711562E-2</v>
      </c>
      <c r="E84" s="87">
        <v>0.36045349148673311</v>
      </c>
      <c r="F84" s="87">
        <v>0.20908670375769589</v>
      </c>
      <c r="G84" s="88">
        <v>15.158049999999998</v>
      </c>
      <c r="H84" s="89">
        <v>0.11063392027327351</v>
      </c>
      <c r="I84" s="89">
        <v>23.221717698596379</v>
      </c>
      <c r="J84" s="90">
        <v>1.8464944171354358</v>
      </c>
      <c r="K84" s="73"/>
      <c r="M84" s="313"/>
      <c r="N84" s="256"/>
      <c r="P84" s="257"/>
      <c r="AA84" s="40"/>
    </row>
    <row r="85" spans="2:27" ht="20.25" customHeight="1">
      <c r="B85" s="86" t="s">
        <v>119</v>
      </c>
      <c r="C85" s="65">
        <v>7</v>
      </c>
      <c r="D85" s="87">
        <v>2.2250902441280224E-2</v>
      </c>
      <c r="E85" s="87">
        <v>0.35767141188548013</v>
      </c>
      <c r="F85" s="87">
        <v>0.20505027682689408</v>
      </c>
      <c r="G85" s="88">
        <v>15.573157894736841</v>
      </c>
      <c r="H85" s="89">
        <v>0.1671768929493711</v>
      </c>
      <c r="I85" s="89">
        <v>23.386724341010943</v>
      </c>
      <c r="J85" s="90">
        <v>1.8219119405137716</v>
      </c>
      <c r="K85" s="73"/>
      <c r="M85" s="313"/>
      <c r="N85" s="256"/>
      <c r="P85" s="257"/>
      <c r="AA85" s="40"/>
    </row>
    <row r="86" spans="2:27" ht="20.25" customHeight="1">
      <c r="B86" s="86" t="s">
        <v>119</v>
      </c>
      <c r="C86" s="65">
        <v>8</v>
      </c>
      <c r="D86" s="87">
        <v>2.5901293080299558E-2</v>
      </c>
      <c r="E86" s="87">
        <v>0.35799042521235597</v>
      </c>
      <c r="F86" s="87">
        <v>0.19316427382398524</v>
      </c>
      <c r="G86" s="88">
        <v>16.022350000000003</v>
      </c>
      <c r="H86" s="89">
        <v>8.2896880047938257E-2</v>
      </c>
      <c r="I86" s="89">
        <v>25.202105865802142</v>
      </c>
      <c r="J86" s="90">
        <v>1.8005230253109179</v>
      </c>
      <c r="K86" s="73"/>
      <c r="M86" s="313"/>
      <c r="N86" s="256"/>
      <c r="P86" s="257"/>
      <c r="AA86" s="40"/>
    </row>
    <row r="87" spans="2:27" ht="20.25" customHeight="1">
      <c r="B87" s="86" t="s">
        <v>119</v>
      </c>
      <c r="C87" s="65">
        <v>9</v>
      </c>
      <c r="D87" s="87">
        <v>2.2872581996802581E-2</v>
      </c>
      <c r="E87" s="87">
        <v>0.36894054880912563</v>
      </c>
      <c r="F87" s="87">
        <v>0.20239510740143529</v>
      </c>
      <c r="G87" s="88">
        <v>16.388849999999998</v>
      </c>
      <c r="H87" s="89">
        <v>0.15455049971262191</v>
      </c>
      <c r="I87" s="89">
        <v>28.908869112912228</v>
      </c>
      <c r="J87" s="90">
        <v>1.8747367500344596</v>
      </c>
      <c r="K87" s="73"/>
      <c r="M87" s="313"/>
      <c r="N87" s="256"/>
      <c r="P87" s="257"/>
      <c r="AA87" s="40"/>
    </row>
    <row r="88" spans="2:27" ht="20.25" customHeight="1">
      <c r="B88" s="86" t="s">
        <v>119</v>
      </c>
      <c r="C88" s="65">
        <v>10</v>
      </c>
      <c r="D88" s="87">
        <v>1.9368578161001657E-2</v>
      </c>
      <c r="E88" s="87">
        <v>0.37491860995584247</v>
      </c>
      <c r="F88" s="87">
        <v>0.22676130946030942</v>
      </c>
      <c r="G88" s="88">
        <v>16.101052631578945</v>
      </c>
      <c r="H88" s="89">
        <v>0.22662678214670637</v>
      </c>
      <c r="I88" s="89">
        <v>39.33682132302625</v>
      </c>
      <c r="J88" s="90">
        <v>1.9542647414098091</v>
      </c>
      <c r="K88" s="73"/>
      <c r="M88" s="313"/>
      <c r="N88" s="256"/>
      <c r="P88" s="257"/>
      <c r="AA88" s="40"/>
    </row>
    <row r="89" spans="2:27" ht="20.25" customHeight="1">
      <c r="B89" s="86" t="s">
        <v>119</v>
      </c>
      <c r="C89" s="65">
        <v>11</v>
      </c>
      <c r="D89" s="87">
        <v>2.0368975044233607E-2</v>
      </c>
      <c r="E89" s="87">
        <v>0.38358456343836356</v>
      </c>
      <c r="F89" s="87">
        <v>0.22498758486261558</v>
      </c>
      <c r="G89" s="88">
        <v>16.214850000000002</v>
      </c>
      <c r="H89" s="89">
        <v>0.36803582344876917</v>
      </c>
      <c r="I89" s="89">
        <v>45.184337187471733</v>
      </c>
      <c r="J89" s="90">
        <v>1.9497150137903607</v>
      </c>
      <c r="K89" s="73" t="s">
        <v>68</v>
      </c>
      <c r="M89" s="313"/>
      <c r="N89" s="256"/>
      <c r="P89" s="257"/>
      <c r="AA89" s="40"/>
    </row>
    <row r="90" spans="2:27" ht="20.25" customHeight="1">
      <c r="B90" s="86" t="s">
        <v>120</v>
      </c>
      <c r="C90" s="65">
        <v>1</v>
      </c>
      <c r="D90" s="87">
        <v>6.5664279895961408E-2</v>
      </c>
      <c r="E90" s="87">
        <v>0.3669924193022448</v>
      </c>
      <c r="F90" s="87">
        <v>0.15739648577880005</v>
      </c>
      <c r="G90" s="88">
        <v>21.452928571428568</v>
      </c>
      <c r="H90" s="89">
        <v>1.1703653886832779</v>
      </c>
      <c r="I90" s="89">
        <v>33.263464995948354</v>
      </c>
      <c r="J90" s="90">
        <v>2.5860724854579873</v>
      </c>
      <c r="K90" s="73"/>
      <c r="M90" s="313"/>
      <c r="N90" s="256"/>
      <c r="P90" s="257"/>
      <c r="AA90" s="40"/>
    </row>
    <row r="91" spans="2:27" ht="20.25" customHeight="1">
      <c r="B91" s="86" t="s">
        <v>120</v>
      </c>
      <c r="C91" s="65">
        <v>2</v>
      </c>
      <c r="D91" s="87">
        <v>6.0366847136922405E-2</v>
      </c>
      <c r="E91" s="87">
        <v>0.25846138085898407</v>
      </c>
      <c r="F91" s="87">
        <v>0.13992810792432825</v>
      </c>
      <c r="G91" s="88">
        <v>15.953999999999999</v>
      </c>
      <c r="H91" s="89">
        <v>3.5195228848142933E-2</v>
      </c>
      <c r="I91" s="89">
        <v>8.629599381035046</v>
      </c>
      <c r="J91" s="90">
        <v>3.0622199546066047</v>
      </c>
      <c r="K91" s="73"/>
      <c r="M91" s="313"/>
      <c r="N91" s="256"/>
      <c r="P91" s="257"/>
      <c r="AA91" s="40"/>
    </row>
    <row r="92" spans="2:27" ht="20.25" customHeight="1">
      <c r="B92" s="86" t="s">
        <v>120</v>
      </c>
      <c r="C92" s="65">
        <v>3</v>
      </c>
      <c r="D92" s="87">
        <v>1.681414537100993E-2</v>
      </c>
      <c r="E92" s="87">
        <v>0.25009740512006545</v>
      </c>
      <c r="F92" s="87">
        <v>0.15468707730219447</v>
      </c>
      <c r="G92" s="88">
        <v>16.566142857142857</v>
      </c>
      <c r="H92" s="89">
        <v>2.6072187297473917E-2</v>
      </c>
      <c r="I92" s="89">
        <v>10.618490826607559</v>
      </c>
      <c r="J92" s="90">
        <v>3.041362930834878</v>
      </c>
      <c r="K92" s="73"/>
      <c r="M92" s="313"/>
      <c r="N92" s="256"/>
      <c r="P92" s="257"/>
      <c r="AA92" s="40"/>
    </row>
    <row r="93" spans="2:27" ht="20.25" customHeight="1">
      <c r="B93" s="86" t="s">
        <v>120</v>
      </c>
      <c r="C93" s="65">
        <v>4</v>
      </c>
      <c r="D93" s="87">
        <v>1.3896699930858188E-2</v>
      </c>
      <c r="E93" s="87">
        <v>0.25186871110334508</v>
      </c>
      <c r="F93" s="87">
        <v>0.15681411871731593</v>
      </c>
      <c r="G93" s="88">
        <v>17.504642857142859</v>
      </c>
      <c r="H93" s="89">
        <v>1.9367124675328775E-2</v>
      </c>
      <c r="I93" s="89">
        <v>11.968883049353183</v>
      </c>
      <c r="J93" s="90">
        <v>2.9412584003956974</v>
      </c>
      <c r="K93" s="73"/>
      <c r="M93" s="313"/>
      <c r="N93" s="256"/>
      <c r="P93" s="257"/>
      <c r="AA93" s="40"/>
    </row>
    <row r="94" spans="2:27" ht="20.25" customHeight="1">
      <c r="B94" s="86" t="s">
        <v>120</v>
      </c>
      <c r="C94" s="65">
        <v>5</v>
      </c>
      <c r="D94" s="87">
        <v>1.4607715280870221E-2</v>
      </c>
      <c r="E94" s="87">
        <v>0.25013576091786777</v>
      </c>
      <c r="F94" s="87">
        <v>0.15662121584260882</v>
      </c>
      <c r="G94" s="88">
        <v>18.174642857142853</v>
      </c>
      <c r="H94" s="89">
        <v>1.4428486028798603E-2</v>
      </c>
      <c r="I94" s="89">
        <v>12.970553099615907</v>
      </c>
      <c r="J94" s="90">
        <v>2.8682614939339479</v>
      </c>
      <c r="K94" s="73"/>
      <c r="M94" s="313"/>
      <c r="N94" s="256"/>
      <c r="P94" s="257"/>
      <c r="AA94" s="40"/>
    </row>
    <row r="95" spans="2:27" ht="20.25" customHeight="1">
      <c r="B95" s="86" t="s">
        <v>120</v>
      </c>
      <c r="C95" s="65">
        <v>6</v>
      </c>
      <c r="D95" s="87">
        <v>2.2441005211041816E-2</v>
      </c>
      <c r="E95" s="87">
        <v>0.25511265776317321</v>
      </c>
      <c r="F95" s="87">
        <v>0.1545787708777687</v>
      </c>
      <c r="G95" s="88">
        <v>19.601214285714288</v>
      </c>
      <c r="H95" s="89">
        <v>2.3412624231157919E-2</v>
      </c>
      <c r="I95" s="89">
        <v>13.585483270974528</v>
      </c>
      <c r="J95" s="90">
        <v>2.7247319584941105</v>
      </c>
      <c r="K95" s="73"/>
      <c r="M95" s="313"/>
      <c r="N95" s="256"/>
      <c r="P95" s="257"/>
      <c r="AA95" s="40"/>
    </row>
    <row r="96" spans="2:27" ht="20.25" customHeight="1">
      <c r="B96" s="86" t="s">
        <v>120</v>
      </c>
      <c r="C96" s="65">
        <v>7</v>
      </c>
      <c r="D96" s="87">
        <v>2.2429650252823483E-2</v>
      </c>
      <c r="E96" s="87">
        <v>0.25712359249811961</v>
      </c>
      <c r="F96" s="87">
        <v>0.15014530473335919</v>
      </c>
      <c r="G96" s="88">
        <v>19.760928571428572</v>
      </c>
      <c r="H96" s="89">
        <v>2.1234456768418505E-2</v>
      </c>
      <c r="I96" s="89">
        <v>13.112277054498428</v>
      </c>
      <c r="J96" s="90">
        <v>2.7043275983643147</v>
      </c>
      <c r="K96" s="73"/>
      <c r="M96" s="313"/>
      <c r="N96" s="256"/>
      <c r="P96" s="257"/>
      <c r="AA96" s="40"/>
    </row>
    <row r="97" spans="2:27" ht="20.25" customHeight="1">
      <c r="B97" s="86" t="s">
        <v>120</v>
      </c>
      <c r="C97" s="65">
        <v>8</v>
      </c>
      <c r="D97" s="87">
        <v>2.7295709889626013E-2</v>
      </c>
      <c r="E97" s="87">
        <v>0.27909564371961809</v>
      </c>
      <c r="F97" s="87">
        <v>0.14659933309734041</v>
      </c>
      <c r="G97" s="88">
        <v>21.24192857142857</v>
      </c>
      <c r="H97" s="89">
        <v>3.2013049554313985E-2</v>
      </c>
      <c r="I97" s="89">
        <v>15.511344202136009</v>
      </c>
      <c r="J97" s="90">
        <v>2.569743025223139</v>
      </c>
      <c r="K97" s="73"/>
      <c r="M97" s="313"/>
      <c r="N97" s="256"/>
      <c r="P97" s="257"/>
      <c r="AA97" s="40"/>
    </row>
    <row r="98" spans="2:27" ht="20.25" customHeight="1">
      <c r="B98" s="86" t="s">
        <v>120</v>
      </c>
      <c r="C98" s="65">
        <v>9</v>
      </c>
      <c r="D98" s="87">
        <v>2.2863298507971631E-2</v>
      </c>
      <c r="E98" s="87">
        <v>0.26471912283208643</v>
      </c>
      <c r="F98" s="87">
        <v>0.15038505940827324</v>
      </c>
      <c r="G98" s="88">
        <v>20.046571428571433</v>
      </c>
      <c r="H98" s="89">
        <v>2.8668576189865361E-2</v>
      </c>
      <c r="I98" s="89">
        <v>15.108339652059046</v>
      </c>
      <c r="J98" s="90">
        <v>2.6823301462549987</v>
      </c>
      <c r="K98" s="73"/>
      <c r="M98" s="313"/>
      <c r="N98" s="256"/>
      <c r="P98" s="257"/>
      <c r="AA98" s="40"/>
    </row>
    <row r="99" spans="2:27" ht="20.25" customHeight="1">
      <c r="B99" s="86" t="s">
        <v>120</v>
      </c>
      <c r="C99" s="65">
        <v>10</v>
      </c>
      <c r="D99" s="87">
        <v>2.0312058866346388E-2</v>
      </c>
      <c r="E99" s="87">
        <v>0.25657822452816098</v>
      </c>
      <c r="F99" s="87">
        <v>0.159496422448208</v>
      </c>
      <c r="G99" s="88">
        <v>18.647285714285712</v>
      </c>
      <c r="H99" s="89">
        <v>2.9489955153593046E-2</v>
      </c>
      <c r="I99" s="89">
        <v>15.727730332290012</v>
      </c>
      <c r="J99" s="90">
        <v>2.8389436797697689</v>
      </c>
      <c r="K99" s="73"/>
      <c r="M99" s="313"/>
      <c r="N99" s="256"/>
      <c r="P99" s="257"/>
      <c r="AA99" s="40"/>
    </row>
    <row r="100" spans="2:27" ht="20.25" customHeight="1">
      <c r="B100" s="86" t="s">
        <v>120</v>
      </c>
      <c r="C100" s="65">
        <v>11</v>
      </c>
      <c r="D100" s="87">
        <v>2.062408334398063E-2</v>
      </c>
      <c r="E100" s="87">
        <v>0.25571780563794339</v>
      </c>
      <c r="F100" s="87">
        <v>0.162723122329342</v>
      </c>
      <c r="G100" s="88">
        <v>18.425928571428567</v>
      </c>
      <c r="H100" s="89">
        <v>9.8443888209314059E-2</v>
      </c>
      <c r="I100" s="89">
        <v>17.324142233130363</v>
      </c>
      <c r="J100" s="90">
        <v>2.8537819489920269</v>
      </c>
      <c r="K100" s="73" t="s">
        <v>69</v>
      </c>
      <c r="M100" s="313"/>
      <c r="N100" s="256"/>
      <c r="P100" s="257"/>
      <c r="AA100" s="40"/>
    </row>
    <row r="101" spans="2:27" ht="20.25" customHeight="1">
      <c r="B101" s="86" t="s">
        <v>122</v>
      </c>
      <c r="C101" s="65">
        <v>1</v>
      </c>
      <c r="D101" s="87">
        <v>4.2104161633401228E-2</v>
      </c>
      <c r="E101" s="87">
        <v>0.37005022443829622</v>
      </c>
      <c r="F101" s="87">
        <v>0.14275669205758312</v>
      </c>
      <c r="G101" s="88">
        <v>23.022166666666667</v>
      </c>
      <c r="H101" s="89">
        <v>1.1561903618456777</v>
      </c>
      <c r="I101" s="89">
        <v>21.722746863934621</v>
      </c>
      <c r="J101" s="90">
        <v>2.4134024414732673</v>
      </c>
      <c r="K101" s="73"/>
    </row>
    <row r="102" spans="2:27" ht="20.25" customHeight="1">
      <c r="B102" s="86" t="s">
        <v>122</v>
      </c>
      <c r="C102" s="65">
        <v>2</v>
      </c>
      <c r="D102" s="87">
        <v>6.2623360503590866E-2</v>
      </c>
      <c r="E102" s="87">
        <v>0.28444584869697076</v>
      </c>
      <c r="F102" s="87">
        <v>0.13137928373917063</v>
      </c>
      <c r="G102" s="88">
        <v>19.474499999999999</v>
      </c>
      <c r="H102" s="89">
        <v>0.10412643818857946</v>
      </c>
      <c r="I102" s="89">
        <v>10.785442177804711</v>
      </c>
      <c r="J102" s="90">
        <v>2.6555831377833155</v>
      </c>
      <c r="K102" s="73"/>
    </row>
    <row r="103" spans="2:27" ht="20.25" customHeight="1">
      <c r="B103" s="86" t="s">
        <v>122</v>
      </c>
      <c r="C103" s="65">
        <v>3</v>
      </c>
      <c r="D103" s="87">
        <v>2.2874742255579832E-2</v>
      </c>
      <c r="E103" s="87">
        <v>0.28599277476759194</v>
      </c>
      <c r="F103" s="87">
        <v>0.13413493454930711</v>
      </c>
      <c r="G103" s="88">
        <v>19.86633333333333</v>
      </c>
      <c r="H103" s="89">
        <v>0.13395523849766389</v>
      </c>
      <c r="I103" s="89">
        <v>12.911978110799213</v>
      </c>
      <c r="J103" s="90">
        <v>2.6340642337628339</v>
      </c>
      <c r="K103" s="73"/>
    </row>
    <row r="104" spans="2:27" ht="20.25" customHeight="1">
      <c r="B104" s="86" t="s">
        <v>122</v>
      </c>
      <c r="C104" s="65">
        <v>4</v>
      </c>
      <c r="D104" s="87">
        <v>1.7377819053151004E-2</v>
      </c>
      <c r="E104" s="87">
        <v>0.28638606405485295</v>
      </c>
      <c r="F104" s="87">
        <v>0.13643305725312591</v>
      </c>
      <c r="G104" s="88">
        <v>20.504999999999999</v>
      </c>
      <c r="H104" s="89">
        <v>0.12056353189240472</v>
      </c>
      <c r="I104" s="89">
        <v>13.447039510604025</v>
      </c>
      <c r="J104" s="90">
        <v>2.6071664644664914</v>
      </c>
      <c r="K104" s="73"/>
    </row>
    <row r="105" spans="2:27" ht="20.25" customHeight="1">
      <c r="B105" s="86" t="s">
        <v>122</v>
      </c>
      <c r="C105" s="65">
        <v>5</v>
      </c>
      <c r="D105" s="87">
        <v>1.6700023690011633E-2</v>
      </c>
      <c r="E105" s="87">
        <v>0.27944301168853408</v>
      </c>
      <c r="F105" s="87">
        <v>0.13810391937699046</v>
      </c>
      <c r="G105" s="88">
        <v>20.745666666666668</v>
      </c>
      <c r="H105" s="89">
        <v>0.19611356134395352</v>
      </c>
      <c r="I105" s="89">
        <v>14.451196122217823</v>
      </c>
      <c r="J105" s="90">
        <v>2.5746873342792802</v>
      </c>
      <c r="K105" s="73"/>
    </row>
    <row r="106" spans="2:27" ht="20.25" customHeight="1">
      <c r="B106" s="86" t="s">
        <v>122</v>
      </c>
      <c r="C106" s="65">
        <v>6</v>
      </c>
      <c r="D106" s="87">
        <v>1.8568648457680373E-2</v>
      </c>
      <c r="E106" s="87">
        <v>0.27642276595648596</v>
      </c>
      <c r="F106" s="87">
        <v>0.13772882801281755</v>
      </c>
      <c r="G106" s="88">
        <v>21.505833333333332</v>
      </c>
      <c r="H106" s="89">
        <v>0.14077130459602188</v>
      </c>
      <c r="I106" s="89">
        <v>15.13745625389803</v>
      </c>
      <c r="J106" s="90">
        <v>2.5060984880470158</v>
      </c>
      <c r="K106" s="73"/>
    </row>
    <row r="107" spans="2:27" ht="20.25" customHeight="1">
      <c r="B107" s="86" t="s">
        <v>122</v>
      </c>
      <c r="C107" s="65">
        <v>7</v>
      </c>
      <c r="D107" s="87">
        <v>2.185677801330942E-2</v>
      </c>
      <c r="E107" s="87">
        <v>0.28417909465286317</v>
      </c>
      <c r="F107" s="87">
        <v>0.13422293394884438</v>
      </c>
      <c r="G107" s="88">
        <v>22.541666666666668</v>
      </c>
      <c r="H107" s="89">
        <v>5.6761230374500517E-2</v>
      </c>
      <c r="I107" s="89">
        <v>13.62617046724999</v>
      </c>
      <c r="J107" s="90">
        <v>2.4224633651874963</v>
      </c>
      <c r="K107" s="73"/>
    </row>
    <row r="108" spans="2:27" ht="20.25" customHeight="1">
      <c r="B108" s="86" t="s">
        <v>122</v>
      </c>
      <c r="C108" s="65">
        <v>8</v>
      </c>
      <c r="D108" s="87">
        <v>2.3383505225432297E-2</v>
      </c>
      <c r="E108" s="87">
        <v>0.30345651802594881</v>
      </c>
      <c r="F108" s="87">
        <v>0.13260295449945592</v>
      </c>
      <c r="G108" s="88">
        <v>23.564833333333336</v>
      </c>
      <c r="H108" s="89">
        <v>4.4012360431303535E-2</v>
      </c>
      <c r="I108" s="89">
        <v>14.217249915323364</v>
      </c>
      <c r="J108" s="90">
        <v>2.3344502363406172</v>
      </c>
      <c r="K108" s="73"/>
    </row>
    <row r="109" spans="2:27" ht="20.25" customHeight="1">
      <c r="B109" s="86" t="s">
        <v>122</v>
      </c>
      <c r="C109" s="65">
        <v>9</v>
      </c>
      <c r="D109" s="87">
        <v>2.3214664179285929E-2</v>
      </c>
      <c r="E109" s="87">
        <v>0.28835282809358243</v>
      </c>
      <c r="F109" s="87">
        <v>0.13304863056866395</v>
      </c>
      <c r="G109" s="88">
        <v>22.521666666666665</v>
      </c>
      <c r="H109" s="89">
        <v>7.6639250300393313E-2</v>
      </c>
      <c r="I109" s="89">
        <v>14.51518480217638</v>
      </c>
      <c r="J109" s="90">
        <v>2.4184755705173933</v>
      </c>
      <c r="K109" s="73"/>
    </row>
    <row r="110" spans="2:27" ht="20.25" customHeight="1">
      <c r="B110" s="86" t="s">
        <v>122</v>
      </c>
      <c r="C110" s="65">
        <v>10</v>
      </c>
      <c r="D110" s="87">
        <v>2.0145407602732382E-2</v>
      </c>
      <c r="E110" s="87">
        <v>0.28372302073824546</v>
      </c>
      <c r="F110" s="87">
        <v>0.14130993058922167</v>
      </c>
      <c r="G110" s="88">
        <v>21.219499999999996</v>
      </c>
      <c r="H110" s="89">
        <v>0.17159350266028248</v>
      </c>
      <c r="I110" s="89">
        <v>17.001162505763297</v>
      </c>
      <c r="J110" s="90">
        <v>2.5478929550826646</v>
      </c>
      <c r="K110" s="73"/>
    </row>
    <row r="111" spans="2:27" ht="20.25" customHeight="1">
      <c r="B111" s="86" t="s">
        <v>122</v>
      </c>
      <c r="C111" s="65">
        <v>11</v>
      </c>
      <c r="D111" s="87">
        <v>2.1174962750647092E-2</v>
      </c>
      <c r="E111" s="87">
        <v>0.28120659881221266</v>
      </c>
      <c r="F111" s="87">
        <v>0.14779399153324324</v>
      </c>
      <c r="G111" s="88">
        <v>20.727833333333333</v>
      </c>
      <c r="H111" s="89">
        <v>0.18439752805454723</v>
      </c>
      <c r="I111" s="89">
        <v>17.077469026766028</v>
      </c>
      <c r="J111" s="90">
        <v>2.5878072155993745</v>
      </c>
      <c r="K111" s="73" t="s">
        <v>69</v>
      </c>
    </row>
    <row r="112" spans="2:27" ht="20.25" customHeight="1">
      <c r="B112" s="86" t="s">
        <v>121</v>
      </c>
      <c r="C112" s="65">
        <v>1</v>
      </c>
      <c r="D112" s="87">
        <v>3.4739036486921442E-2</v>
      </c>
      <c r="E112" s="87">
        <v>0.38426854316724079</v>
      </c>
      <c r="F112" s="87">
        <v>0.19619243039638226</v>
      </c>
      <c r="G112" s="88">
        <v>22.469111111111115</v>
      </c>
      <c r="H112" s="89">
        <v>3.1194344083010419</v>
      </c>
      <c r="I112" s="89">
        <v>55.041420440184218</v>
      </c>
      <c r="J112" s="90">
        <v>2.27964543632151</v>
      </c>
      <c r="K112" s="73"/>
    </row>
    <row r="113" spans="2:11" ht="20.25" customHeight="1">
      <c r="B113" s="86" t="s">
        <v>121</v>
      </c>
      <c r="C113" s="65">
        <v>2</v>
      </c>
      <c r="D113" s="87">
        <v>5.562087799040985E-2</v>
      </c>
      <c r="E113" s="87">
        <v>0.30006959061454835</v>
      </c>
      <c r="F113" s="87">
        <v>0.16774114799598736</v>
      </c>
      <c r="G113" s="88">
        <v>16.378700000000002</v>
      </c>
      <c r="H113" s="89">
        <v>0.13451401637135377</v>
      </c>
      <c r="I113" s="89">
        <v>20.203137426613651</v>
      </c>
      <c r="J113" s="90">
        <v>2.7005072314470553</v>
      </c>
      <c r="K113" s="73"/>
    </row>
    <row r="114" spans="2:11" ht="20.25" customHeight="1">
      <c r="B114" s="86" t="s">
        <v>121</v>
      </c>
      <c r="C114" s="65">
        <v>3</v>
      </c>
      <c r="D114" s="87">
        <v>1.3274286620380814E-2</v>
      </c>
      <c r="E114" s="87">
        <v>0.29126896395119883</v>
      </c>
      <c r="F114" s="87">
        <v>0.18426184862034045</v>
      </c>
      <c r="G114" s="88">
        <v>17.229100000000003</v>
      </c>
      <c r="H114" s="89">
        <v>0.17161004592426854</v>
      </c>
      <c r="I114" s="89">
        <v>24.701194955071781</v>
      </c>
      <c r="J114" s="90">
        <v>2.6685933303965097</v>
      </c>
      <c r="K114" s="73"/>
    </row>
    <row r="115" spans="2:11" ht="20.25" customHeight="1">
      <c r="B115" s="86" t="s">
        <v>121</v>
      </c>
      <c r="C115" s="65">
        <v>4</v>
      </c>
      <c r="D115" s="87">
        <v>1.3811019085825129E-2</v>
      </c>
      <c r="E115" s="87">
        <v>0.29682182520614264</v>
      </c>
      <c r="F115" s="87">
        <v>0.1997507525140336</v>
      </c>
      <c r="G115" s="88">
        <v>18.9208</v>
      </c>
      <c r="H115" s="89">
        <v>0.23906492169405613</v>
      </c>
      <c r="I115" s="89">
        <v>27.876800031606898</v>
      </c>
      <c r="J115" s="90">
        <v>2.5098089995926265</v>
      </c>
      <c r="K115" s="73"/>
    </row>
    <row r="116" spans="2:11" ht="20.25" customHeight="1">
      <c r="B116" s="86" t="s">
        <v>121</v>
      </c>
      <c r="C116" s="65">
        <v>5</v>
      </c>
      <c r="D116" s="87">
        <v>1.683620995608091E-2</v>
      </c>
      <c r="E116" s="87">
        <v>0.30175305616004794</v>
      </c>
      <c r="F116" s="87">
        <v>0.19979022850394249</v>
      </c>
      <c r="G116" s="88">
        <v>20.291199999999996</v>
      </c>
      <c r="H116" s="89">
        <v>0.24319421253832488</v>
      </c>
      <c r="I116" s="89">
        <v>32.788968850665078</v>
      </c>
      <c r="J116" s="90">
        <v>2.4032463586620292</v>
      </c>
      <c r="K116" s="73"/>
    </row>
    <row r="117" spans="2:11" ht="20.25" customHeight="1">
      <c r="B117" s="86" t="s">
        <v>121</v>
      </c>
      <c r="C117" s="65">
        <v>6</v>
      </c>
      <c r="D117" s="87">
        <v>1.8706822557108423E-2</v>
      </c>
      <c r="E117" s="87">
        <v>0.30217670834256732</v>
      </c>
      <c r="F117" s="87">
        <v>0.19228186031709485</v>
      </c>
      <c r="G117" s="88">
        <v>20.922899999999998</v>
      </c>
      <c r="H117" s="89">
        <v>0.18686283801466944</v>
      </c>
      <c r="I117" s="89">
        <v>34.023051231520938</v>
      </c>
      <c r="J117" s="90">
        <v>2.3342962880457825</v>
      </c>
      <c r="K117" s="73"/>
    </row>
    <row r="118" spans="2:11" ht="20.25" customHeight="1">
      <c r="B118" s="86" t="s">
        <v>121</v>
      </c>
      <c r="C118" s="65">
        <v>7</v>
      </c>
      <c r="D118" s="87">
        <v>2.1548902806681074E-2</v>
      </c>
      <c r="E118" s="87">
        <v>0.30364320822949853</v>
      </c>
      <c r="F118" s="87">
        <v>0.18647928530930996</v>
      </c>
      <c r="G118" s="88">
        <v>21.459799999999998</v>
      </c>
      <c r="H118" s="89">
        <v>0.15735894047292781</v>
      </c>
      <c r="I118" s="89">
        <v>34.112914856841407</v>
      </c>
      <c r="J118" s="90">
        <v>2.2878208910686806</v>
      </c>
      <c r="K118" s="73"/>
    </row>
    <row r="119" spans="2:11" ht="20.25" customHeight="1">
      <c r="B119" s="86" t="s">
        <v>121</v>
      </c>
      <c r="C119" s="65">
        <v>8</v>
      </c>
      <c r="D119" s="87">
        <v>2.4594073186325713E-2</v>
      </c>
      <c r="E119" s="87">
        <v>0.31194558619483104</v>
      </c>
      <c r="F119" s="87">
        <v>0.18341449391699119</v>
      </c>
      <c r="G119" s="88">
        <v>22.305299999999995</v>
      </c>
      <c r="H119" s="89">
        <v>0.13196017604299548</v>
      </c>
      <c r="I119" s="89">
        <v>34.752219900061483</v>
      </c>
      <c r="J119" s="90">
        <v>2.2234972651078682</v>
      </c>
      <c r="K119" s="73"/>
    </row>
    <row r="120" spans="2:11" ht="20.25" customHeight="1">
      <c r="B120" s="86" t="s">
        <v>121</v>
      </c>
      <c r="C120" s="65">
        <v>9</v>
      </c>
      <c r="D120" s="87">
        <v>2.2972781259639318E-2</v>
      </c>
      <c r="E120" s="87">
        <v>0.30365114347454997</v>
      </c>
      <c r="F120" s="87">
        <v>0.18486287515746588</v>
      </c>
      <c r="G120" s="88">
        <v>21.280099999999997</v>
      </c>
      <c r="H120" s="89">
        <v>0.15915047867384716</v>
      </c>
      <c r="I120" s="89">
        <v>33.722970576869024</v>
      </c>
      <c r="J120" s="90">
        <v>2.2983702022564469</v>
      </c>
      <c r="K120" s="73"/>
    </row>
    <row r="121" spans="2:11" ht="20.25" customHeight="1">
      <c r="B121" s="86" t="s">
        <v>121</v>
      </c>
      <c r="C121" s="65">
        <v>10</v>
      </c>
      <c r="D121" s="87">
        <v>1.8734745887849652E-2</v>
      </c>
      <c r="E121" s="87">
        <v>0.3119257358508597</v>
      </c>
      <c r="F121" s="87">
        <v>0.1966118465375794</v>
      </c>
      <c r="G121" s="88">
        <v>20.714099999999995</v>
      </c>
      <c r="H121" s="89">
        <v>0.29153729840848086</v>
      </c>
      <c r="I121" s="89">
        <v>39.345057035018485</v>
      </c>
      <c r="J121" s="90">
        <v>2.3729451360355984</v>
      </c>
      <c r="K121" s="73"/>
    </row>
    <row r="122" spans="2:11" ht="20.25" customHeight="1">
      <c r="B122" s="86" t="s">
        <v>121</v>
      </c>
      <c r="C122" s="65">
        <v>11</v>
      </c>
      <c r="D122" s="87">
        <v>1.8930442096357313E-2</v>
      </c>
      <c r="E122" s="87">
        <v>0.31071969081691919</v>
      </c>
      <c r="F122" s="87">
        <v>0.19495438488120806</v>
      </c>
      <c r="G122" s="88">
        <v>20.304399999999998</v>
      </c>
      <c r="H122" s="89">
        <v>0.3912761325913644</v>
      </c>
      <c r="I122" s="89">
        <v>38.409221865158209</v>
      </c>
      <c r="J122" s="90">
        <v>2.3999903973648191</v>
      </c>
      <c r="K122" s="73" t="s">
        <v>67</v>
      </c>
    </row>
    <row r="123" spans="2:11" ht="20.25" customHeight="1">
      <c r="B123" s="84" t="s">
        <v>126</v>
      </c>
      <c r="C123" s="83"/>
      <c r="D123" s="84"/>
      <c r="E123" s="84"/>
      <c r="F123" s="84"/>
      <c r="G123" s="84"/>
      <c r="H123" s="84"/>
      <c r="I123" s="84"/>
      <c r="J123" s="84"/>
      <c r="K123" s="83"/>
    </row>
    <row r="124" spans="2:11" ht="20.25" customHeight="1">
      <c r="B124" s="223" t="str">
        <f>C68</f>
        <v>112</v>
      </c>
      <c r="C124" s="54"/>
      <c r="D124" s="66">
        <f t="shared" ref="D124:J127" si="1">(SUMIFS(D$79:D$122,$B$79:$B$122,$B124,$C$79:$C$122,MAX($C$79:$C$122))/SUMIFS(D$79:D$122,$B$79:$B$122,$B124,$C$79:$C$122,MAX($C$79:$C$122)-1))-1</f>
        <v>5.16505070695501E-2</v>
      </c>
      <c r="E124" s="66">
        <f t="shared" si="1"/>
        <v>2.3114226001055949E-2</v>
      </c>
      <c r="F124" s="66">
        <f t="shared" si="1"/>
        <v>-7.821989570951482E-3</v>
      </c>
      <c r="G124" s="66">
        <f t="shared" si="1"/>
        <v>7.0676974372387846E-3</v>
      </c>
      <c r="H124" s="66">
        <f t="shared" si="1"/>
        <v>0.62397321253285032</v>
      </c>
      <c r="I124" s="66">
        <f t="shared" si="1"/>
        <v>0.14865247541042614</v>
      </c>
      <c r="J124" s="85">
        <f t="shared" si="1"/>
        <v>-2.3281019828287342E-3</v>
      </c>
      <c r="K124" s="55"/>
    </row>
    <row r="125" spans="2:11" ht="20.25" customHeight="1">
      <c r="B125" s="42" t="str">
        <f>D68</f>
        <v>306</v>
      </c>
      <c r="C125" s="54"/>
      <c r="D125" s="66">
        <f t="shared" si="1"/>
        <v>1.5361538664660612E-2</v>
      </c>
      <c r="E125" s="66">
        <f t="shared" si="1"/>
        <v>-3.3534369169475609E-3</v>
      </c>
      <c r="F125" s="66">
        <f t="shared" si="1"/>
        <v>2.0230547065604343E-2</v>
      </c>
      <c r="G125" s="66">
        <f t="shared" si="1"/>
        <v>-1.1870743348323498E-2</v>
      </c>
      <c r="H125" s="66">
        <f t="shared" si="1"/>
        <v>2.3382176302604409</v>
      </c>
      <c r="I125" s="66">
        <f>(SUMIFS(I$79:I$122,$B$79:$B$122,$B125,$C$79:$C$122,MAX($C$79:$C$122))/SUMIFS(I$79:I$122,$B$79:$B$122,$B125,$C$79:$C$122,MAX($C$79:$C$122)-1))-1</f>
        <v>0.10150300565383041</v>
      </c>
      <c r="J125" s="85">
        <f t="shared" si="1"/>
        <v>5.2266867173149656E-3</v>
      </c>
      <c r="K125" s="55"/>
    </row>
    <row r="126" spans="2:11" ht="20.25" customHeight="1">
      <c r="B126" s="42" t="str">
        <f>E68</f>
        <v>308</v>
      </c>
      <c r="C126" s="54"/>
      <c r="D126" s="66">
        <f t="shared" si="1"/>
        <v>5.1106195924031317E-2</v>
      </c>
      <c r="E126" s="66">
        <f t="shared" si="1"/>
        <v>-8.8692906183117648E-3</v>
      </c>
      <c r="F126" s="66">
        <f t="shared" si="1"/>
        <v>4.5885387650994591E-2</v>
      </c>
      <c r="G126" s="66">
        <f t="shared" si="1"/>
        <v>-2.3170511400676941E-2</v>
      </c>
      <c r="H126" s="66">
        <f>(SUMIFS(H$79:H$122,$B$79:$B$122,$B126,$C$79:$C$122,MAX($C$79:$C$122))/SUMIFS(H$79:H$122,$B$79:$B$122,$B126,$C$79:$C$122,MAX($C$79:$C$122)-1))-1</f>
        <v>7.461835789676674E-2</v>
      </c>
      <c r="I126" s="66">
        <f t="shared" si="1"/>
        <v>4.4883119596594856E-3</v>
      </c>
      <c r="J126" s="85">
        <f>(SUMIFS(J$79:J$122,$B$79:$B$122,$B126,$C$79:$C$122,MAX($C$79:$C$122))/SUMIFS(J$79:J$122,$B$79:$B$122,$B126,$C$79:$C$122,MAX($C$79:$C$122)-1))-1</f>
        <v>1.5665595541243915E-2</v>
      </c>
      <c r="K126" s="55"/>
    </row>
    <row r="127" spans="2:11" ht="20.25" customHeight="1">
      <c r="B127" s="42" t="str">
        <f>F68</f>
        <v>307</v>
      </c>
      <c r="C127" s="54"/>
      <c r="D127" s="66">
        <f t="shared" si="1"/>
        <v>1.044562918969616E-2</v>
      </c>
      <c r="E127" s="66">
        <f t="shared" si="1"/>
        <v>-3.8664492708518905E-3</v>
      </c>
      <c r="F127" s="66">
        <f t="shared" si="1"/>
        <v>-8.4301210001328508E-3</v>
      </c>
      <c r="G127" s="66">
        <f t="shared" si="1"/>
        <v>-1.9778798016809707E-2</v>
      </c>
      <c r="H127" s="66">
        <f t="shared" si="1"/>
        <v>0.34211346104722673</v>
      </c>
      <c r="I127" s="66">
        <f t="shared" si="1"/>
        <v>-2.3785330112175207E-2</v>
      </c>
      <c r="J127" s="85">
        <f t="shared" si="1"/>
        <v>1.1397339499557235E-2</v>
      </c>
      <c r="K127" s="55"/>
    </row>
    <row r="128" spans="2:11" ht="20.25" customHeight="1" thickBot="1"/>
    <row r="129" spans="2:9" ht="17.25" thickTop="1">
      <c r="B129" s="25" t="s">
        <v>51</v>
      </c>
      <c r="C129" s="25"/>
      <c r="D129" s="25"/>
      <c r="E129" s="25"/>
      <c r="F129" s="172" t="s">
        <v>77</v>
      </c>
      <c r="G129" s="43"/>
      <c r="H129" s="25"/>
      <c r="I129" s="25"/>
    </row>
    <row r="130" spans="2:9">
      <c r="B130" s="26" t="s">
        <v>33</v>
      </c>
      <c r="C130" s="26" t="s">
        <v>52</v>
      </c>
      <c r="D130" s="26"/>
      <c r="E130" s="26"/>
      <c r="F130" s="91" t="s">
        <v>78</v>
      </c>
      <c r="G130" s="44"/>
      <c r="H130" s="46" t="s">
        <v>81</v>
      </c>
      <c r="I130" s="46"/>
    </row>
    <row r="131" spans="2:9">
      <c r="B131" s="26" t="s">
        <v>34</v>
      </c>
      <c r="C131" s="26" t="s">
        <v>53</v>
      </c>
      <c r="D131" s="26"/>
      <c r="E131" s="26"/>
      <c r="F131" s="91" t="s">
        <v>79</v>
      </c>
      <c r="G131" s="44"/>
      <c r="H131" s="46" t="s">
        <v>82</v>
      </c>
      <c r="I131" s="46"/>
    </row>
    <row r="132" spans="2:9">
      <c r="B132" s="26" t="s">
        <v>4</v>
      </c>
      <c r="C132" s="26" t="s">
        <v>54</v>
      </c>
      <c r="D132" s="26"/>
      <c r="E132" s="26"/>
      <c r="F132" s="91" t="s">
        <v>80</v>
      </c>
      <c r="G132" s="44"/>
      <c r="H132" s="46" t="s">
        <v>83</v>
      </c>
      <c r="I132" s="46"/>
    </row>
    <row r="133" spans="2:9">
      <c r="B133" s="26" t="s">
        <v>5</v>
      </c>
      <c r="C133" s="26" t="s">
        <v>55</v>
      </c>
      <c r="D133" s="26"/>
      <c r="E133" s="26"/>
      <c r="F133" s="91" t="s">
        <v>87</v>
      </c>
      <c r="G133" s="44"/>
      <c r="H133" s="46" t="s">
        <v>84</v>
      </c>
      <c r="I133" s="46"/>
    </row>
    <row r="134" spans="2:9">
      <c r="B134" s="26" t="s">
        <v>56</v>
      </c>
      <c r="C134" s="26" t="s">
        <v>57</v>
      </c>
      <c r="D134" s="26"/>
      <c r="E134" s="26"/>
      <c r="F134" s="91" t="s">
        <v>88</v>
      </c>
      <c r="G134" s="44"/>
      <c r="H134" s="46" t="s">
        <v>85</v>
      </c>
      <c r="I134" s="46"/>
    </row>
    <row r="135" spans="2:9" ht="17.25" thickBot="1">
      <c r="B135" s="27" t="s">
        <v>58</v>
      </c>
      <c r="C135" s="27" t="s">
        <v>59</v>
      </c>
      <c r="D135" s="27"/>
      <c r="E135" s="27"/>
      <c r="F135" s="92" t="s">
        <v>89</v>
      </c>
      <c r="G135" s="45"/>
      <c r="H135" s="47" t="s">
        <v>86</v>
      </c>
      <c r="I135" s="47"/>
    </row>
    <row r="136" spans="2:9" ht="17.25" thickTop="1"/>
    <row r="137" spans="2:9" ht="6.75" customHeight="1"/>
  </sheetData>
  <mergeCells count="3">
    <mergeCell ref="O9:P9"/>
    <mergeCell ref="C4:D4"/>
    <mergeCell ref="C5:D5"/>
  </mergeCells>
  <phoneticPr fontId="2" type="noConversion"/>
  <conditionalFormatting sqref="B79:K122">
    <cfRule type="expression" dxfId="93" priority="5">
      <formula>$B79&lt;&gt;$B80</formula>
    </cfRule>
  </conditionalFormatting>
  <conditionalFormatting sqref="C69:F69">
    <cfRule type="containsText" dxfId="91" priority="7" operator="containsText" text="F">
      <formula>NOT(ISERROR(SEARCH("F",C69)))</formula>
    </cfRule>
    <cfRule type="containsText" dxfId="90" priority="8" operator="containsText" text="D">
      <formula>NOT(ISERROR(SEARCH("D",C69)))</formula>
    </cfRule>
    <cfRule type="containsText" dxfId="89" priority="9" operator="containsText" text="S">
      <formula>NOT(ISERROR(SEARCH("S",C69)))</formula>
    </cfRule>
    <cfRule type="containsText" dxfId="88" priority="10" operator="containsText" text="A">
      <formula>NOT(ISERROR(SEARCH("A",C69)))</formula>
    </cfRule>
  </conditionalFormatting>
  <conditionalFormatting sqref="D56:K56 D58:K59 D60:D65 D66:K67 D76:K76 D123:K123 K124:K127">
    <cfRule type="containsText" dxfId="87" priority="80" operator="containsText" text="악화">
      <formula>NOT(ISERROR(SEARCH("악화",D56)))</formula>
    </cfRule>
  </conditionalFormatting>
  <conditionalFormatting sqref="D56:K56 D58:K59 D66:K67 D76:K76 D123:K123 K124:K127 D60:D65">
    <cfRule type="containsText" dxfId="86" priority="79" operator="containsText" text="개선">
      <formula>NOT(ISERROR(SEARCH("개선",D56)))</formula>
    </cfRule>
  </conditionalFormatting>
  <conditionalFormatting sqref="G4:G5">
    <cfRule type="containsText" dxfId="85" priority="31" operator="containsText" text="A">
      <formula>NOT(ISERROR(SEARCH("A",G4)))</formula>
    </cfRule>
    <cfRule type="containsText" dxfId="84" priority="30" operator="containsText" text="S">
      <formula>NOT(ISERROR(SEARCH("S",G4)))</formula>
    </cfRule>
  </conditionalFormatting>
  <conditionalFormatting sqref="G5">
    <cfRule type="containsText" dxfId="83" priority="27" operator="containsText" text="D">
      <formula>NOT(ISERROR(SEARCH("D",G5)))</formula>
    </cfRule>
    <cfRule type="containsText" dxfId="82" priority="26" operator="containsText" text="F">
      <formula>NOT(ISERROR(SEARCH("F",G5)))</formula>
    </cfRule>
  </conditionalFormatting>
  <conditionalFormatting sqref="G69:K69">
    <cfRule type="containsText" dxfId="81" priority="23" operator="containsText" text="D">
      <formula>NOT(ISERROR(SEARCH("D",G69)))</formula>
    </cfRule>
    <cfRule type="containsText" dxfId="80" priority="24" operator="containsText" text="S">
      <formula>NOT(ISERROR(SEARCH("S",G69)))</formula>
    </cfRule>
    <cfRule type="containsText" dxfId="79" priority="25" operator="containsText" text="A">
      <formula>NOT(ISERROR(SEARCH("A",G69)))</formula>
    </cfRule>
    <cfRule type="containsText" dxfId="78" priority="22" operator="containsText" text="F">
      <formula>NOT(ISERROR(SEARCH("F",G69)))</formula>
    </cfRule>
  </conditionalFormatting>
  <conditionalFormatting sqref="J23">
    <cfRule type="containsText" dxfId="77" priority="14" operator="containsText" text="A">
      <formula>NOT(ISERROR(SEARCH("A",J23)))</formula>
    </cfRule>
    <cfRule type="containsText" dxfId="76" priority="13" operator="containsText" text="S">
      <formula>NOT(ISERROR(SEARCH("S",J23)))</formula>
    </cfRule>
    <cfRule type="containsText" dxfId="75" priority="12" operator="containsText" text="F">
      <formula>NOT(ISERROR(SEARCH("F",J23)))</formula>
    </cfRule>
    <cfRule type="containsText" dxfId="74" priority="11" operator="containsText" text="D">
      <formula>NOT(ISERROR(SEARCH("D",J23)))</formula>
    </cfRule>
  </conditionalFormatting>
  <conditionalFormatting sqref="K1:K22">
    <cfRule type="containsText" dxfId="73" priority="4" operator="containsText" text="A">
      <formula>NOT(ISERROR(SEARCH("A",K1)))</formula>
    </cfRule>
    <cfRule type="containsText" dxfId="72" priority="3" operator="containsText" text="S">
      <formula>NOT(ISERROR(SEARCH("S",K1)))</formula>
    </cfRule>
    <cfRule type="containsText" dxfId="71" priority="2" operator="containsText" text="F">
      <formula>NOT(ISERROR(SEARCH("F",K1)))</formula>
    </cfRule>
    <cfRule type="containsText" dxfId="70" priority="1" operator="containsText" text="D">
      <formula>NOT(ISERROR(SEARCH("D",K1)))</formula>
    </cfRule>
  </conditionalFormatting>
  <conditionalFormatting sqref="K25:K29 K31:K68 K70:K1048576">
    <cfRule type="containsText" dxfId="69" priority="32" operator="containsText" text="D">
      <formula>NOT(ISERROR(SEARCH("D",K25)))</formula>
    </cfRule>
    <cfRule type="containsText" dxfId="68" priority="33" operator="containsText" text="F">
      <formula>NOT(ISERROR(SEARCH("F",K25)))</formula>
    </cfRule>
    <cfRule type="containsText" dxfId="67" priority="34" operator="containsText" text="S">
      <formula>NOT(ISERROR(SEARCH("S",K25)))</formula>
    </cfRule>
    <cfRule type="containsText" dxfId="66" priority="35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8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D124:J127</xm:sqref>
        </x14:conditionalFormatting>
        <x14:conditionalFormatting xmlns:xm="http://schemas.microsoft.com/office/excel/2006/main">
          <x14:cfRule type="iconSet" priority="15" id="{24296121-122D-48C5-9AED-87538F4FF0F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4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153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141</v>
      </c>
      <c r="C4" s="138" t="s">
        <v>1</v>
      </c>
      <c r="D4" s="138" t="s">
        <v>10</v>
      </c>
      <c r="E4" s="139" t="s">
        <v>140</v>
      </c>
      <c r="F4" s="125" t="s">
        <v>45</v>
      </c>
      <c r="G4" s="149" t="s">
        <v>143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3" t="str">
        <f>W5</f>
        <v>청라교통</v>
      </c>
      <c r="B5" s="143" t="str">
        <f>V5</f>
        <v>112</v>
      </c>
      <c r="C5" s="144" t="str">
        <f>Y5</f>
        <v>70바5927</v>
      </c>
      <c r="D5" s="132" t="str">
        <f>Z5</f>
        <v>대형</v>
      </c>
      <c r="E5" s="128" t="str">
        <f>AZ5</f>
        <v>B</v>
      </c>
      <c r="F5" s="151">
        <f>G5/H5</f>
        <v>0.91190476190476188</v>
      </c>
      <c r="G5" s="152">
        <f>AE5</f>
        <v>1.915</v>
      </c>
      <c r="H5" s="153">
        <f>AF5</f>
        <v>2.1</v>
      </c>
      <c r="I5" s="154">
        <f>AC5</f>
        <v>5749.5379999999996</v>
      </c>
      <c r="J5" s="155">
        <f>AI5/AH5</f>
        <v>2.6390963305705575E-2</v>
      </c>
      <c r="K5" s="155">
        <f>AJ5/AH5</f>
        <v>0.36524022237199155</v>
      </c>
      <c r="L5" s="155">
        <f>AK5/AC5</f>
        <v>0.23480147448368896</v>
      </c>
      <c r="M5" s="156">
        <f>AG5</f>
        <v>16.277000000000001</v>
      </c>
      <c r="N5" s="157">
        <f>IF(AW5=0,AT5,"속도계이상")</f>
        <v>0.4</v>
      </c>
      <c r="O5" s="157">
        <f>IF(AW5=0,AU5,"속도계이상")</f>
        <v>36.872999999999998</v>
      </c>
      <c r="P5" s="158">
        <f>AQ5/60</f>
        <v>8.5283333333333324</v>
      </c>
      <c r="Q5" s="159">
        <f>AN5</f>
        <v>91</v>
      </c>
      <c r="R5" s="160">
        <f>AC5/(AH5-AI5-AJ5)</f>
        <v>26.537577150127952</v>
      </c>
      <c r="S5" s="145">
        <f>IF(AW5=0,AL5,"속도계이상")</f>
        <v>23</v>
      </c>
      <c r="T5" s="145">
        <f>IF(AW5=0,AM5,"속도계이상")</f>
        <v>2120</v>
      </c>
      <c r="U5" t="s">
        <v>118</v>
      </c>
      <c r="V5" s="5" t="s">
        <v>119</v>
      </c>
      <c r="W5" t="s">
        <v>118</v>
      </c>
      <c r="X5" s="5" t="s">
        <v>119</v>
      </c>
      <c r="Y5" t="s">
        <v>175</v>
      </c>
      <c r="Z5" t="s">
        <v>170</v>
      </c>
      <c r="AA5" t="s">
        <v>48</v>
      </c>
      <c r="AB5">
        <v>531</v>
      </c>
      <c r="AC5" s="1">
        <v>5749.5379999999996</v>
      </c>
      <c r="AD5" s="1">
        <v>3001.8220000000001</v>
      </c>
      <c r="AE5" s="28">
        <v>1.915</v>
      </c>
      <c r="AF5">
        <v>2.1</v>
      </c>
      <c r="AG5">
        <v>16.277000000000001</v>
      </c>
      <c r="AH5">
        <v>356.12686400000001</v>
      </c>
      <c r="AI5">
        <v>9.3985310000000002</v>
      </c>
      <c r="AJ5">
        <v>130.071855</v>
      </c>
      <c r="AK5">
        <v>1350</v>
      </c>
      <c r="AL5">
        <v>23</v>
      </c>
      <c r="AM5">
        <v>2120</v>
      </c>
      <c r="AN5">
        <v>91</v>
      </c>
      <c r="AO5">
        <v>16.144634</v>
      </c>
      <c r="AP5">
        <v>5084.7</v>
      </c>
      <c r="AQ5">
        <v>511.7</v>
      </c>
      <c r="AR5">
        <v>12</v>
      </c>
      <c r="AS5">
        <v>5992</v>
      </c>
      <c r="AT5">
        <v>0.4</v>
      </c>
      <c r="AU5">
        <v>36.872999999999998</v>
      </c>
      <c r="AV5">
        <v>51201</v>
      </c>
      <c r="AW5">
        <v>0</v>
      </c>
      <c r="AX5" s="29">
        <v>0.56000000000000005</v>
      </c>
      <c r="AY5">
        <v>0.91190476190476188</v>
      </c>
      <c r="AZ5" t="s">
        <v>68</v>
      </c>
      <c r="BA5" t="s">
        <v>176</v>
      </c>
      <c r="BB5">
        <v>6</v>
      </c>
      <c r="BC5" t="s">
        <v>392</v>
      </c>
      <c r="BD5">
        <v>9</v>
      </c>
      <c r="BE5">
        <v>107054.796</v>
      </c>
      <c r="BF5">
        <v>5.3706496250761147E-2</v>
      </c>
      <c r="BG5">
        <v>4.8975209676289329E-2</v>
      </c>
      <c r="BH5">
        <v>439072.42200000002</v>
      </c>
      <c r="BI5">
        <v>1.3094737250430179E-2</v>
      </c>
      <c r="BJ5">
        <v>1.1941153254558948E-2</v>
      </c>
      <c r="BK5">
        <v>1</v>
      </c>
      <c r="BL5" t="s">
        <v>69</v>
      </c>
      <c r="BM5">
        <v>1</v>
      </c>
      <c r="BN5" t="s">
        <v>344</v>
      </c>
    </row>
    <row r="6" spans="1:66">
      <c r="A6" s="140" t="str">
        <f t="shared" ref="A6:A7" si="0">W6</f>
        <v>청라교통</v>
      </c>
      <c r="B6" s="140" t="str">
        <f t="shared" ref="B6:B7" si="1">V6</f>
        <v>112</v>
      </c>
      <c r="C6" s="141" t="str">
        <f t="shared" ref="C6:C7" si="2">Y6</f>
        <v>70바5995</v>
      </c>
      <c r="D6" s="115" t="str">
        <f t="shared" ref="D6:D7" si="3">Z6</f>
        <v>대형</v>
      </c>
      <c r="E6" s="111" t="str">
        <f>AZ6</f>
        <v>B</v>
      </c>
      <c r="F6" s="161">
        <f>G6/H6</f>
        <v>0.92500000000000004</v>
      </c>
      <c r="G6" s="162">
        <f>AE6</f>
        <v>2.0350000000000001</v>
      </c>
      <c r="H6" s="163">
        <f>AF6</f>
        <v>2.2000000000000002</v>
      </c>
      <c r="I6" s="164">
        <f t="shared" ref="I6:I7" si="4">AC6</f>
        <v>6463.2330000000002</v>
      </c>
      <c r="J6" s="165">
        <f t="shared" ref="J6:J7" si="5">AI6/AH6</f>
        <v>1.061325966234232E-2</v>
      </c>
      <c r="K6" s="165">
        <f t="shared" ref="K6:K7" si="6">AJ6/AH6</f>
        <v>0.37499650668086226</v>
      </c>
      <c r="L6" s="165">
        <f t="shared" ref="L6:L7" si="7">AK6/AC6</f>
        <v>0.19247333339212744</v>
      </c>
      <c r="M6" s="166">
        <f t="shared" ref="M6:M7" si="8">AG6</f>
        <v>13.803000000000001</v>
      </c>
      <c r="N6" s="167">
        <f t="shared" ref="N6:N7" si="9">IF(AW6=0,AT6,"속도계이상")</f>
        <v>0.65</v>
      </c>
      <c r="O6" s="167">
        <f t="shared" ref="O6:O7" si="10">IF(AW6=0,AU6,"속도계이상")</f>
        <v>30.975000000000001</v>
      </c>
      <c r="P6" s="168">
        <f t="shared" ref="P6:P7" si="11">AQ6/60</f>
        <v>4.6616666666666662</v>
      </c>
      <c r="Q6" s="169">
        <f t="shared" ref="Q6:Q7" si="12">AN6</f>
        <v>91</v>
      </c>
      <c r="R6" s="170">
        <f t="shared" ref="R6:R7" si="13">AC6/(AH6-AI6-AJ6)</f>
        <v>26.622368280376293</v>
      </c>
      <c r="S6" s="142">
        <f t="shared" ref="S6:S7" si="14">IF(AW6=0,AL6,"속도계이상")</f>
        <v>42</v>
      </c>
      <c r="T6" s="142">
        <f t="shared" ref="T6:T7" si="15">IF(AW6=0,AM6,"속도계이상")</f>
        <v>2002</v>
      </c>
      <c r="U6" t="s">
        <v>118</v>
      </c>
      <c r="V6" s="5" t="s">
        <v>119</v>
      </c>
      <c r="W6" t="s">
        <v>118</v>
      </c>
      <c r="X6" s="5" t="s">
        <v>119</v>
      </c>
      <c r="Y6" t="s">
        <v>177</v>
      </c>
      <c r="Z6" t="s">
        <v>170</v>
      </c>
      <c r="AA6" t="s">
        <v>48</v>
      </c>
      <c r="AB6">
        <v>531</v>
      </c>
      <c r="AC6" s="1">
        <v>6463.2330000000002</v>
      </c>
      <c r="AD6" s="1">
        <v>3176.5</v>
      </c>
      <c r="AE6" s="28">
        <v>2.0350000000000001</v>
      </c>
      <c r="AF6">
        <v>2.2000000000000002</v>
      </c>
      <c r="AG6">
        <v>13.803000000000001</v>
      </c>
      <c r="AH6">
        <v>395.14712100000003</v>
      </c>
      <c r="AI6">
        <v>4.1937990000000003</v>
      </c>
      <c r="AJ6">
        <v>148.17878999999999</v>
      </c>
      <c r="AK6">
        <v>1244</v>
      </c>
      <c r="AL6">
        <v>42</v>
      </c>
      <c r="AM6">
        <v>2002</v>
      </c>
      <c r="AN6">
        <v>91</v>
      </c>
      <c r="AO6">
        <v>16.356522999999999</v>
      </c>
      <c r="AP6">
        <v>5058.7</v>
      </c>
      <c r="AQ6">
        <v>279.7</v>
      </c>
      <c r="AR6">
        <v>6</v>
      </c>
      <c r="AS6">
        <v>2242</v>
      </c>
      <c r="AT6">
        <v>0.65</v>
      </c>
      <c r="AU6">
        <v>30.975000000000001</v>
      </c>
      <c r="AV6">
        <v>55214</v>
      </c>
      <c r="AW6">
        <v>0</v>
      </c>
      <c r="AX6" s="29">
        <v>0.53</v>
      </c>
      <c r="AY6">
        <v>0.92500000000000004</v>
      </c>
      <c r="AZ6" t="s">
        <v>68</v>
      </c>
      <c r="BA6" t="s">
        <v>176</v>
      </c>
      <c r="BB6">
        <v>3</v>
      </c>
      <c r="BC6" t="s">
        <v>345</v>
      </c>
      <c r="BD6">
        <v>9</v>
      </c>
      <c r="BE6">
        <v>107054.796</v>
      </c>
      <c r="BF6">
        <v>6.0373128916148697E-2</v>
      </c>
      <c r="BG6">
        <v>5.5845144247437549E-2</v>
      </c>
      <c r="BH6">
        <v>439072.42200000002</v>
      </c>
      <c r="BI6">
        <v>1.4720198026921399E-2</v>
      </c>
      <c r="BJ6">
        <v>1.3616183174902294E-2</v>
      </c>
      <c r="BK6">
        <v>1</v>
      </c>
      <c r="BL6" t="s">
        <v>68</v>
      </c>
      <c r="BM6">
        <v>0</v>
      </c>
      <c r="BN6" t="s">
        <v>343</v>
      </c>
    </row>
    <row r="7" spans="1:66">
      <c r="A7" s="143" t="str">
        <f t="shared" si="0"/>
        <v>청라교통</v>
      </c>
      <c r="B7" s="143" t="str">
        <f t="shared" si="1"/>
        <v>112</v>
      </c>
      <c r="C7" s="144" t="str">
        <f t="shared" si="2"/>
        <v>70바5996</v>
      </c>
      <c r="D7" s="132" t="str">
        <f t="shared" si="3"/>
        <v>대형</v>
      </c>
      <c r="E7" s="128" t="str">
        <f t="shared" ref="E7:E45" si="16">AZ7</f>
        <v>B</v>
      </c>
      <c r="F7" s="151">
        <f t="shared" ref="F7:F45" si="17">G7/H7</f>
        <v>0.91380952380952374</v>
      </c>
      <c r="G7" s="152">
        <f t="shared" ref="G7:G45" si="18">AE7</f>
        <v>1.919</v>
      </c>
      <c r="H7" s="153">
        <f t="shared" ref="H7:H45" si="19">AF7</f>
        <v>2.1</v>
      </c>
      <c r="I7" s="154">
        <f t="shared" si="4"/>
        <v>5987.0780000000004</v>
      </c>
      <c r="J7" s="155">
        <f t="shared" si="5"/>
        <v>1.3187678667725791E-2</v>
      </c>
      <c r="K7" s="155">
        <f t="shared" si="6"/>
        <v>0.37904969573310804</v>
      </c>
      <c r="L7" s="155">
        <f t="shared" si="7"/>
        <v>0.22047482929068235</v>
      </c>
      <c r="M7" s="156">
        <f t="shared" si="8"/>
        <v>14.362</v>
      </c>
      <c r="N7" s="157">
        <f t="shared" si="9"/>
        <v>0.05</v>
      </c>
      <c r="O7" s="157">
        <f t="shared" si="10"/>
        <v>35.643000000000001</v>
      </c>
      <c r="P7" s="158">
        <f t="shared" si="11"/>
        <v>2.7416666666666667</v>
      </c>
      <c r="Q7" s="159">
        <f t="shared" si="12"/>
        <v>88</v>
      </c>
      <c r="R7" s="160">
        <f t="shared" si="13"/>
        <v>26.282127495885035</v>
      </c>
      <c r="S7" s="145">
        <f t="shared" si="14"/>
        <v>3</v>
      </c>
      <c r="T7" s="145">
        <f t="shared" si="15"/>
        <v>2134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178</v>
      </c>
      <c r="Z7" s="4" t="s">
        <v>170</v>
      </c>
      <c r="AA7" s="4" t="s">
        <v>48</v>
      </c>
      <c r="AB7" s="4">
        <v>531</v>
      </c>
      <c r="AC7" s="4">
        <v>5987.0780000000004</v>
      </c>
      <c r="AD7" s="4">
        <v>3119.3240000000001</v>
      </c>
      <c r="AE7" s="4">
        <v>1.919</v>
      </c>
      <c r="AF7" s="4">
        <v>2.1</v>
      </c>
      <c r="AG7" s="4">
        <v>14.362</v>
      </c>
      <c r="AH7" s="4">
        <v>374.81797399999999</v>
      </c>
      <c r="AI7" s="4">
        <v>4.9429790000000002</v>
      </c>
      <c r="AJ7" s="4">
        <v>142.07463899999999</v>
      </c>
      <c r="AK7" s="4">
        <v>1320</v>
      </c>
      <c r="AL7" s="4">
        <v>3</v>
      </c>
      <c r="AM7" s="4">
        <v>2134</v>
      </c>
      <c r="AN7" s="4">
        <v>88</v>
      </c>
      <c r="AO7" s="4">
        <v>15.973293999999999</v>
      </c>
      <c r="AP7" s="4">
        <v>4361.6000000000004</v>
      </c>
      <c r="AQ7" s="4">
        <v>164.5</v>
      </c>
      <c r="AR7" s="4">
        <v>25</v>
      </c>
      <c r="AS7" s="4">
        <v>15668</v>
      </c>
      <c r="AT7" s="4">
        <v>0.05</v>
      </c>
      <c r="AU7" s="4">
        <v>35.643000000000001</v>
      </c>
      <c r="AV7" s="4">
        <v>51354</v>
      </c>
      <c r="AW7" s="4">
        <v>0</v>
      </c>
      <c r="AX7" s="30">
        <v>0.52</v>
      </c>
      <c r="AY7">
        <v>0.91380952380952374</v>
      </c>
      <c r="AZ7" t="s">
        <v>68</v>
      </c>
      <c r="BA7" t="s">
        <v>176</v>
      </c>
      <c r="BB7">
        <v>5</v>
      </c>
      <c r="BC7" t="s">
        <v>374</v>
      </c>
      <c r="BD7">
        <v>11</v>
      </c>
      <c r="BE7">
        <v>107054.796</v>
      </c>
      <c r="BF7">
        <v>5.5925359943705844E-2</v>
      </c>
      <c r="BG7">
        <v>5.1105126539034047E-2</v>
      </c>
      <c r="BH7">
        <v>439072.42200000002</v>
      </c>
      <c r="BI7">
        <v>1.3635741394844426E-2</v>
      </c>
      <c r="BJ7">
        <v>1.2460470350812596E-2</v>
      </c>
      <c r="BK7">
        <v>1</v>
      </c>
      <c r="BL7" t="s">
        <v>68</v>
      </c>
      <c r="BM7">
        <v>0</v>
      </c>
      <c r="BN7" t="s">
        <v>343</v>
      </c>
    </row>
    <row r="8" spans="1:66">
      <c r="A8" s="140" t="str">
        <f t="shared" ref="A8:A45" si="20">W8</f>
        <v>청라교통</v>
      </c>
      <c r="B8" s="140" t="str">
        <f t="shared" ref="B8:B45" si="21">V8</f>
        <v>112</v>
      </c>
      <c r="C8" s="141" t="str">
        <f t="shared" ref="C8:C45" si="22">Y8</f>
        <v>70바5997</v>
      </c>
      <c r="D8" s="115" t="str">
        <f t="shared" ref="D8:D45" si="23">Z8</f>
        <v>대형</v>
      </c>
      <c r="E8" s="111" t="str">
        <f t="shared" si="16"/>
        <v>S</v>
      </c>
      <c r="F8" s="161">
        <f t="shared" si="17"/>
        <v>1.0695238095238095</v>
      </c>
      <c r="G8" s="162">
        <f t="shared" si="18"/>
        <v>2.246</v>
      </c>
      <c r="H8" s="163">
        <f t="shared" si="19"/>
        <v>2.1</v>
      </c>
      <c r="I8" s="164">
        <f t="shared" ref="I8:I45" si="24">AC8</f>
        <v>6583.4949999999999</v>
      </c>
      <c r="J8" s="165">
        <f t="shared" ref="J8:J45" si="25">AI8/AH8</f>
        <v>1.6854825760142189E-2</v>
      </c>
      <c r="K8" s="165">
        <f t="shared" ref="K8:K45" si="26">AJ8/AH8</f>
        <v>0.34772173798481015</v>
      </c>
      <c r="L8" s="165">
        <f t="shared" ref="L8:L45" si="27">AK8/AC8</f>
        <v>0.21781743587562533</v>
      </c>
      <c r="M8" s="166">
        <f t="shared" ref="M8:M45" si="28">AG8</f>
        <v>14.378</v>
      </c>
      <c r="N8" s="167">
        <f t="shared" ref="N8:N45" si="29">IF(AW8=0,AT8,"속도계이상")</f>
        <v>9.0999999999999998E-2</v>
      </c>
      <c r="O8" s="167">
        <f t="shared" ref="O8:O45" si="30">IF(AW8=0,AU8,"속도계이상")</f>
        <v>27.782</v>
      </c>
      <c r="P8" s="168">
        <f t="shared" ref="P8:P45" si="31">AQ8/60</f>
        <v>0.12666666666666665</v>
      </c>
      <c r="Q8" s="169">
        <f t="shared" ref="Q8:Q45" si="32">AN8</f>
        <v>84</v>
      </c>
      <c r="R8" s="170">
        <f t="shared" ref="R8:R45" si="33">AC8/(AH8-AI8-AJ8)</f>
        <v>25.803451237250655</v>
      </c>
      <c r="S8" s="142">
        <f t="shared" ref="S8:S45" si="34">IF(AW8=0,AL8,"속도계이상")</f>
        <v>6</v>
      </c>
      <c r="T8" s="142">
        <f t="shared" ref="T8:T45" si="35">IF(AW8=0,AM8,"속도계이상")</f>
        <v>1829</v>
      </c>
      <c r="U8" t="s">
        <v>118</v>
      </c>
      <c r="V8" s="5" t="s">
        <v>119</v>
      </c>
      <c r="W8" t="s">
        <v>118</v>
      </c>
      <c r="X8" s="5" t="s">
        <v>119</v>
      </c>
      <c r="Y8" t="s">
        <v>179</v>
      </c>
      <c r="Z8" t="s">
        <v>170</v>
      </c>
      <c r="AA8" t="s">
        <v>48</v>
      </c>
      <c r="AB8">
        <v>531</v>
      </c>
      <c r="AC8" s="1">
        <v>6583.4949999999999</v>
      </c>
      <c r="AD8" s="1">
        <v>2931.8209999999999</v>
      </c>
      <c r="AE8" s="28">
        <v>2.246</v>
      </c>
      <c r="AF8">
        <v>2.1</v>
      </c>
      <c r="AG8">
        <v>14.378</v>
      </c>
      <c r="AH8">
        <v>401.52767499999999</v>
      </c>
      <c r="AI8">
        <v>6.7676790000000002</v>
      </c>
      <c r="AJ8">
        <v>139.619901</v>
      </c>
      <c r="AK8">
        <v>1434</v>
      </c>
      <c r="AL8">
        <v>6</v>
      </c>
      <c r="AM8">
        <v>1829</v>
      </c>
      <c r="AN8">
        <v>84</v>
      </c>
      <c r="AO8">
        <v>16.396117</v>
      </c>
      <c r="AP8">
        <v>5999.6</v>
      </c>
      <c r="AQ8">
        <v>7.6</v>
      </c>
      <c r="AR8">
        <v>12</v>
      </c>
      <c r="AS8">
        <v>6367</v>
      </c>
      <c r="AT8">
        <v>9.0999999999999998E-2</v>
      </c>
      <c r="AU8">
        <v>27.782</v>
      </c>
      <c r="AV8">
        <v>57547</v>
      </c>
      <c r="AW8">
        <v>0</v>
      </c>
      <c r="AX8" s="29">
        <v>0.62</v>
      </c>
      <c r="AY8">
        <v>1.0695238095238095</v>
      </c>
      <c r="AZ8" t="s">
        <v>71</v>
      </c>
      <c r="BA8" t="s">
        <v>176</v>
      </c>
      <c r="BB8">
        <v>2</v>
      </c>
      <c r="BC8" t="s">
        <v>375</v>
      </c>
      <c r="BD8">
        <v>9</v>
      </c>
      <c r="BE8">
        <v>107054.796</v>
      </c>
      <c r="BF8">
        <v>6.1496497550656205E-2</v>
      </c>
      <c r="BG8">
        <v>6.5771968332749453E-2</v>
      </c>
      <c r="BH8">
        <v>439072.42200000002</v>
      </c>
      <c r="BI8">
        <v>1.4994098171804559E-2</v>
      </c>
      <c r="BJ8">
        <v>1.6036544997082399E-2</v>
      </c>
      <c r="BK8">
        <v>1</v>
      </c>
      <c r="BL8" t="s">
        <v>71</v>
      </c>
      <c r="BM8">
        <v>0</v>
      </c>
      <c r="BN8" t="s">
        <v>343</v>
      </c>
    </row>
    <row r="9" spans="1:66">
      <c r="A9" s="143" t="str">
        <f t="shared" si="20"/>
        <v>청라교통</v>
      </c>
      <c r="B9" s="143" t="str">
        <f t="shared" si="21"/>
        <v>112</v>
      </c>
      <c r="C9" s="144" t="str">
        <f t="shared" si="22"/>
        <v>70바6013</v>
      </c>
      <c r="D9" s="132" t="str">
        <f t="shared" si="23"/>
        <v>대형</v>
      </c>
      <c r="E9" s="128" t="str">
        <f t="shared" si="16"/>
        <v>S</v>
      </c>
      <c r="F9" s="151">
        <f t="shared" si="17"/>
        <v>1.0945</v>
      </c>
      <c r="G9" s="152">
        <f t="shared" si="18"/>
        <v>2.1890000000000001</v>
      </c>
      <c r="H9" s="153">
        <f t="shared" si="19"/>
        <v>2</v>
      </c>
      <c r="I9" s="154">
        <f t="shared" si="24"/>
        <v>6575.4650000000001</v>
      </c>
      <c r="J9" s="155">
        <f t="shared" si="25"/>
        <v>1.9841644761676401E-2</v>
      </c>
      <c r="K9" s="155">
        <f t="shared" si="26"/>
        <v>0.36822820178752425</v>
      </c>
      <c r="L9" s="155">
        <f t="shared" si="27"/>
        <v>0.18797149707283059</v>
      </c>
      <c r="M9" s="156">
        <f t="shared" si="28"/>
        <v>13.785</v>
      </c>
      <c r="N9" s="157">
        <f t="shared" si="29"/>
        <v>0.36499999999999999</v>
      </c>
      <c r="O9" s="157">
        <f t="shared" si="30"/>
        <v>44.21</v>
      </c>
      <c r="P9" s="158">
        <f t="shared" si="31"/>
        <v>0</v>
      </c>
      <c r="Q9" s="159">
        <f t="shared" si="32"/>
        <v>81</v>
      </c>
      <c r="R9" s="160">
        <f t="shared" si="33"/>
        <v>27.080008484936034</v>
      </c>
      <c r="S9" s="145">
        <f t="shared" si="34"/>
        <v>24</v>
      </c>
      <c r="T9" s="145">
        <f t="shared" si="35"/>
        <v>2907</v>
      </c>
      <c r="U9" t="s">
        <v>118</v>
      </c>
      <c r="V9" s="5" t="s">
        <v>119</v>
      </c>
      <c r="W9" t="s">
        <v>118</v>
      </c>
      <c r="X9" s="5" t="s">
        <v>119</v>
      </c>
      <c r="Y9" t="s">
        <v>180</v>
      </c>
      <c r="Z9" t="s">
        <v>170</v>
      </c>
      <c r="AA9" t="s">
        <v>48</v>
      </c>
      <c r="AB9">
        <v>531</v>
      </c>
      <c r="AC9" s="1">
        <v>6575.4650000000001</v>
      </c>
      <c r="AD9" s="1">
        <v>3003.875</v>
      </c>
      <c r="AE9" s="28">
        <v>2.1890000000000001</v>
      </c>
      <c r="AF9">
        <v>2</v>
      </c>
      <c r="AG9">
        <v>13.785</v>
      </c>
      <c r="AH9">
        <v>396.80379799999997</v>
      </c>
      <c r="AI9">
        <v>7.87324</v>
      </c>
      <c r="AJ9">
        <v>146.114349</v>
      </c>
      <c r="AK9">
        <v>1236</v>
      </c>
      <c r="AL9">
        <v>24</v>
      </c>
      <c r="AM9">
        <v>2907</v>
      </c>
      <c r="AN9">
        <v>81</v>
      </c>
      <c r="AO9">
        <v>16.571072999999998</v>
      </c>
      <c r="AP9">
        <v>3977.4</v>
      </c>
      <c r="AQ9">
        <v>0</v>
      </c>
      <c r="AR9">
        <v>14</v>
      </c>
      <c r="AS9">
        <v>5599</v>
      </c>
      <c r="AT9">
        <v>0.36499999999999999</v>
      </c>
      <c r="AU9">
        <v>44.21</v>
      </c>
      <c r="AV9">
        <v>57637</v>
      </c>
      <c r="AW9">
        <v>0</v>
      </c>
      <c r="AX9" s="29">
        <v>0.56000000000000005</v>
      </c>
      <c r="AY9">
        <v>1.0945</v>
      </c>
      <c r="AZ9" t="s">
        <v>71</v>
      </c>
      <c r="BA9" t="s">
        <v>176</v>
      </c>
      <c r="BB9">
        <v>1</v>
      </c>
      <c r="BC9" t="s">
        <v>181</v>
      </c>
      <c r="BD9">
        <v>13</v>
      </c>
      <c r="BE9">
        <v>107054.796</v>
      </c>
      <c r="BF9">
        <v>6.1421489234354337E-2</v>
      </c>
      <c r="BG9">
        <v>6.7225819967000819E-2</v>
      </c>
      <c r="BH9">
        <v>439072.42200000002</v>
      </c>
      <c r="BI9">
        <v>1.4975809617120521E-2</v>
      </c>
      <c r="BJ9">
        <v>1.639102362593841E-2</v>
      </c>
      <c r="BK9">
        <v>1</v>
      </c>
      <c r="BL9" t="s">
        <v>71</v>
      </c>
      <c r="BM9">
        <v>0</v>
      </c>
      <c r="BN9" t="s">
        <v>343</v>
      </c>
    </row>
    <row r="10" spans="1:66">
      <c r="A10" s="140" t="str">
        <f t="shared" si="20"/>
        <v>청라교통</v>
      </c>
      <c r="B10" s="140" t="str">
        <f t="shared" si="21"/>
        <v>112</v>
      </c>
      <c r="C10" s="141" t="str">
        <f t="shared" si="22"/>
        <v>70바6014</v>
      </c>
      <c r="D10" s="115" t="str">
        <f t="shared" si="23"/>
        <v>대형</v>
      </c>
      <c r="E10" s="111" t="str">
        <f t="shared" si="16"/>
        <v>D</v>
      </c>
      <c r="F10" s="161">
        <f t="shared" si="17"/>
        <v>0.80136363636363628</v>
      </c>
      <c r="G10" s="162">
        <f t="shared" si="18"/>
        <v>1.7629999999999999</v>
      </c>
      <c r="H10" s="163">
        <f t="shared" si="19"/>
        <v>2.2000000000000002</v>
      </c>
      <c r="I10" s="164">
        <f t="shared" si="24"/>
        <v>4471.7</v>
      </c>
      <c r="J10" s="165">
        <f t="shared" si="25"/>
        <v>2.542041431874368E-2</v>
      </c>
      <c r="K10" s="165">
        <f t="shared" si="26"/>
        <v>0.35813866917476167</v>
      </c>
      <c r="L10" s="165">
        <f t="shared" si="27"/>
        <v>0.20506742402218398</v>
      </c>
      <c r="M10" s="166">
        <f t="shared" si="28"/>
        <v>14.645</v>
      </c>
      <c r="N10" s="167">
        <f t="shared" si="29"/>
        <v>0.13400000000000001</v>
      </c>
      <c r="O10" s="167">
        <f t="shared" si="30"/>
        <v>27.954000000000001</v>
      </c>
      <c r="P10" s="168">
        <f t="shared" si="31"/>
        <v>6.1666666666666668E-2</v>
      </c>
      <c r="Q10" s="169">
        <f t="shared" si="32"/>
        <v>83</v>
      </c>
      <c r="R10" s="170">
        <f t="shared" si="33"/>
        <v>27.648919795156235</v>
      </c>
      <c r="S10" s="142">
        <f t="shared" si="34"/>
        <v>6</v>
      </c>
      <c r="T10" s="142">
        <f t="shared" si="35"/>
        <v>1250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182</v>
      </c>
      <c r="Z10" s="4" t="s">
        <v>170</v>
      </c>
      <c r="AA10" s="4" t="s">
        <v>48</v>
      </c>
      <c r="AB10" s="4">
        <v>531</v>
      </c>
      <c r="AC10" s="4">
        <v>4471.7</v>
      </c>
      <c r="AD10" s="4">
        <v>2536.4929999999999</v>
      </c>
      <c r="AE10" s="4">
        <v>1.7629999999999999</v>
      </c>
      <c r="AF10" s="4">
        <v>2.2000000000000002</v>
      </c>
      <c r="AG10" s="4">
        <v>14.645</v>
      </c>
      <c r="AH10" s="4">
        <v>262.363269</v>
      </c>
      <c r="AI10" s="4">
        <v>6.6693829999999998</v>
      </c>
      <c r="AJ10" s="4">
        <v>93.962432000000007</v>
      </c>
      <c r="AK10" s="4">
        <v>917</v>
      </c>
      <c r="AL10" s="4">
        <v>6</v>
      </c>
      <c r="AM10" s="4">
        <v>1250</v>
      </c>
      <c r="AN10" s="4">
        <v>83</v>
      </c>
      <c r="AO10" s="4">
        <v>17.043925000000002</v>
      </c>
      <c r="AP10" s="4">
        <v>4234.6000000000004</v>
      </c>
      <c r="AQ10" s="4">
        <v>3.7</v>
      </c>
      <c r="AR10" s="4">
        <v>8</v>
      </c>
      <c r="AS10" s="4">
        <v>2436</v>
      </c>
      <c r="AT10" s="4">
        <v>0.13400000000000001</v>
      </c>
      <c r="AU10" s="4">
        <v>27.954000000000001</v>
      </c>
      <c r="AV10" s="4">
        <v>39465</v>
      </c>
      <c r="AW10" s="4">
        <v>0</v>
      </c>
      <c r="AX10" s="30">
        <v>0.46</v>
      </c>
      <c r="AY10">
        <v>0.80136363636363628</v>
      </c>
      <c r="AZ10" t="s">
        <v>67</v>
      </c>
      <c r="BA10" t="s">
        <v>176</v>
      </c>
      <c r="BB10">
        <v>3</v>
      </c>
      <c r="BC10" t="s">
        <v>405</v>
      </c>
      <c r="BD10">
        <v>11</v>
      </c>
      <c r="BE10">
        <v>107054.796</v>
      </c>
      <c r="BF10">
        <v>4.177019775928581E-2</v>
      </c>
      <c r="BG10">
        <v>3.347311756800949E-2</v>
      </c>
      <c r="BH10">
        <v>439072.42200000002</v>
      </c>
      <c r="BI10">
        <v>1.0184424655119878E-2</v>
      </c>
      <c r="BJ10">
        <v>8.1614275758983383E-3</v>
      </c>
      <c r="BK10">
        <v>1</v>
      </c>
      <c r="BL10" t="s">
        <v>67</v>
      </c>
      <c r="BM10">
        <v>0</v>
      </c>
      <c r="BN10" t="s">
        <v>343</v>
      </c>
    </row>
    <row r="11" spans="1:66">
      <c r="A11" s="143" t="str">
        <f t="shared" si="20"/>
        <v>청라교통</v>
      </c>
      <c r="B11" s="143" t="str">
        <f t="shared" si="21"/>
        <v>112</v>
      </c>
      <c r="C11" s="144" t="str">
        <f t="shared" si="22"/>
        <v>70바6015</v>
      </c>
      <c r="D11" s="132" t="str">
        <f t="shared" si="23"/>
        <v>대형</v>
      </c>
      <c r="E11" s="128" t="str">
        <f t="shared" si="16"/>
        <v>B</v>
      </c>
      <c r="F11" s="151">
        <f t="shared" si="17"/>
        <v>0.90818181818181809</v>
      </c>
      <c r="G11" s="152">
        <f t="shared" si="18"/>
        <v>1.998</v>
      </c>
      <c r="H11" s="153">
        <f t="shared" si="19"/>
        <v>2.2000000000000002</v>
      </c>
      <c r="I11" s="154">
        <f t="shared" si="24"/>
        <v>6736.5510000000004</v>
      </c>
      <c r="J11" s="155">
        <f t="shared" si="25"/>
        <v>2.4665040046417536E-2</v>
      </c>
      <c r="K11" s="155">
        <f t="shared" si="26"/>
        <v>0.37326673504845376</v>
      </c>
      <c r="L11" s="155">
        <f t="shared" si="27"/>
        <v>0.22667385728988024</v>
      </c>
      <c r="M11" s="156">
        <f t="shared" si="28"/>
        <v>15.369</v>
      </c>
      <c r="N11" s="157">
        <f t="shared" si="29"/>
        <v>0.26700000000000002</v>
      </c>
      <c r="O11" s="157">
        <f t="shared" si="30"/>
        <v>55.235999999999997</v>
      </c>
      <c r="P11" s="158">
        <f t="shared" si="31"/>
        <v>2.6666666666666668E-2</v>
      </c>
      <c r="Q11" s="159">
        <f t="shared" si="32"/>
        <v>83</v>
      </c>
      <c r="R11" s="160">
        <f t="shared" si="33"/>
        <v>27.087135875946046</v>
      </c>
      <c r="S11" s="145">
        <f t="shared" si="34"/>
        <v>18</v>
      </c>
      <c r="T11" s="145">
        <f t="shared" si="35"/>
        <v>3721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183</v>
      </c>
      <c r="Z11" t="s">
        <v>170</v>
      </c>
      <c r="AA11" t="s">
        <v>48</v>
      </c>
      <c r="AB11">
        <v>531</v>
      </c>
      <c r="AC11" s="1">
        <v>6736.5510000000004</v>
      </c>
      <c r="AD11" s="1">
        <v>3371.2669999999998</v>
      </c>
      <c r="AE11" s="28">
        <v>1.998</v>
      </c>
      <c r="AF11">
        <v>2.2000000000000002</v>
      </c>
      <c r="AG11">
        <v>15.369</v>
      </c>
      <c r="AH11">
        <v>413.07490200000001</v>
      </c>
      <c r="AI11">
        <v>10.188509</v>
      </c>
      <c r="AJ11">
        <v>154.18711999999999</v>
      </c>
      <c r="AK11">
        <v>1527</v>
      </c>
      <c r="AL11">
        <v>18</v>
      </c>
      <c r="AM11">
        <v>3721</v>
      </c>
      <c r="AN11">
        <v>83</v>
      </c>
      <c r="AO11">
        <v>16.308302999999999</v>
      </c>
      <c r="AP11">
        <v>5971.6</v>
      </c>
      <c r="AQ11">
        <v>1.6</v>
      </c>
      <c r="AR11">
        <v>19</v>
      </c>
      <c r="AS11">
        <v>10373</v>
      </c>
      <c r="AT11">
        <v>0.26700000000000002</v>
      </c>
      <c r="AU11">
        <v>55.235999999999997</v>
      </c>
      <c r="AV11">
        <v>59054</v>
      </c>
      <c r="AW11">
        <v>0</v>
      </c>
      <c r="AX11" s="29">
        <v>0.55000000000000004</v>
      </c>
      <c r="AY11">
        <v>0.90818181818181809</v>
      </c>
      <c r="AZ11" t="s">
        <v>68</v>
      </c>
      <c r="BA11" t="s">
        <v>176</v>
      </c>
      <c r="BB11">
        <v>8</v>
      </c>
      <c r="BC11" t="s">
        <v>394</v>
      </c>
      <c r="BD11">
        <v>11</v>
      </c>
      <c r="BE11">
        <v>107054.796</v>
      </c>
      <c r="BF11">
        <v>6.2926195291614959E-2</v>
      </c>
      <c r="BG11">
        <v>5.7148426451203035E-2</v>
      </c>
      <c r="BH11">
        <v>439072.42200000002</v>
      </c>
      <c r="BI11">
        <v>1.5342687589702458E-2</v>
      </c>
      <c r="BJ11">
        <v>1.3933949911011594E-2</v>
      </c>
      <c r="BK11">
        <v>1</v>
      </c>
      <c r="BL11" t="s">
        <v>69</v>
      </c>
      <c r="BM11">
        <v>1</v>
      </c>
      <c r="BN11" t="s">
        <v>344</v>
      </c>
    </row>
    <row r="12" spans="1:66" s="2" customFormat="1">
      <c r="A12" s="140" t="str">
        <f t="shared" si="20"/>
        <v>청라교통</v>
      </c>
      <c r="B12" s="140" t="str">
        <f t="shared" si="21"/>
        <v>112</v>
      </c>
      <c r="C12" s="141" t="str">
        <f t="shared" si="22"/>
        <v>70바6032</v>
      </c>
      <c r="D12" s="115" t="str">
        <f t="shared" si="23"/>
        <v>대형</v>
      </c>
      <c r="E12" s="111" t="str">
        <f t="shared" si="16"/>
        <v>A</v>
      </c>
      <c r="F12" s="161">
        <f t="shared" si="17"/>
        <v>0.99047619047619051</v>
      </c>
      <c r="G12" s="162">
        <f t="shared" si="18"/>
        <v>2.08</v>
      </c>
      <c r="H12" s="163">
        <f t="shared" si="19"/>
        <v>2.1</v>
      </c>
      <c r="I12" s="164">
        <f t="shared" si="24"/>
        <v>6338.5630000000001</v>
      </c>
      <c r="J12" s="165">
        <f t="shared" si="25"/>
        <v>1.8044424420830981E-2</v>
      </c>
      <c r="K12" s="165">
        <f t="shared" si="26"/>
        <v>0.36028535654455812</v>
      </c>
      <c r="L12" s="165">
        <f t="shared" si="27"/>
        <v>0.2782965161030978</v>
      </c>
      <c r="M12" s="166">
        <f t="shared" si="28"/>
        <v>13.244999999999999</v>
      </c>
      <c r="N12" s="167">
        <f t="shared" si="29"/>
        <v>0.34699999999999998</v>
      </c>
      <c r="O12" s="167">
        <f t="shared" si="30"/>
        <v>24.122</v>
      </c>
      <c r="P12" s="168">
        <f t="shared" si="31"/>
        <v>3.2349999999999999</v>
      </c>
      <c r="Q12" s="169">
        <f t="shared" si="32"/>
        <v>90</v>
      </c>
      <c r="R12" s="170">
        <f t="shared" si="33"/>
        <v>26.484173409983708</v>
      </c>
      <c r="S12" s="142">
        <f t="shared" si="34"/>
        <v>22</v>
      </c>
      <c r="T12" s="142">
        <f t="shared" si="35"/>
        <v>1529</v>
      </c>
      <c r="U12" t="s">
        <v>118</v>
      </c>
      <c r="V12" s="5" t="s">
        <v>119</v>
      </c>
      <c r="W12" t="s">
        <v>118</v>
      </c>
      <c r="X12" s="5" t="s">
        <v>119</v>
      </c>
      <c r="Y12" t="s">
        <v>184</v>
      </c>
      <c r="Z12" t="s">
        <v>170</v>
      </c>
      <c r="AA12" t="s">
        <v>48</v>
      </c>
      <c r="AB12">
        <v>531</v>
      </c>
      <c r="AC12" s="1">
        <v>6338.5630000000001</v>
      </c>
      <c r="AD12" s="1">
        <v>3047.491</v>
      </c>
      <c r="AE12" s="28">
        <v>2.08</v>
      </c>
      <c r="AF12">
        <v>2.1</v>
      </c>
      <c r="AG12">
        <v>13.244999999999999</v>
      </c>
      <c r="AH12">
        <v>384.98545799999999</v>
      </c>
      <c r="AI12">
        <v>6.946841</v>
      </c>
      <c r="AJ12">
        <v>138.704623</v>
      </c>
      <c r="AK12">
        <v>1764</v>
      </c>
      <c r="AL12">
        <v>22</v>
      </c>
      <c r="AM12">
        <v>1529</v>
      </c>
      <c r="AN12">
        <v>90</v>
      </c>
      <c r="AO12">
        <v>16.464421000000002</v>
      </c>
      <c r="AP12">
        <v>4581.5</v>
      </c>
      <c r="AQ12">
        <v>194.1</v>
      </c>
      <c r="AR12">
        <v>11</v>
      </c>
      <c r="AS12">
        <v>7265</v>
      </c>
      <c r="AT12">
        <v>0.34699999999999998</v>
      </c>
      <c r="AU12">
        <v>24.122</v>
      </c>
      <c r="AV12">
        <v>55088</v>
      </c>
      <c r="AW12">
        <v>0</v>
      </c>
      <c r="AX12" s="29">
        <v>0.53</v>
      </c>
      <c r="AY12" s="2">
        <v>0.99047619047619051</v>
      </c>
      <c r="AZ12" s="2" t="s">
        <v>66</v>
      </c>
      <c r="BA12" s="2" t="s">
        <v>176</v>
      </c>
      <c r="BB12" s="2">
        <v>1</v>
      </c>
      <c r="BC12" s="2" t="s">
        <v>352</v>
      </c>
      <c r="BD12" s="2">
        <v>11</v>
      </c>
      <c r="BE12" s="2">
        <v>107054.796</v>
      </c>
      <c r="BF12" s="2">
        <v>5.9208585106266511E-2</v>
      </c>
      <c r="BG12" s="2">
        <v>5.8644693819540163E-2</v>
      </c>
      <c r="BH12" s="2">
        <v>439072.42200000002</v>
      </c>
      <c r="BI12" s="2">
        <v>1.4436258535955145E-2</v>
      </c>
      <c r="BJ12" s="2">
        <v>1.4298770359422239E-2</v>
      </c>
      <c r="BK12" s="2">
        <v>1</v>
      </c>
      <c r="BL12" s="2" t="s">
        <v>68</v>
      </c>
      <c r="BM12" s="2">
        <v>1</v>
      </c>
      <c r="BN12" s="2" t="s">
        <v>344</v>
      </c>
    </row>
    <row r="13" spans="1:66">
      <c r="A13" s="143" t="str">
        <f t="shared" si="20"/>
        <v>청라교통</v>
      </c>
      <c r="B13" s="143" t="str">
        <f t="shared" si="21"/>
        <v>112</v>
      </c>
      <c r="C13" s="144" t="str">
        <f t="shared" si="22"/>
        <v>70바6056</v>
      </c>
      <c r="D13" s="132" t="str">
        <f t="shared" si="23"/>
        <v>대형</v>
      </c>
      <c r="E13" s="128" t="str">
        <f t="shared" si="16"/>
        <v>D</v>
      </c>
      <c r="F13" s="151">
        <f t="shared" si="17"/>
        <v>0.81045454545454532</v>
      </c>
      <c r="G13" s="152">
        <f t="shared" si="18"/>
        <v>1.7829999999999999</v>
      </c>
      <c r="H13" s="153">
        <f t="shared" si="19"/>
        <v>2.2000000000000002</v>
      </c>
      <c r="I13" s="154">
        <f t="shared" si="24"/>
        <v>5729.5389999999998</v>
      </c>
      <c r="J13" s="155">
        <f t="shared" si="25"/>
        <v>2.0164251582318486E-2</v>
      </c>
      <c r="K13" s="155">
        <f t="shared" si="26"/>
        <v>0.41651565784712186</v>
      </c>
      <c r="L13" s="155">
        <f t="shared" si="27"/>
        <v>0.21729496910658957</v>
      </c>
      <c r="M13" s="156">
        <f t="shared" si="28"/>
        <v>16.46</v>
      </c>
      <c r="N13" s="157">
        <f t="shared" si="29"/>
        <v>0.78500000000000003</v>
      </c>
      <c r="O13" s="157">
        <f t="shared" si="30"/>
        <v>58.241999999999997</v>
      </c>
      <c r="P13" s="158">
        <f t="shared" si="31"/>
        <v>0.41666666666666669</v>
      </c>
      <c r="Q13" s="159">
        <f t="shared" si="32"/>
        <v>83</v>
      </c>
      <c r="R13" s="160">
        <f t="shared" si="33"/>
        <v>27.881638207532024</v>
      </c>
      <c r="S13" s="145">
        <f t="shared" si="34"/>
        <v>45</v>
      </c>
      <c r="T13" s="145">
        <f t="shared" si="35"/>
        <v>3337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348</v>
      </c>
      <c r="Z13" s="4" t="s">
        <v>170</v>
      </c>
      <c r="AA13" s="4" t="s">
        <v>48</v>
      </c>
      <c r="AB13" s="4">
        <v>531</v>
      </c>
      <c r="AC13" s="4">
        <v>5729.5389999999998</v>
      </c>
      <c r="AD13" s="4">
        <v>3214.134</v>
      </c>
      <c r="AE13" s="4">
        <v>1.7829999999999999</v>
      </c>
      <c r="AF13" s="4">
        <v>2.2000000000000002</v>
      </c>
      <c r="AG13" s="4">
        <v>16.46</v>
      </c>
      <c r="AH13" s="4">
        <v>364.792711</v>
      </c>
      <c r="AI13" s="4">
        <v>7.355772</v>
      </c>
      <c r="AJ13" s="4">
        <v>151.94187600000001</v>
      </c>
      <c r="AK13" s="4">
        <v>1245</v>
      </c>
      <c r="AL13" s="4">
        <v>45</v>
      </c>
      <c r="AM13" s="4">
        <v>3337</v>
      </c>
      <c r="AN13" s="4">
        <v>83</v>
      </c>
      <c r="AO13" s="4">
        <v>15.706286</v>
      </c>
      <c r="AP13" s="4">
        <v>9003.7000000000007</v>
      </c>
      <c r="AQ13" s="4">
        <v>25</v>
      </c>
      <c r="AR13" s="4">
        <v>69</v>
      </c>
      <c r="AS13" s="4">
        <v>87872</v>
      </c>
      <c r="AT13" s="4">
        <v>0.78500000000000003</v>
      </c>
      <c r="AU13" s="4">
        <v>58.241999999999997</v>
      </c>
      <c r="AV13" s="4">
        <v>52184</v>
      </c>
      <c r="AW13" s="4">
        <v>0</v>
      </c>
      <c r="AX13" s="30">
        <v>0.5</v>
      </c>
      <c r="AY13">
        <v>0.81045454545454532</v>
      </c>
      <c r="AZ13" t="s">
        <v>67</v>
      </c>
      <c r="BA13" t="s">
        <v>176</v>
      </c>
      <c r="BB13">
        <v>2</v>
      </c>
      <c r="BC13" t="s">
        <v>393</v>
      </c>
      <c r="BD13">
        <v>9</v>
      </c>
      <c r="BE13">
        <v>107054.796</v>
      </c>
      <c r="BF13">
        <v>5.3519685376823285E-2</v>
      </c>
      <c r="BG13">
        <v>4.3375272284943589E-2</v>
      </c>
      <c r="BH13">
        <v>439072.42200000002</v>
      </c>
      <c r="BI13">
        <v>1.3049188955893931E-2</v>
      </c>
      <c r="BJ13">
        <v>1.057577450379949E-2</v>
      </c>
      <c r="BK13">
        <v>1</v>
      </c>
      <c r="BL13" t="s">
        <v>67</v>
      </c>
      <c r="BM13">
        <v>0</v>
      </c>
      <c r="BN13" t="s">
        <v>343</v>
      </c>
    </row>
    <row r="14" spans="1:66">
      <c r="A14" s="140" t="str">
        <f t="shared" si="20"/>
        <v>청라교통</v>
      </c>
      <c r="B14" s="140" t="str">
        <f t="shared" si="21"/>
        <v>112</v>
      </c>
      <c r="C14" s="141" t="str">
        <f t="shared" si="22"/>
        <v>70바6062</v>
      </c>
      <c r="D14" s="115" t="str">
        <f t="shared" si="23"/>
        <v>대형</v>
      </c>
      <c r="E14" s="111" t="str">
        <f t="shared" si="16"/>
        <v>A</v>
      </c>
      <c r="F14" s="161">
        <f t="shared" si="17"/>
        <v>0.95699999999999996</v>
      </c>
      <c r="G14" s="162">
        <f t="shared" si="18"/>
        <v>1.9139999999999999</v>
      </c>
      <c r="H14" s="163">
        <f t="shared" si="19"/>
        <v>2</v>
      </c>
      <c r="I14" s="164">
        <f t="shared" si="24"/>
        <v>5103.5280000000002</v>
      </c>
      <c r="J14" s="165">
        <f t="shared" si="25"/>
        <v>2.2265990290299208E-2</v>
      </c>
      <c r="K14" s="165">
        <f t="shared" si="26"/>
        <v>0.39488141316932573</v>
      </c>
      <c r="L14" s="165">
        <f t="shared" si="27"/>
        <v>0.22396271755538522</v>
      </c>
      <c r="M14" s="166">
        <f t="shared" si="28"/>
        <v>17.306000000000001</v>
      </c>
      <c r="N14" s="167">
        <f t="shared" si="29"/>
        <v>0.58799999999999997</v>
      </c>
      <c r="O14" s="167">
        <f t="shared" si="30"/>
        <v>59.606000000000002</v>
      </c>
      <c r="P14" s="168">
        <f t="shared" si="31"/>
        <v>0.17833333333333332</v>
      </c>
      <c r="Q14" s="169">
        <f t="shared" si="32"/>
        <v>82</v>
      </c>
      <c r="R14" s="170">
        <f t="shared" si="33"/>
        <v>27.692867077181216</v>
      </c>
      <c r="S14" s="142">
        <f t="shared" si="34"/>
        <v>30</v>
      </c>
      <c r="T14" s="142">
        <f t="shared" si="35"/>
        <v>3042</v>
      </c>
      <c r="U14" t="s">
        <v>118</v>
      </c>
      <c r="V14" s="5" t="s">
        <v>119</v>
      </c>
      <c r="W14" t="s">
        <v>118</v>
      </c>
      <c r="X14" s="5" t="s">
        <v>119</v>
      </c>
      <c r="Y14" t="s">
        <v>186</v>
      </c>
      <c r="Z14" t="s">
        <v>170</v>
      </c>
      <c r="AA14" t="s">
        <v>48</v>
      </c>
      <c r="AB14">
        <v>531</v>
      </c>
      <c r="AC14" s="1">
        <v>5103.5280000000002</v>
      </c>
      <c r="AD14" s="1">
        <v>2666.4749999999999</v>
      </c>
      <c r="AE14" s="28">
        <v>1.9139999999999999</v>
      </c>
      <c r="AF14">
        <v>2</v>
      </c>
      <c r="AG14">
        <v>17.306000000000001</v>
      </c>
      <c r="AH14">
        <v>316.18687999999997</v>
      </c>
      <c r="AI14">
        <v>7.0402139999999997</v>
      </c>
      <c r="AJ14">
        <v>124.85632200000001</v>
      </c>
      <c r="AK14">
        <v>1143</v>
      </c>
      <c r="AL14">
        <v>30</v>
      </c>
      <c r="AM14">
        <v>3042</v>
      </c>
      <c r="AN14">
        <v>82</v>
      </c>
      <c r="AO14">
        <v>16.140858999999999</v>
      </c>
      <c r="AP14">
        <v>5809.4</v>
      </c>
      <c r="AQ14">
        <v>10.7</v>
      </c>
      <c r="AR14">
        <v>48</v>
      </c>
      <c r="AS14">
        <v>56968</v>
      </c>
      <c r="AT14">
        <v>0.58799999999999997</v>
      </c>
      <c r="AU14">
        <v>59.606000000000002</v>
      </c>
      <c r="AV14">
        <v>46951</v>
      </c>
      <c r="AW14">
        <v>0</v>
      </c>
      <c r="AX14" s="29">
        <v>0.56000000000000005</v>
      </c>
      <c r="AY14">
        <v>0.95699999999999996</v>
      </c>
      <c r="AZ14" t="s">
        <v>66</v>
      </c>
      <c r="BA14" t="s">
        <v>176</v>
      </c>
      <c r="BB14">
        <v>3</v>
      </c>
      <c r="BC14" t="s">
        <v>406</v>
      </c>
      <c r="BD14">
        <v>6</v>
      </c>
      <c r="BE14">
        <v>107054.796</v>
      </c>
      <c r="BF14">
        <v>4.7672109897813453E-2</v>
      </c>
      <c r="BG14">
        <v>4.5622209172207474E-2</v>
      </c>
      <c r="BH14">
        <v>439072.42200000002</v>
      </c>
      <c r="BI14">
        <v>1.1623430997449436E-2</v>
      </c>
      <c r="BJ14">
        <v>1.1123623464559109E-2</v>
      </c>
      <c r="BK14">
        <v>1</v>
      </c>
      <c r="BL14" t="s">
        <v>68</v>
      </c>
      <c r="BM14">
        <v>1</v>
      </c>
      <c r="BN14" t="s">
        <v>344</v>
      </c>
    </row>
    <row r="15" spans="1:66">
      <c r="A15" s="143" t="str">
        <f t="shared" si="20"/>
        <v>청라교통</v>
      </c>
      <c r="B15" s="143" t="str">
        <f t="shared" si="21"/>
        <v>112</v>
      </c>
      <c r="C15" s="144" t="str">
        <f t="shared" si="22"/>
        <v>70바6063</v>
      </c>
      <c r="D15" s="132" t="str">
        <f t="shared" si="23"/>
        <v>대형</v>
      </c>
      <c r="E15" s="128" t="str">
        <f t="shared" si="16"/>
        <v>C</v>
      </c>
      <c r="F15" s="151">
        <f t="shared" si="17"/>
        <v>0.86899999999999999</v>
      </c>
      <c r="G15" s="152">
        <f t="shared" si="18"/>
        <v>1.738</v>
      </c>
      <c r="H15" s="153">
        <f t="shared" si="19"/>
        <v>2</v>
      </c>
      <c r="I15" s="154">
        <f t="shared" si="24"/>
        <v>4148.2849999999999</v>
      </c>
      <c r="J15" s="155">
        <f t="shared" si="25"/>
        <v>2.1917099173469234E-2</v>
      </c>
      <c r="K15" s="155">
        <f t="shared" si="26"/>
        <v>0.44781654266602694</v>
      </c>
      <c r="L15" s="155">
        <f t="shared" si="27"/>
        <v>0.19309184397889731</v>
      </c>
      <c r="M15" s="156">
        <f t="shared" si="28"/>
        <v>18.54</v>
      </c>
      <c r="N15" s="157">
        <f t="shared" si="29"/>
        <v>0.434</v>
      </c>
      <c r="O15" s="157">
        <f t="shared" si="30"/>
        <v>84.564999999999998</v>
      </c>
      <c r="P15" s="158">
        <f t="shared" si="31"/>
        <v>35.05833333333333</v>
      </c>
      <c r="Q15" s="159">
        <f t="shared" si="32"/>
        <v>92</v>
      </c>
      <c r="R15" s="160">
        <f t="shared" si="33"/>
        <v>28.448734345638638</v>
      </c>
      <c r="S15" s="145">
        <f t="shared" si="34"/>
        <v>18</v>
      </c>
      <c r="T15" s="145">
        <f t="shared" si="35"/>
        <v>3508</v>
      </c>
      <c r="U15" t="s">
        <v>118</v>
      </c>
      <c r="V15" s="5" t="s">
        <v>119</v>
      </c>
      <c r="W15" t="s">
        <v>118</v>
      </c>
      <c r="X15" s="5" t="s">
        <v>119</v>
      </c>
      <c r="Y15" t="s">
        <v>187</v>
      </c>
      <c r="Z15" t="s">
        <v>170</v>
      </c>
      <c r="AA15" t="s">
        <v>48</v>
      </c>
      <c r="AB15">
        <v>531</v>
      </c>
      <c r="AC15" s="1">
        <v>4148.2849999999999</v>
      </c>
      <c r="AD15" s="1">
        <v>2387.4670000000001</v>
      </c>
      <c r="AE15" s="28">
        <v>1.738</v>
      </c>
      <c r="AF15">
        <v>2</v>
      </c>
      <c r="AG15">
        <v>18.54</v>
      </c>
      <c r="AH15">
        <v>274.98661900000002</v>
      </c>
      <c r="AI15">
        <v>6.0269089999999998</v>
      </c>
      <c r="AJ15">
        <v>123.143557</v>
      </c>
      <c r="AK15">
        <v>801</v>
      </c>
      <c r="AL15">
        <v>18</v>
      </c>
      <c r="AM15">
        <v>3508</v>
      </c>
      <c r="AN15">
        <v>92</v>
      </c>
      <c r="AO15">
        <v>15.085406000000001</v>
      </c>
      <c r="AP15">
        <v>11860.3</v>
      </c>
      <c r="AQ15">
        <v>2103.5</v>
      </c>
      <c r="AR15">
        <v>95</v>
      </c>
      <c r="AS15">
        <v>104209</v>
      </c>
      <c r="AT15">
        <v>0.434</v>
      </c>
      <c r="AU15">
        <v>84.564999999999998</v>
      </c>
      <c r="AV15">
        <v>33373</v>
      </c>
      <c r="AW15">
        <v>0</v>
      </c>
      <c r="AX15" s="29">
        <v>0.52</v>
      </c>
      <c r="AY15">
        <v>0.86899999999999999</v>
      </c>
      <c r="AZ15" t="s">
        <v>69</v>
      </c>
      <c r="BA15" t="s">
        <v>176</v>
      </c>
      <c r="BB15">
        <v>4</v>
      </c>
      <c r="BC15" t="s">
        <v>347</v>
      </c>
      <c r="BD15">
        <v>8</v>
      </c>
      <c r="BE15">
        <v>107054.796</v>
      </c>
      <c r="BF15">
        <v>3.8749174768405517E-2</v>
      </c>
      <c r="BG15">
        <v>3.3673032873744395E-2</v>
      </c>
      <c r="BH15">
        <v>439072.42200000002</v>
      </c>
      <c r="BI15">
        <v>9.4478377419021774E-3</v>
      </c>
      <c r="BJ15">
        <v>8.2101709977129914E-3</v>
      </c>
      <c r="BK15">
        <v>1</v>
      </c>
      <c r="BL15" t="s">
        <v>69</v>
      </c>
      <c r="BM15">
        <v>0</v>
      </c>
      <c r="BN15" t="s">
        <v>343</v>
      </c>
    </row>
    <row r="16" spans="1:66">
      <c r="A16" s="140" t="str">
        <f t="shared" si="20"/>
        <v>청라교통</v>
      </c>
      <c r="B16" s="140" t="str">
        <f t="shared" si="21"/>
        <v>112</v>
      </c>
      <c r="C16" s="141" t="str">
        <f t="shared" si="22"/>
        <v>70바6064</v>
      </c>
      <c r="D16" s="115" t="str">
        <f t="shared" si="23"/>
        <v>대형</v>
      </c>
      <c r="E16" s="111" t="str">
        <f t="shared" si="16"/>
        <v>C</v>
      </c>
      <c r="F16" s="161">
        <f t="shared" si="17"/>
        <v>0.89700000000000002</v>
      </c>
      <c r="G16" s="162">
        <f t="shared" si="18"/>
        <v>1.794</v>
      </c>
      <c r="H16" s="163">
        <f t="shared" si="19"/>
        <v>2</v>
      </c>
      <c r="I16" s="164">
        <f t="shared" si="24"/>
        <v>1904.4169999999999</v>
      </c>
      <c r="J16" s="165">
        <f t="shared" si="25"/>
        <v>2.4716204141996368E-2</v>
      </c>
      <c r="K16" s="165">
        <f t="shared" si="26"/>
        <v>0.37162940810024808</v>
      </c>
      <c r="L16" s="165">
        <f t="shared" si="27"/>
        <v>0.12129696384772873</v>
      </c>
      <c r="M16" s="166">
        <f t="shared" si="28"/>
        <v>21.021000000000001</v>
      </c>
      <c r="N16" s="167">
        <f t="shared" si="29"/>
        <v>0.105</v>
      </c>
      <c r="O16" s="167">
        <f t="shared" si="30"/>
        <v>89.319000000000003</v>
      </c>
      <c r="P16" s="168">
        <f t="shared" si="31"/>
        <v>0.14000000000000001</v>
      </c>
      <c r="Q16" s="169">
        <f t="shared" si="32"/>
        <v>81</v>
      </c>
      <c r="R16" s="170">
        <f t="shared" si="33"/>
        <v>29.3940525113794</v>
      </c>
      <c r="S16" s="142">
        <f t="shared" si="34"/>
        <v>2</v>
      </c>
      <c r="T16" s="142">
        <f t="shared" si="35"/>
        <v>1701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188</v>
      </c>
      <c r="Z16" s="4" t="s">
        <v>170</v>
      </c>
      <c r="AA16" s="4" t="s">
        <v>48</v>
      </c>
      <c r="AB16" s="4">
        <v>531</v>
      </c>
      <c r="AC16" s="4">
        <v>1904.4169999999999</v>
      </c>
      <c r="AD16" s="4">
        <v>1061.4469999999999</v>
      </c>
      <c r="AE16" s="4">
        <v>1.794</v>
      </c>
      <c r="AF16" s="4">
        <v>2</v>
      </c>
      <c r="AG16" s="4">
        <v>21.021000000000001</v>
      </c>
      <c r="AH16" s="4">
        <v>107.328293</v>
      </c>
      <c r="AI16" s="4">
        <v>2.6527479999999999</v>
      </c>
      <c r="AJ16" s="4">
        <v>39.88635</v>
      </c>
      <c r="AK16" s="4">
        <v>231</v>
      </c>
      <c r="AL16" s="4">
        <v>2</v>
      </c>
      <c r="AM16" s="4">
        <v>1701</v>
      </c>
      <c r="AN16" s="4">
        <v>81</v>
      </c>
      <c r="AO16" s="4">
        <v>17.743848</v>
      </c>
      <c r="AP16" s="4">
        <v>3494.2</v>
      </c>
      <c r="AQ16" s="4">
        <v>8.4</v>
      </c>
      <c r="AR16" s="4">
        <v>14</v>
      </c>
      <c r="AS16" s="4">
        <v>9271</v>
      </c>
      <c r="AT16" s="4">
        <v>0.105</v>
      </c>
      <c r="AU16" s="4">
        <v>89.319000000000003</v>
      </c>
      <c r="AV16" s="4">
        <v>17152</v>
      </c>
      <c r="AW16" s="4">
        <v>0</v>
      </c>
      <c r="AX16" s="30">
        <v>0.56999999999999995</v>
      </c>
      <c r="AY16">
        <v>0.89700000000000002</v>
      </c>
      <c r="AZ16" t="s">
        <v>69</v>
      </c>
      <c r="BA16" t="s">
        <v>176</v>
      </c>
      <c r="BB16">
        <v>1</v>
      </c>
      <c r="BC16" t="s">
        <v>185</v>
      </c>
      <c r="BD16">
        <v>4</v>
      </c>
      <c r="BE16">
        <v>107054.796</v>
      </c>
      <c r="BF16">
        <v>1.7789179664589712E-2</v>
      </c>
      <c r="BG16">
        <v>1.595689415913697E-2</v>
      </c>
      <c r="BH16">
        <v>439072.42200000002</v>
      </c>
      <c r="BI16">
        <v>4.3373641900014389E-3</v>
      </c>
      <c r="BJ16">
        <v>3.8906156784312908E-3</v>
      </c>
      <c r="BK16">
        <v>1</v>
      </c>
      <c r="BL16" t="s">
        <v>68</v>
      </c>
      <c r="BM16">
        <v>-1</v>
      </c>
      <c r="BN16" t="s">
        <v>407</v>
      </c>
    </row>
    <row r="17" spans="1:66">
      <c r="A17" s="143" t="str">
        <f t="shared" si="20"/>
        <v>청라교통</v>
      </c>
      <c r="B17" s="143" t="str">
        <f t="shared" si="21"/>
        <v>112</v>
      </c>
      <c r="C17" s="144" t="str">
        <f t="shared" si="22"/>
        <v>70바6065</v>
      </c>
      <c r="D17" s="132" t="str">
        <f t="shared" si="23"/>
        <v>대형</v>
      </c>
      <c r="E17" s="128" t="str">
        <f t="shared" si="16"/>
        <v>D</v>
      </c>
      <c r="F17" s="151">
        <f t="shared" si="17"/>
        <v>0.84</v>
      </c>
      <c r="G17" s="152">
        <f t="shared" si="18"/>
        <v>1.764</v>
      </c>
      <c r="H17" s="153">
        <f t="shared" si="19"/>
        <v>2.1</v>
      </c>
      <c r="I17" s="154">
        <f t="shared" si="24"/>
        <v>4610.9070000000002</v>
      </c>
      <c r="J17" s="155">
        <f t="shared" si="25"/>
        <v>1.9090072940832547E-2</v>
      </c>
      <c r="K17" s="155">
        <f t="shared" si="26"/>
        <v>0.43103371208473568</v>
      </c>
      <c r="L17" s="155">
        <f t="shared" si="27"/>
        <v>0.24832424509971682</v>
      </c>
      <c r="M17" s="156">
        <f t="shared" si="28"/>
        <v>18.113</v>
      </c>
      <c r="N17" s="157">
        <f t="shared" si="29"/>
        <v>0.84599999999999997</v>
      </c>
      <c r="O17" s="157">
        <f t="shared" si="30"/>
        <v>51.508000000000003</v>
      </c>
      <c r="P17" s="158">
        <f t="shared" si="31"/>
        <v>0</v>
      </c>
      <c r="Q17" s="159">
        <f t="shared" si="32"/>
        <v>80</v>
      </c>
      <c r="R17" s="160">
        <f t="shared" si="33"/>
        <v>26.847480613570763</v>
      </c>
      <c r="S17" s="145">
        <f t="shared" si="34"/>
        <v>39</v>
      </c>
      <c r="T17" s="145">
        <f t="shared" si="35"/>
        <v>2375</v>
      </c>
      <c r="U17" t="s">
        <v>118</v>
      </c>
      <c r="V17" s="5" t="s">
        <v>119</v>
      </c>
      <c r="W17" t="s">
        <v>118</v>
      </c>
      <c r="X17" s="5" t="s">
        <v>119</v>
      </c>
      <c r="Y17" t="s">
        <v>189</v>
      </c>
      <c r="Z17" t="s">
        <v>170</v>
      </c>
      <c r="AA17" t="s">
        <v>48</v>
      </c>
      <c r="AB17">
        <v>531</v>
      </c>
      <c r="AC17" s="1">
        <v>4610.9070000000002</v>
      </c>
      <c r="AD17" s="1">
        <v>2613.6909999999998</v>
      </c>
      <c r="AE17" s="28">
        <v>1.764</v>
      </c>
      <c r="AF17">
        <v>2.1</v>
      </c>
      <c r="AG17">
        <v>18.113</v>
      </c>
      <c r="AH17">
        <v>312.33301299999999</v>
      </c>
      <c r="AI17">
        <v>5.9624600000000001</v>
      </c>
      <c r="AJ17">
        <v>134.626058</v>
      </c>
      <c r="AK17">
        <v>1145</v>
      </c>
      <c r="AL17">
        <v>39</v>
      </c>
      <c r="AM17">
        <v>2375</v>
      </c>
      <c r="AN17">
        <v>80</v>
      </c>
      <c r="AO17">
        <v>14.762791</v>
      </c>
      <c r="AP17">
        <v>7075.6</v>
      </c>
      <c r="AQ17">
        <v>0</v>
      </c>
      <c r="AR17">
        <v>82</v>
      </c>
      <c r="AS17">
        <v>60574</v>
      </c>
      <c r="AT17">
        <v>0.84599999999999997</v>
      </c>
      <c r="AU17">
        <v>51.508000000000003</v>
      </c>
      <c r="AV17">
        <v>40878</v>
      </c>
      <c r="AW17">
        <v>0</v>
      </c>
      <c r="AX17" s="29">
        <v>0.55000000000000004</v>
      </c>
      <c r="AY17">
        <v>0.84</v>
      </c>
      <c r="AZ17" t="s">
        <v>67</v>
      </c>
      <c r="BA17" t="s">
        <v>176</v>
      </c>
      <c r="BB17">
        <v>1</v>
      </c>
      <c r="BC17" t="s">
        <v>191</v>
      </c>
      <c r="BD17">
        <v>2</v>
      </c>
      <c r="BE17">
        <v>107054.796</v>
      </c>
      <c r="BF17">
        <v>4.3070531842403399E-2</v>
      </c>
      <c r="BG17">
        <v>3.6179246747618854E-2</v>
      </c>
      <c r="BH17">
        <v>439072.42200000002</v>
      </c>
      <c r="BI17">
        <v>1.050147257939147E-2</v>
      </c>
      <c r="BJ17">
        <v>8.8212369666888345E-3</v>
      </c>
      <c r="BK17">
        <v>1</v>
      </c>
      <c r="BL17" t="s">
        <v>69</v>
      </c>
      <c r="BM17">
        <v>-1</v>
      </c>
      <c r="BN17" t="s">
        <v>407</v>
      </c>
    </row>
    <row r="18" spans="1:66">
      <c r="A18" s="140" t="str">
        <f t="shared" si="20"/>
        <v>청라교통</v>
      </c>
      <c r="B18" s="140" t="str">
        <f t="shared" si="21"/>
        <v>112</v>
      </c>
      <c r="C18" s="141" t="str">
        <f t="shared" si="22"/>
        <v>70바6066</v>
      </c>
      <c r="D18" s="115" t="str">
        <f t="shared" si="23"/>
        <v>대형</v>
      </c>
      <c r="E18" s="111" t="str">
        <f t="shared" si="16"/>
        <v>B</v>
      </c>
      <c r="F18" s="161">
        <f t="shared" si="17"/>
        <v>0.90954545454545443</v>
      </c>
      <c r="G18" s="162">
        <f t="shared" si="18"/>
        <v>2.0009999999999999</v>
      </c>
      <c r="H18" s="163">
        <f t="shared" si="19"/>
        <v>2.2000000000000002</v>
      </c>
      <c r="I18" s="164">
        <f t="shared" si="24"/>
        <v>4590.223</v>
      </c>
      <c r="J18" s="165">
        <f t="shared" si="25"/>
        <v>2.236946814063287E-2</v>
      </c>
      <c r="K18" s="165">
        <f t="shared" si="26"/>
        <v>0.36875792988484574</v>
      </c>
      <c r="L18" s="165">
        <f t="shared" si="27"/>
        <v>0.27863570026989976</v>
      </c>
      <c r="M18" s="166">
        <f t="shared" si="28"/>
        <v>12.798999999999999</v>
      </c>
      <c r="N18" s="167">
        <f t="shared" si="29"/>
        <v>4.3999999999999997E-2</v>
      </c>
      <c r="O18" s="167">
        <f t="shared" si="30"/>
        <v>25.292999999999999</v>
      </c>
      <c r="P18" s="168">
        <f t="shared" si="31"/>
        <v>0</v>
      </c>
      <c r="Q18" s="169">
        <f t="shared" si="32"/>
        <v>81</v>
      </c>
      <c r="R18" s="170">
        <f t="shared" si="33"/>
        <v>26.956460654065157</v>
      </c>
      <c r="S18" s="142">
        <f t="shared" si="34"/>
        <v>2</v>
      </c>
      <c r="T18" s="142">
        <f t="shared" si="35"/>
        <v>1161</v>
      </c>
      <c r="U18" t="s">
        <v>118</v>
      </c>
      <c r="V18" s="5" t="s">
        <v>119</v>
      </c>
      <c r="W18" t="s">
        <v>118</v>
      </c>
      <c r="X18" s="5" t="s">
        <v>119</v>
      </c>
      <c r="Y18" t="s">
        <v>190</v>
      </c>
      <c r="Z18" t="s">
        <v>170</v>
      </c>
      <c r="AA18" t="s">
        <v>48</v>
      </c>
      <c r="AB18">
        <v>531</v>
      </c>
      <c r="AC18" s="1">
        <v>4590.223</v>
      </c>
      <c r="AD18" s="1">
        <v>2293.4110000000001</v>
      </c>
      <c r="AE18" s="28">
        <v>2.0009999999999999</v>
      </c>
      <c r="AF18">
        <v>2.2000000000000002</v>
      </c>
      <c r="AG18">
        <v>12.798999999999999</v>
      </c>
      <c r="AH18">
        <v>279.66909900000002</v>
      </c>
      <c r="AI18">
        <v>6.256049</v>
      </c>
      <c r="AJ18">
        <v>103.13019799999999</v>
      </c>
      <c r="AK18">
        <v>1279</v>
      </c>
      <c r="AL18">
        <v>2</v>
      </c>
      <c r="AM18">
        <v>1161</v>
      </c>
      <c r="AN18">
        <v>81</v>
      </c>
      <c r="AO18">
        <v>16.413049999999998</v>
      </c>
      <c r="AP18">
        <v>4014.8</v>
      </c>
      <c r="AQ18">
        <v>0</v>
      </c>
      <c r="AR18">
        <v>4</v>
      </c>
      <c r="AS18">
        <v>1528</v>
      </c>
      <c r="AT18">
        <v>4.3999999999999997E-2</v>
      </c>
      <c r="AU18">
        <v>25.292999999999999</v>
      </c>
      <c r="AV18">
        <v>39414</v>
      </c>
      <c r="AW18">
        <v>0</v>
      </c>
      <c r="AX18" s="29">
        <v>0.49</v>
      </c>
      <c r="AY18">
        <v>0.90954545454545443</v>
      </c>
      <c r="AZ18" t="s">
        <v>68</v>
      </c>
      <c r="BA18" t="s">
        <v>176</v>
      </c>
      <c r="BB18">
        <v>7</v>
      </c>
      <c r="BC18" t="s">
        <v>395</v>
      </c>
      <c r="BD18">
        <v>4</v>
      </c>
      <c r="BE18">
        <v>107054.796</v>
      </c>
      <c r="BF18">
        <v>4.287732237610354E-2</v>
      </c>
      <c r="BG18">
        <v>3.8998873670265076E-2</v>
      </c>
      <c r="BH18">
        <v>439072.42200000002</v>
      </c>
      <c r="BI18">
        <v>1.0454364177762E-2</v>
      </c>
      <c r="BJ18">
        <v>9.5087194180462544E-3</v>
      </c>
      <c r="BK18">
        <v>1</v>
      </c>
      <c r="BL18" t="s">
        <v>68</v>
      </c>
      <c r="BM18">
        <v>0</v>
      </c>
      <c r="BN18" t="s">
        <v>343</v>
      </c>
    </row>
    <row r="19" spans="1:66">
      <c r="A19" s="143" t="str">
        <f t="shared" si="20"/>
        <v>청라교통</v>
      </c>
      <c r="B19" s="143" t="str">
        <f t="shared" si="21"/>
        <v>112</v>
      </c>
      <c r="C19" s="144" t="str">
        <f t="shared" si="22"/>
        <v>70바6091</v>
      </c>
      <c r="D19" s="132" t="str">
        <f t="shared" si="23"/>
        <v>대형</v>
      </c>
      <c r="E19" s="128" t="str">
        <f t="shared" si="16"/>
        <v>B</v>
      </c>
      <c r="F19" s="151">
        <f t="shared" si="17"/>
        <v>0.93809523809523809</v>
      </c>
      <c r="G19" s="152">
        <f t="shared" si="18"/>
        <v>1.97</v>
      </c>
      <c r="H19" s="153">
        <f t="shared" si="19"/>
        <v>2.1</v>
      </c>
      <c r="I19" s="154">
        <f t="shared" si="24"/>
        <v>5431.3249999999998</v>
      </c>
      <c r="J19" s="155">
        <f t="shared" si="25"/>
        <v>1.2607067554194447E-2</v>
      </c>
      <c r="K19" s="155">
        <f t="shared" si="26"/>
        <v>0.36587074759004162</v>
      </c>
      <c r="L19" s="155">
        <f t="shared" si="27"/>
        <v>0.18614242381002793</v>
      </c>
      <c r="M19" s="156">
        <f t="shared" si="28"/>
        <v>15.500999999999999</v>
      </c>
      <c r="N19" s="157">
        <f t="shared" si="29"/>
        <v>0.47899999999999998</v>
      </c>
      <c r="O19" s="157">
        <f t="shared" si="30"/>
        <v>63.722999999999999</v>
      </c>
      <c r="P19" s="158">
        <f t="shared" si="31"/>
        <v>0</v>
      </c>
      <c r="Q19" s="159">
        <f t="shared" si="32"/>
        <v>82</v>
      </c>
      <c r="R19" s="160">
        <f t="shared" si="33"/>
        <v>26.86210259455914</v>
      </c>
      <c r="S19" s="145">
        <f t="shared" si="34"/>
        <v>26</v>
      </c>
      <c r="T19" s="145">
        <f t="shared" si="35"/>
        <v>3461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192</v>
      </c>
      <c r="Z19" s="4" t="s">
        <v>170</v>
      </c>
      <c r="AA19" s="4" t="s">
        <v>48</v>
      </c>
      <c r="AB19" s="4">
        <v>531</v>
      </c>
      <c r="AC19" s="4">
        <v>5431.3249999999998</v>
      </c>
      <c r="AD19" s="4">
        <v>2756.9589999999998</v>
      </c>
      <c r="AE19" s="4">
        <v>1.97</v>
      </c>
      <c r="AF19" s="4">
        <v>2.1</v>
      </c>
      <c r="AG19" s="4">
        <v>15.500999999999999</v>
      </c>
      <c r="AH19" s="4">
        <v>325.31879300000003</v>
      </c>
      <c r="AI19" s="4">
        <v>4.1013159999999997</v>
      </c>
      <c r="AJ19" s="4">
        <v>119.02463</v>
      </c>
      <c r="AK19" s="4">
        <v>1011</v>
      </c>
      <c r="AL19" s="4">
        <v>26</v>
      </c>
      <c r="AM19" s="4">
        <v>3461</v>
      </c>
      <c r="AN19" s="4">
        <v>82</v>
      </c>
      <c r="AO19" s="4">
        <v>16.695391999999998</v>
      </c>
      <c r="AP19" s="4">
        <v>4952.2</v>
      </c>
      <c r="AQ19" s="4">
        <v>0</v>
      </c>
      <c r="AR19" s="4">
        <v>1</v>
      </c>
      <c r="AS19" s="4">
        <v>26</v>
      </c>
      <c r="AT19" s="4">
        <v>0.47899999999999998</v>
      </c>
      <c r="AU19" s="4">
        <v>63.722999999999999</v>
      </c>
      <c r="AV19" s="4">
        <v>48568</v>
      </c>
      <c r="AW19" s="4">
        <v>0</v>
      </c>
      <c r="AX19" s="30">
        <v>0.55000000000000004</v>
      </c>
      <c r="AY19">
        <v>0.93809523809523809</v>
      </c>
      <c r="AZ19" t="s">
        <v>68</v>
      </c>
      <c r="BA19" t="s">
        <v>176</v>
      </c>
      <c r="BB19">
        <v>1</v>
      </c>
      <c r="BC19" t="s">
        <v>349</v>
      </c>
      <c r="BD19">
        <v>7</v>
      </c>
      <c r="BE19">
        <v>107054.796</v>
      </c>
      <c r="BF19">
        <v>5.0734065197788988E-2</v>
      </c>
      <c r="BG19">
        <v>4.7593384971259194E-2</v>
      </c>
      <c r="BH19">
        <v>439072.42200000002</v>
      </c>
      <c r="BI19">
        <v>1.2369998041006545E-2</v>
      </c>
      <c r="BJ19">
        <v>1.1604236257515664E-2</v>
      </c>
      <c r="BK19">
        <v>1</v>
      </c>
      <c r="BL19" t="s">
        <v>68</v>
      </c>
      <c r="BM19">
        <v>0</v>
      </c>
      <c r="BN19" t="s">
        <v>343</v>
      </c>
    </row>
    <row r="20" spans="1:66">
      <c r="A20" s="140" t="str">
        <f t="shared" si="20"/>
        <v>청라교통</v>
      </c>
      <c r="B20" s="140" t="str">
        <f t="shared" si="21"/>
        <v>112</v>
      </c>
      <c r="C20" s="141" t="str">
        <f t="shared" si="22"/>
        <v>72바1572</v>
      </c>
      <c r="D20" s="115" t="str">
        <f t="shared" si="23"/>
        <v>대형</v>
      </c>
      <c r="E20" s="111" t="str">
        <f t="shared" si="16"/>
        <v>B</v>
      </c>
      <c r="F20" s="161">
        <f t="shared" si="17"/>
        <v>0.92238095238095241</v>
      </c>
      <c r="G20" s="162">
        <f t="shared" si="18"/>
        <v>1.9370000000000001</v>
      </c>
      <c r="H20" s="163">
        <f t="shared" si="19"/>
        <v>2.1</v>
      </c>
      <c r="I20" s="164">
        <f t="shared" si="24"/>
        <v>5633.634</v>
      </c>
      <c r="J20" s="165">
        <f t="shared" si="25"/>
        <v>1.8176234176976214E-2</v>
      </c>
      <c r="K20" s="165">
        <f t="shared" si="26"/>
        <v>0.38071349859972003</v>
      </c>
      <c r="L20" s="165">
        <f t="shared" si="27"/>
        <v>0.26998559011820789</v>
      </c>
      <c r="M20" s="166">
        <f t="shared" si="28"/>
        <v>18.542000000000002</v>
      </c>
      <c r="N20" s="167">
        <f t="shared" si="29"/>
        <v>0.32</v>
      </c>
      <c r="O20" s="167">
        <f t="shared" si="30"/>
        <v>57.777999999999999</v>
      </c>
      <c r="P20" s="168">
        <f t="shared" si="31"/>
        <v>0</v>
      </c>
      <c r="Q20" s="169">
        <f t="shared" si="32"/>
        <v>84</v>
      </c>
      <c r="R20" s="170">
        <f t="shared" si="33"/>
        <v>27.033828008547683</v>
      </c>
      <c r="S20" s="142">
        <f t="shared" si="34"/>
        <v>18</v>
      </c>
      <c r="T20" s="142">
        <f t="shared" si="35"/>
        <v>3255</v>
      </c>
      <c r="U20" t="s">
        <v>118</v>
      </c>
      <c r="V20" s="5" t="s">
        <v>119</v>
      </c>
      <c r="W20" t="s">
        <v>118</v>
      </c>
      <c r="X20" s="5" t="s">
        <v>119</v>
      </c>
      <c r="Y20" t="s">
        <v>193</v>
      </c>
      <c r="Z20" t="s">
        <v>170</v>
      </c>
      <c r="AA20" t="s">
        <v>48</v>
      </c>
      <c r="AB20">
        <v>531</v>
      </c>
      <c r="AC20" s="1">
        <v>5633.634</v>
      </c>
      <c r="AD20" s="1">
        <v>2908.2310000000002</v>
      </c>
      <c r="AE20" s="28">
        <v>1.9370000000000001</v>
      </c>
      <c r="AF20">
        <v>2.1</v>
      </c>
      <c r="AG20">
        <v>18.542000000000002</v>
      </c>
      <c r="AH20">
        <v>346.67852199999999</v>
      </c>
      <c r="AI20">
        <v>6.30131</v>
      </c>
      <c r="AJ20">
        <v>131.98519300000001</v>
      </c>
      <c r="AK20">
        <v>1521</v>
      </c>
      <c r="AL20">
        <v>18</v>
      </c>
      <c r="AM20">
        <v>3255</v>
      </c>
      <c r="AN20">
        <v>84</v>
      </c>
      <c r="AO20">
        <v>16.250311</v>
      </c>
      <c r="AP20">
        <v>6314.3</v>
      </c>
      <c r="AQ20">
        <v>0</v>
      </c>
      <c r="AR20">
        <v>24</v>
      </c>
      <c r="AS20">
        <v>10535</v>
      </c>
      <c r="AT20">
        <v>0.32</v>
      </c>
      <c r="AU20">
        <v>57.777999999999999</v>
      </c>
      <c r="AV20">
        <v>50134</v>
      </c>
      <c r="AW20">
        <v>0</v>
      </c>
      <c r="AX20" s="29">
        <v>0.61</v>
      </c>
      <c r="AY20">
        <v>0.92238095238095241</v>
      </c>
      <c r="AZ20" t="s">
        <v>68</v>
      </c>
      <c r="BA20" t="s">
        <v>176</v>
      </c>
      <c r="BB20">
        <v>4</v>
      </c>
      <c r="BC20" t="s">
        <v>376</v>
      </c>
      <c r="BD20">
        <v>6</v>
      </c>
      <c r="BE20">
        <v>107054.796</v>
      </c>
      <c r="BF20">
        <v>5.2623835741090946E-2</v>
      </c>
      <c r="BG20">
        <v>4.8539223728806272E-2</v>
      </c>
      <c r="BH20">
        <v>439072.42200000002</v>
      </c>
      <c r="BI20">
        <v>1.2830762575199951E-2</v>
      </c>
      <c r="BJ20">
        <v>1.1834851003886813E-2</v>
      </c>
      <c r="BK20">
        <v>1</v>
      </c>
      <c r="BL20" t="s">
        <v>68</v>
      </c>
      <c r="BM20">
        <v>0</v>
      </c>
      <c r="BN20" t="s">
        <v>343</v>
      </c>
    </row>
    <row r="21" spans="1:66">
      <c r="A21" s="143" t="str">
        <f t="shared" si="20"/>
        <v>청라교통</v>
      </c>
      <c r="B21" s="143" t="str">
        <f t="shared" si="21"/>
        <v>112</v>
      </c>
      <c r="C21" s="144" t="str">
        <f t="shared" si="22"/>
        <v>72바1573</v>
      </c>
      <c r="D21" s="132" t="str">
        <f t="shared" si="23"/>
        <v>대형</v>
      </c>
      <c r="E21" s="128" t="str">
        <f t="shared" si="16"/>
        <v>B</v>
      </c>
      <c r="F21" s="151">
        <f t="shared" si="17"/>
        <v>0.92789473684210522</v>
      </c>
      <c r="G21" s="152">
        <f t="shared" si="18"/>
        <v>1.7629999999999999</v>
      </c>
      <c r="H21" s="153">
        <f t="shared" si="19"/>
        <v>1.9</v>
      </c>
      <c r="I21" s="154">
        <f t="shared" si="24"/>
        <v>3475.8180000000002</v>
      </c>
      <c r="J21" s="155">
        <f t="shared" si="25"/>
        <v>4.6936777729256765E-2</v>
      </c>
      <c r="K21" s="155">
        <f t="shared" si="26"/>
        <v>0.37646837936357441</v>
      </c>
      <c r="L21" s="155">
        <f t="shared" si="27"/>
        <v>0.23821730596941496</v>
      </c>
      <c r="M21" s="156">
        <f t="shared" si="28"/>
        <v>19.943000000000001</v>
      </c>
      <c r="N21" s="157">
        <f t="shared" si="29"/>
        <v>0.17299999999999999</v>
      </c>
      <c r="O21" s="157">
        <f t="shared" si="30"/>
        <v>58.201999999999998</v>
      </c>
      <c r="P21" s="158">
        <f t="shared" si="31"/>
        <v>8.666666666666667E-2</v>
      </c>
      <c r="Q21" s="159">
        <f t="shared" si="32"/>
        <v>83</v>
      </c>
      <c r="R21" s="160">
        <f t="shared" si="33"/>
        <v>27.775980422182645</v>
      </c>
      <c r="S21" s="145">
        <f t="shared" si="34"/>
        <v>6</v>
      </c>
      <c r="T21" s="145">
        <f t="shared" si="35"/>
        <v>2023</v>
      </c>
      <c r="U21" t="s">
        <v>118</v>
      </c>
      <c r="V21" s="5" t="s">
        <v>119</v>
      </c>
      <c r="W21" t="s">
        <v>118</v>
      </c>
      <c r="X21" s="5" t="s">
        <v>119</v>
      </c>
      <c r="Y21" t="s">
        <v>194</v>
      </c>
      <c r="Z21" t="s">
        <v>170</v>
      </c>
      <c r="AA21" t="s">
        <v>48</v>
      </c>
      <c r="AB21">
        <v>531</v>
      </c>
      <c r="AC21" s="1">
        <v>3475.8180000000002</v>
      </c>
      <c r="AD21" s="1">
        <v>1971.5709999999999</v>
      </c>
      <c r="AE21" s="28">
        <v>1.7629999999999999</v>
      </c>
      <c r="AF21">
        <v>1.9</v>
      </c>
      <c r="AG21">
        <v>19.943000000000001</v>
      </c>
      <c r="AH21">
        <v>217.02855400000001</v>
      </c>
      <c r="AI21">
        <v>10.186621000000001</v>
      </c>
      <c r="AJ21">
        <v>81.704387999999994</v>
      </c>
      <c r="AK21">
        <v>828</v>
      </c>
      <c r="AL21">
        <v>6</v>
      </c>
      <c r="AM21">
        <v>2023</v>
      </c>
      <c r="AN21">
        <v>83</v>
      </c>
      <c r="AO21">
        <v>16.015487</v>
      </c>
      <c r="AP21">
        <v>3485.2</v>
      </c>
      <c r="AQ21">
        <v>5.2</v>
      </c>
      <c r="AR21">
        <v>16</v>
      </c>
      <c r="AS21">
        <v>5084</v>
      </c>
      <c r="AT21">
        <v>0.17299999999999999</v>
      </c>
      <c r="AU21">
        <v>58.201999999999998</v>
      </c>
      <c r="AV21">
        <v>30094</v>
      </c>
      <c r="AW21">
        <v>0</v>
      </c>
      <c r="AX21" s="29">
        <v>0.56999999999999995</v>
      </c>
      <c r="AY21">
        <v>0.92789473684210522</v>
      </c>
      <c r="AZ21" t="s">
        <v>68</v>
      </c>
      <c r="BA21" t="s">
        <v>176</v>
      </c>
      <c r="BB21">
        <v>2</v>
      </c>
      <c r="BC21" t="s">
        <v>350</v>
      </c>
      <c r="BD21">
        <v>6</v>
      </c>
      <c r="BE21">
        <v>107054.796</v>
      </c>
      <c r="BF21">
        <v>3.2467653294113046E-2</v>
      </c>
      <c r="BG21">
        <v>3.0126564609221734E-2</v>
      </c>
      <c r="BH21">
        <v>439072.42200000002</v>
      </c>
      <c r="BI21">
        <v>7.916274914665445E-3</v>
      </c>
      <c r="BJ21">
        <v>7.345469828713252E-3</v>
      </c>
      <c r="BK21">
        <v>1</v>
      </c>
      <c r="BL21" t="s">
        <v>66</v>
      </c>
      <c r="BM21">
        <v>-1</v>
      </c>
      <c r="BN21" t="s">
        <v>407</v>
      </c>
    </row>
    <row r="22" spans="1:66">
      <c r="A22" s="140" t="str">
        <f t="shared" si="20"/>
        <v>청라교통</v>
      </c>
      <c r="B22" s="140" t="str">
        <f t="shared" si="21"/>
        <v>112</v>
      </c>
      <c r="C22" s="141" t="str">
        <f t="shared" si="22"/>
        <v>72바1609</v>
      </c>
      <c r="D22" s="115" t="str">
        <f t="shared" si="23"/>
        <v>대형</v>
      </c>
      <c r="E22" s="111" t="str">
        <f t="shared" si="16"/>
        <v>C</v>
      </c>
      <c r="F22" s="161">
        <f t="shared" si="17"/>
        <v>0.88954545454545453</v>
      </c>
      <c r="G22" s="162">
        <f t="shared" si="18"/>
        <v>1.9570000000000001</v>
      </c>
      <c r="H22" s="163">
        <f t="shared" si="19"/>
        <v>2.2000000000000002</v>
      </c>
      <c r="I22" s="164">
        <f t="shared" si="24"/>
        <v>4858.1899999999996</v>
      </c>
      <c r="J22" s="165">
        <f t="shared" si="25"/>
        <v>2.2686859390707893E-2</v>
      </c>
      <c r="K22" s="165">
        <f t="shared" si="26"/>
        <v>0.38813983686048631</v>
      </c>
      <c r="L22" s="165">
        <f t="shared" si="27"/>
        <v>0.30834528908914638</v>
      </c>
      <c r="M22" s="166">
        <f t="shared" si="28"/>
        <v>16.082999999999998</v>
      </c>
      <c r="N22" s="167">
        <f t="shared" si="29"/>
        <v>0.14399999999999999</v>
      </c>
      <c r="O22" s="167">
        <f t="shared" si="30"/>
        <v>13.935</v>
      </c>
      <c r="P22" s="168">
        <f t="shared" si="31"/>
        <v>0</v>
      </c>
      <c r="Q22" s="169">
        <f t="shared" si="32"/>
        <v>80</v>
      </c>
      <c r="R22" s="170">
        <f t="shared" si="33"/>
        <v>26.880340453585841</v>
      </c>
      <c r="S22" s="142">
        <f t="shared" si="34"/>
        <v>7</v>
      </c>
      <c r="T22" s="142">
        <f t="shared" si="35"/>
        <v>677</v>
      </c>
      <c r="U22" t="s">
        <v>118</v>
      </c>
      <c r="V22" t="s">
        <v>119</v>
      </c>
      <c r="W22" s="4" t="s">
        <v>118</v>
      </c>
      <c r="X22" s="4" t="s">
        <v>119</v>
      </c>
      <c r="Y22" s="4" t="s">
        <v>196</v>
      </c>
      <c r="Z22" s="4" t="s">
        <v>170</v>
      </c>
      <c r="AA22" s="4" t="s">
        <v>48</v>
      </c>
      <c r="AB22" s="4">
        <v>531</v>
      </c>
      <c r="AC22" s="4">
        <v>4858.1899999999996</v>
      </c>
      <c r="AD22" s="4">
        <v>2482.9839999999999</v>
      </c>
      <c r="AE22" s="4">
        <v>1.9570000000000001</v>
      </c>
      <c r="AF22" s="4">
        <v>2.2000000000000002</v>
      </c>
      <c r="AG22" s="4">
        <v>16.082999999999998</v>
      </c>
      <c r="AH22" s="4">
        <v>306.75854600000002</v>
      </c>
      <c r="AI22" s="4">
        <v>6.9593879999999997</v>
      </c>
      <c r="AJ22" s="4">
        <v>119.065212</v>
      </c>
      <c r="AK22" s="4">
        <v>1498</v>
      </c>
      <c r="AL22" s="4">
        <v>7</v>
      </c>
      <c r="AM22" s="4">
        <v>677</v>
      </c>
      <c r="AN22" s="4">
        <v>80</v>
      </c>
      <c r="AO22" s="4">
        <v>15.837178</v>
      </c>
      <c r="AP22" s="4">
        <v>5924.2</v>
      </c>
      <c r="AQ22" s="4">
        <v>0</v>
      </c>
      <c r="AR22" s="4">
        <v>30</v>
      </c>
      <c r="AS22" s="4">
        <v>15160</v>
      </c>
      <c r="AT22" s="4">
        <v>0.14399999999999999</v>
      </c>
      <c r="AU22" s="4">
        <v>13.935</v>
      </c>
      <c r="AV22" s="4">
        <v>41941</v>
      </c>
      <c r="AW22" s="4">
        <v>0</v>
      </c>
      <c r="AX22" s="30">
        <v>0.56000000000000005</v>
      </c>
      <c r="AY22">
        <v>0.88954545454545453</v>
      </c>
      <c r="AZ22" t="s">
        <v>69</v>
      </c>
      <c r="BA22" t="s">
        <v>176</v>
      </c>
      <c r="BB22">
        <v>2</v>
      </c>
      <c r="BC22" t="s">
        <v>351</v>
      </c>
      <c r="BD22">
        <v>5</v>
      </c>
      <c r="BE22">
        <v>107054.796</v>
      </c>
      <c r="BF22">
        <v>4.5380405003060301E-2</v>
      </c>
      <c r="BG22">
        <v>4.0367932995904091E-2</v>
      </c>
      <c r="BH22">
        <v>439072.42200000002</v>
      </c>
      <c r="BI22">
        <v>1.1064666684987106E-2</v>
      </c>
      <c r="BJ22">
        <v>9.8425239556908031E-3</v>
      </c>
      <c r="BK22">
        <v>1</v>
      </c>
      <c r="BL22" t="s">
        <v>69</v>
      </c>
      <c r="BM22">
        <v>0</v>
      </c>
      <c r="BN22" t="s">
        <v>343</v>
      </c>
    </row>
    <row r="23" spans="1:66">
      <c r="A23" s="143" t="str">
        <f t="shared" si="20"/>
        <v>청라교통</v>
      </c>
      <c r="B23" s="143" t="str">
        <f t="shared" si="21"/>
        <v>112</v>
      </c>
      <c r="C23" s="144" t="str">
        <f t="shared" si="22"/>
        <v>72바1611</v>
      </c>
      <c r="D23" s="132" t="str">
        <f t="shared" si="23"/>
        <v>대형</v>
      </c>
      <c r="E23" s="128" t="str">
        <f t="shared" si="16"/>
        <v>C</v>
      </c>
      <c r="F23" s="151">
        <f t="shared" si="17"/>
        <v>0.87954545454545452</v>
      </c>
      <c r="G23" s="152">
        <f t="shared" si="18"/>
        <v>1.9350000000000001</v>
      </c>
      <c r="H23" s="153">
        <f t="shared" si="19"/>
        <v>2.2000000000000002</v>
      </c>
      <c r="I23" s="154">
        <f t="shared" si="24"/>
        <v>6669.0439999999999</v>
      </c>
      <c r="J23" s="155">
        <f t="shared" si="25"/>
        <v>2.4317516810932471E-2</v>
      </c>
      <c r="K23" s="155">
        <f t="shared" si="26"/>
        <v>0.38109421807767185</v>
      </c>
      <c r="L23" s="155">
        <f t="shared" si="27"/>
        <v>0.24261348403159433</v>
      </c>
      <c r="M23" s="156">
        <f t="shared" si="28"/>
        <v>15.736000000000001</v>
      </c>
      <c r="N23" s="157">
        <f t="shared" si="29"/>
        <v>0.40500000000000003</v>
      </c>
      <c r="O23" s="157">
        <f t="shared" si="30"/>
        <v>38.055999999999997</v>
      </c>
      <c r="P23" s="158">
        <f t="shared" si="31"/>
        <v>13.741666666666667</v>
      </c>
      <c r="Q23" s="159">
        <f t="shared" si="32"/>
        <v>107</v>
      </c>
      <c r="R23" s="160">
        <f t="shared" si="33"/>
        <v>26.185708874384591</v>
      </c>
      <c r="S23" s="145">
        <f t="shared" si="34"/>
        <v>27</v>
      </c>
      <c r="T23" s="145">
        <f t="shared" si="35"/>
        <v>2538</v>
      </c>
      <c r="U23" t="s">
        <v>118</v>
      </c>
      <c r="V23" s="5" t="s">
        <v>119</v>
      </c>
      <c r="W23" t="s">
        <v>118</v>
      </c>
      <c r="X23" s="5" t="s">
        <v>119</v>
      </c>
      <c r="Y23" t="s">
        <v>197</v>
      </c>
      <c r="Z23" t="s">
        <v>170</v>
      </c>
      <c r="AA23" t="s">
        <v>48</v>
      </c>
      <c r="AB23">
        <v>531</v>
      </c>
      <c r="AC23" s="1">
        <v>6669.0439999999999</v>
      </c>
      <c r="AD23" s="1">
        <v>3446.4279999999999</v>
      </c>
      <c r="AE23" s="28">
        <v>1.9350000000000001</v>
      </c>
      <c r="AF23">
        <v>2.2000000000000002</v>
      </c>
      <c r="AG23">
        <v>15.736000000000001</v>
      </c>
      <c r="AH23">
        <v>428.33436</v>
      </c>
      <c r="AI23">
        <v>10.416028000000001</v>
      </c>
      <c r="AJ23">
        <v>163.235748</v>
      </c>
      <c r="AK23">
        <v>1618</v>
      </c>
      <c r="AL23">
        <v>27</v>
      </c>
      <c r="AM23">
        <v>2538</v>
      </c>
      <c r="AN23">
        <v>107</v>
      </c>
      <c r="AO23">
        <v>15.569715</v>
      </c>
      <c r="AP23">
        <v>8074.9</v>
      </c>
      <c r="AQ23">
        <v>824.5</v>
      </c>
      <c r="AR23">
        <v>59</v>
      </c>
      <c r="AS23">
        <v>46671</v>
      </c>
      <c r="AT23">
        <v>0.40500000000000003</v>
      </c>
      <c r="AU23">
        <v>38.055999999999997</v>
      </c>
      <c r="AV23">
        <v>53025</v>
      </c>
      <c r="AW23">
        <v>0</v>
      </c>
      <c r="AX23" s="29">
        <v>0.56000000000000005</v>
      </c>
      <c r="AY23">
        <v>0.87954545454545452</v>
      </c>
      <c r="AZ23" t="s">
        <v>69</v>
      </c>
      <c r="BA23" t="s">
        <v>176</v>
      </c>
      <c r="BB23">
        <v>3</v>
      </c>
      <c r="BC23" t="s">
        <v>195</v>
      </c>
      <c r="BD23">
        <v>9</v>
      </c>
      <c r="BE23">
        <v>107054.796</v>
      </c>
      <c r="BF23">
        <v>6.2295611679088154E-2</v>
      </c>
      <c r="BG23">
        <v>5.4791822090470718E-2</v>
      </c>
      <c r="BH23">
        <v>439072.42200000002</v>
      </c>
      <c r="BI23">
        <v>1.5188938466283358E-2</v>
      </c>
      <c r="BJ23">
        <v>1.3359361787390136E-2</v>
      </c>
      <c r="BK23">
        <v>1</v>
      </c>
      <c r="BL23" t="s">
        <v>69</v>
      </c>
      <c r="BM23">
        <v>0</v>
      </c>
      <c r="BN23" t="s">
        <v>343</v>
      </c>
    </row>
    <row r="24" spans="1:66">
      <c r="A24" s="140" t="str">
        <f t="shared" si="20"/>
        <v>청라교통</v>
      </c>
      <c r="B24" s="140" t="str">
        <f t="shared" si="21"/>
        <v>112</v>
      </c>
      <c r="C24" s="141" t="str">
        <f t="shared" si="22"/>
        <v>72바1612</v>
      </c>
      <c r="D24" s="115" t="str">
        <f t="shared" si="23"/>
        <v>대형</v>
      </c>
      <c r="E24" s="111" t="str">
        <f t="shared" si="16"/>
        <v>A</v>
      </c>
      <c r="F24" s="161">
        <f t="shared" si="17"/>
        <v>0.97857142857142865</v>
      </c>
      <c r="G24" s="162">
        <f t="shared" si="18"/>
        <v>2.0550000000000002</v>
      </c>
      <c r="H24" s="163">
        <f t="shared" si="19"/>
        <v>2.1</v>
      </c>
      <c r="I24" s="164">
        <f t="shared" si="24"/>
        <v>5994.2629999999999</v>
      </c>
      <c r="J24" s="165">
        <f t="shared" si="25"/>
        <v>1.3671684251643378E-2</v>
      </c>
      <c r="K24" s="165">
        <f t="shared" si="26"/>
        <v>0.42757437846156404</v>
      </c>
      <c r="L24" s="165">
        <f t="shared" si="27"/>
        <v>0.16248869961161197</v>
      </c>
      <c r="M24" s="166">
        <f t="shared" si="28"/>
        <v>18.388999999999999</v>
      </c>
      <c r="N24" s="167">
        <f t="shared" si="29"/>
        <v>0.5</v>
      </c>
      <c r="O24" s="167">
        <f t="shared" si="30"/>
        <v>63.427</v>
      </c>
      <c r="P24" s="168">
        <f t="shared" si="31"/>
        <v>0</v>
      </c>
      <c r="Q24" s="169">
        <f t="shared" si="32"/>
        <v>83</v>
      </c>
      <c r="R24" s="170">
        <f t="shared" si="33"/>
        <v>27.182486481999781</v>
      </c>
      <c r="S24" s="142">
        <f t="shared" si="34"/>
        <v>30</v>
      </c>
      <c r="T24" s="142">
        <f t="shared" si="35"/>
        <v>3802</v>
      </c>
      <c r="U24" t="s">
        <v>118</v>
      </c>
      <c r="V24" s="5" t="s">
        <v>119</v>
      </c>
      <c r="W24" t="s">
        <v>118</v>
      </c>
      <c r="X24" s="5" t="s">
        <v>119</v>
      </c>
      <c r="Y24" t="s">
        <v>198</v>
      </c>
      <c r="Z24" t="s">
        <v>170</v>
      </c>
      <c r="AA24" t="s">
        <v>48</v>
      </c>
      <c r="AB24">
        <v>531</v>
      </c>
      <c r="AC24" s="1">
        <v>5994.2629999999999</v>
      </c>
      <c r="AD24" s="1">
        <v>2916.529</v>
      </c>
      <c r="AE24" s="28">
        <v>2.0550000000000002</v>
      </c>
      <c r="AF24">
        <v>2.1</v>
      </c>
      <c r="AG24">
        <v>18.388999999999999</v>
      </c>
      <c r="AH24">
        <v>394.66264000000001</v>
      </c>
      <c r="AI24">
        <v>5.3957030000000001</v>
      </c>
      <c r="AJ24">
        <v>168.74763300000001</v>
      </c>
      <c r="AK24">
        <v>974</v>
      </c>
      <c r="AL24">
        <v>30</v>
      </c>
      <c r="AM24">
        <v>3802</v>
      </c>
      <c r="AN24">
        <v>83</v>
      </c>
      <c r="AO24">
        <v>15.188321</v>
      </c>
      <c r="AP24">
        <v>12616.6</v>
      </c>
      <c r="AQ24">
        <v>0</v>
      </c>
      <c r="AR24">
        <v>83</v>
      </c>
      <c r="AS24">
        <v>82852</v>
      </c>
      <c r="AT24">
        <v>0.5</v>
      </c>
      <c r="AU24">
        <v>63.427</v>
      </c>
      <c r="AV24">
        <v>47394</v>
      </c>
      <c r="AW24">
        <v>0</v>
      </c>
      <c r="AX24" s="29">
        <v>0.64</v>
      </c>
      <c r="AY24">
        <v>0.97857142857142865</v>
      </c>
      <c r="AZ24" t="s">
        <v>66</v>
      </c>
      <c r="BA24" t="s">
        <v>176</v>
      </c>
      <c r="BB24">
        <v>2</v>
      </c>
      <c r="BC24" t="s">
        <v>408</v>
      </c>
      <c r="BD24">
        <v>9</v>
      </c>
      <c r="BE24">
        <v>107054.796</v>
      </c>
      <c r="BF24">
        <v>5.5992475105926129E-2</v>
      </c>
      <c r="BG24">
        <v>5.479263635365629E-2</v>
      </c>
      <c r="BH24">
        <v>439072.42200000002</v>
      </c>
      <c r="BI24">
        <v>1.3652105437858723E-2</v>
      </c>
      <c r="BJ24">
        <v>1.335956032133318E-2</v>
      </c>
      <c r="BK24">
        <v>1</v>
      </c>
      <c r="BL24" t="s">
        <v>71</v>
      </c>
      <c r="BM24">
        <v>-1</v>
      </c>
      <c r="BN24" t="s">
        <v>407</v>
      </c>
    </row>
    <row r="25" spans="1:66">
      <c r="A25" s="143" t="str">
        <f t="shared" si="20"/>
        <v>청라교통</v>
      </c>
      <c r="B25" s="143" t="str">
        <f t="shared" si="21"/>
        <v>306</v>
      </c>
      <c r="C25" s="144" t="str">
        <f t="shared" si="22"/>
        <v>70바5921</v>
      </c>
      <c r="D25" s="132" t="str">
        <f t="shared" si="23"/>
        <v>대형</v>
      </c>
      <c r="E25" s="128" t="str">
        <f t="shared" si="16"/>
        <v>B</v>
      </c>
      <c r="F25" s="151">
        <f t="shared" si="17"/>
        <v>0.93624999999999992</v>
      </c>
      <c r="G25" s="152">
        <f t="shared" si="18"/>
        <v>2.996</v>
      </c>
      <c r="H25" s="153">
        <f t="shared" si="19"/>
        <v>3.2</v>
      </c>
      <c r="I25" s="154">
        <f t="shared" si="24"/>
        <v>11383.328</v>
      </c>
      <c r="J25" s="155">
        <f t="shared" si="25"/>
        <v>1.0796287331774053E-2</v>
      </c>
      <c r="K25" s="155">
        <f t="shared" si="26"/>
        <v>0.21956873668683588</v>
      </c>
      <c r="L25" s="155">
        <f t="shared" si="27"/>
        <v>0.14407034568449578</v>
      </c>
      <c r="M25" s="156">
        <f t="shared" si="28"/>
        <v>15.483000000000001</v>
      </c>
      <c r="N25" s="157">
        <f t="shared" si="29"/>
        <v>2.5999999999999999E-2</v>
      </c>
      <c r="O25" s="157">
        <f t="shared" si="30"/>
        <v>11.587</v>
      </c>
      <c r="P25" s="158">
        <f t="shared" si="31"/>
        <v>513.61500000000001</v>
      </c>
      <c r="Q25" s="159">
        <f t="shared" si="32"/>
        <v>94</v>
      </c>
      <c r="R25" s="160">
        <f t="shared" si="33"/>
        <v>42.366367401672491</v>
      </c>
      <c r="S25" s="145">
        <f t="shared" si="34"/>
        <v>3</v>
      </c>
      <c r="T25" s="145">
        <f t="shared" si="35"/>
        <v>1319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199</v>
      </c>
      <c r="Z25" s="4" t="s">
        <v>170</v>
      </c>
      <c r="AA25" s="4" t="s">
        <v>48</v>
      </c>
      <c r="AB25" s="4">
        <v>531</v>
      </c>
      <c r="AC25" s="4">
        <v>11383.328</v>
      </c>
      <c r="AD25" s="4">
        <v>3799.125</v>
      </c>
      <c r="AE25" s="4">
        <v>2.996</v>
      </c>
      <c r="AF25" s="4">
        <v>3.2</v>
      </c>
      <c r="AG25" s="4">
        <v>15.483000000000001</v>
      </c>
      <c r="AH25" s="4">
        <v>349.11075299999999</v>
      </c>
      <c r="AI25" s="4">
        <v>3.7690999999999999</v>
      </c>
      <c r="AJ25" s="4">
        <v>76.653807</v>
      </c>
      <c r="AK25" s="4">
        <v>1640</v>
      </c>
      <c r="AL25" s="4">
        <v>3</v>
      </c>
      <c r="AM25" s="4">
        <v>1319</v>
      </c>
      <c r="AN25" s="4">
        <v>94</v>
      </c>
      <c r="AO25" s="4">
        <v>32.606637999999997</v>
      </c>
      <c r="AP25" s="4">
        <v>75800.399999999994</v>
      </c>
      <c r="AQ25" s="4">
        <v>30816.9</v>
      </c>
      <c r="AR25" s="4">
        <v>27</v>
      </c>
      <c r="AS25" s="4">
        <v>12131</v>
      </c>
      <c r="AT25" s="4">
        <v>2.5999999999999999E-2</v>
      </c>
      <c r="AU25" s="4">
        <v>11.587</v>
      </c>
      <c r="AV25" s="4">
        <v>107632</v>
      </c>
      <c r="AW25" s="4">
        <v>0</v>
      </c>
      <c r="AX25" s="30">
        <v>0.53</v>
      </c>
      <c r="AY25">
        <v>0.93624999999999992</v>
      </c>
      <c r="AZ25" t="s">
        <v>68</v>
      </c>
      <c r="BA25" t="s">
        <v>353</v>
      </c>
      <c r="BB25">
        <v>1</v>
      </c>
      <c r="BC25" t="s">
        <v>355</v>
      </c>
      <c r="BD25">
        <v>9</v>
      </c>
      <c r="BE25">
        <v>151355.25700000001</v>
      </c>
      <c r="BF25">
        <v>7.5209333495433184E-2</v>
      </c>
      <c r="BG25">
        <v>7.0414738485099312E-2</v>
      </c>
      <c r="BH25">
        <v>439072.42200000002</v>
      </c>
      <c r="BI25">
        <v>2.5925855120092236E-2</v>
      </c>
      <c r="BJ25">
        <v>2.4273081856186353E-2</v>
      </c>
      <c r="BK25">
        <v>1</v>
      </c>
      <c r="BL25" t="s">
        <v>68</v>
      </c>
      <c r="BM25">
        <v>0</v>
      </c>
      <c r="BN25" t="s">
        <v>343</v>
      </c>
    </row>
    <row r="26" spans="1:66">
      <c r="A26" s="140" t="str">
        <f t="shared" si="20"/>
        <v>청라교통</v>
      </c>
      <c r="B26" s="140" t="str">
        <f t="shared" si="21"/>
        <v>306</v>
      </c>
      <c r="C26" s="141" t="str">
        <f t="shared" si="22"/>
        <v>70바6049</v>
      </c>
      <c r="D26" s="115" t="str">
        <f t="shared" si="23"/>
        <v>대형</v>
      </c>
      <c r="E26" s="111" t="str">
        <f t="shared" si="16"/>
        <v>D</v>
      </c>
      <c r="F26" s="161">
        <f t="shared" si="17"/>
        <v>0.82882352941176474</v>
      </c>
      <c r="G26" s="162">
        <f t="shared" si="18"/>
        <v>2.8180000000000001</v>
      </c>
      <c r="H26" s="163">
        <f t="shared" si="19"/>
        <v>3.4</v>
      </c>
      <c r="I26" s="164">
        <f t="shared" si="24"/>
        <v>10755.61</v>
      </c>
      <c r="J26" s="165">
        <f t="shared" si="25"/>
        <v>1.7205080502647404E-2</v>
      </c>
      <c r="K26" s="165">
        <f t="shared" si="26"/>
        <v>0.24171432252473579</v>
      </c>
      <c r="L26" s="165">
        <f t="shared" si="27"/>
        <v>0.18037098779148741</v>
      </c>
      <c r="M26" s="166">
        <f t="shared" si="28"/>
        <v>18.326000000000001</v>
      </c>
      <c r="N26" s="167">
        <f t="shared" si="29"/>
        <v>8.4000000000000005E-2</v>
      </c>
      <c r="O26" s="167">
        <f t="shared" si="30"/>
        <v>17.145</v>
      </c>
      <c r="P26" s="168">
        <f t="shared" si="31"/>
        <v>580.95333333333326</v>
      </c>
      <c r="Q26" s="169">
        <f t="shared" si="32"/>
        <v>95</v>
      </c>
      <c r="R26" s="170">
        <f t="shared" si="33"/>
        <v>42.483269867994295</v>
      </c>
      <c r="S26" s="142">
        <f t="shared" si="34"/>
        <v>9</v>
      </c>
      <c r="T26" s="142">
        <f t="shared" si="35"/>
        <v>1844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200</v>
      </c>
      <c r="Z26" t="s">
        <v>170</v>
      </c>
      <c r="AA26" t="s">
        <v>48</v>
      </c>
      <c r="AB26">
        <v>531</v>
      </c>
      <c r="AC26" s="1">
        <v>10755.61</v>
      </c>
      <c r="AD26" s="1">
        <v>3816.4389999999999</v>
      </c>
      <c r="AE26" s="28">
        <v>2.8180000000000001</v>
      </c>
      <c r="AF26">
        <v>3.4</v>
      </c>
      <c r="AG26">
        <v>18.326000000000001</v>
      </c>
      <c r="AH26">
        <v>341.62659100000002</v>
      </c>
      <c r="AI26">
        <v>5.877713</v>
      </c>
      <c r="AJ26">
        <v>82.576040000000006</v>
      </c>
      <c r="AK26">
        <v>1940</v>
      </c>
      <c r="AL26">
        <v>9</v>
      </c>
      <c r="AM26">
        <v>1844</v>
      </c>
      <c r="AN26">
        <v>95</v>
      </c>
      <c r="AO26">
        <v>31.483526000000001</v>
      </c>
      <c r="AP26">
        <v>69502.3</v>
      </c>
      <c r="AQ26">
        <v>34857.199999999997</v>
      </c>
      <c r="AR26">
        <v>31</v>
      </c>
      <c r="AS26">
        <v>16607</v>
      </c>
      <c r="AT26">
        <v>8.4000000000000005E-2</v>
      </c>
      <c r="AU26">
        <v>17.145</v>
      </c>
      <c r="AV26">
        <v>102910</v>
      </c>
      <c r="AW26">
        <v>0</v>
      </c>
      <c r="AX26" s="29">
        <v>0.56000000000000005</v>
      </c>
      <c r="AY26">
        <v>0.82882352941176474</v>
      </c>
      <c r="AZ26" t="s">
        <v>67</v>
      </c>
      <c r="BA26" t="s">
        <v>353</v>
      </c>
      <c r="BB26">
        <v>3</v>
      </c>
      <c r="BC26" t="s">
        <v>357</v>
      </c>
      <c r="BD26">
        <v>11</v>
      </c>
      <c r="BE26">
        <v>151355.25700000001</v>
      </c>
      <c r="BF26">
        <v>7.1062018017649692E-2</v>
      </c>
      <c r="BG26">
        <v>5.8897872580510838E-2</v>
      </c>
      <c r="BH26">
        <v>439072.42200000002</v>
      </c>
      <c r="BI26">
        <v>2.4496209420322008E-2</v>
      </c>
      <c r="BJ26">
        <v>2.0303034748961005E-2</v>
      </c>
      <c r="BK26">
        <v>1</v>
      </c>
      <c r="BL26" t="s">
        <v>67</v>
      </c>
      <c r="BM26">
        <v>0</v>
      </c>
      <c r="BN26" t="s">
        <v>343</v>
      </c>
    </row>
    <row r="27" spans="1:66">
      <c r="A27" s="143" t="str">
        <f t="shared" si="20"/>
        <v>청라교통</v>
      </c>
      <c r="B27" s="143" t="str">
        <f t="shared" si="21"/>
        <v>306</v>
      </c>
      <c r="C27" s="144" t="str">
        <f t="shared" si="22"/>
        <v>70바6050</v>
      </c>
      <c r="D27" s="132" t="str">
        <f t="shared" si="23"/>
        <v>대형</v>
      </c>
      <c r="E27" s="128" t="str">
        <f t="shared" si="16"/>
        <v>A</v>
      </c>
      <c r="F27" s="151">
        <f t="shared" si="17"/>
        <v>0.97968749999999993</v>
      </c>
      <c r="G27" s="152">
        <f t="shared" si="18"/>
        <v>3.1349999999999998</v>
      </c>
      <c r="H27" s="153">
        <f t="shared" si="19"/>
        <v>3.2</v>
      </c>
      <c r="I27" s="154">
        <f t="shared" si="24"/>
        <v>10710.619000000001</v>
      </c>
      <c r="J27" s="155">
        <f t="shared" si="25"/>
        <v>1.7491379081871965E-2</v>
      </c>
      <c r="K27" s="155">
        <f t="shared" si="26"/>
        <v>0.23933275186095262</v>
      </c>
      <c r="L27" s="155">
        <f t="shared" si="27"/>
        <v>0.14592994111731544</v>
      </c>
      <c r="M27" s="156">
        <f t="shared" si="28"/>
        <v>16.268000000000001</v>
      </c>
      <c r="N27" s="157">
        <f t="shared" si="29"/>
        <v>0</v>
      </c>
      <c r="O27" s="157">
        <f t="shared" si="30"/>
        <v>8.5429999999999993</v>
      </c>
      <c r="P27" s="158">
        <f t="shared" si="31"/>
        <v>539.97666666666669</v>
      </c>
      <c r="Q27" s="159">
        <f t="shared" si="32"/>
        <v>93</v>
      </c>
      <c r="R27" s="160">
        <f t="shared" si="33"/>
        <v>41.927330012617134</v>
      </c>
      <c r="S27" s="145">
        <f t="shared" si="34"/>
        <v>0</v>
      </c>
      <c r="T27" s="145">
        <f t="shared" si="35"/>
        <v>915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201</v>
      </c>
      <c r="Z27" s="4" t="s">
        <v>170</v>
      </c>
      <c r="AA27" s="4" t="s">
        <v>48</v>
      </c>
      <c r="AB27" s="4">
        <v>531</v>
      </c>
      <c r="AC27" s="4">
        <v>10710.619000000001</v>
      </c>
      <c r="AD27" s="4">
        <v>3416.3679999999999</v>
      </c>
      <c r="AE27" s="4">
        <v>3.1349999999999998</v>
      </c>
      <c r="AF27" s="4">
        <v>3.2</v>
      </c>
      <c r="AG27" s="4">
        <v>16.268000000000001</v>
      </c>
      <c r="AH27" s="4">
        <v>343.73658999999998</v>
      </c>
      <c r="AI27" s="4">
        <v>6.0124269999999997</v>
      </c>
      <c r="AJ27" s="4">
        <v>82.267424000000005</v>
      </c>
      <c r="AK27" s="4">
        <v>1563</v>
      </c>
      <c r="AL27" s="4">
        <v>0</v>
      </c>
      <c r="AM27" s="4">
        <v>915</v>
      </c>
      <c r="AN27" s="4">
        <v>93</v>
      </c>
      <c r="AO27" s="4">
        <v>31.159379000000001</v>
      </c>
      <c r="AP27" s="4">
        <v>70080.399999999994</v>
      </c>
      <c r="AQ27" s="4">
        <v>32398.6</v>
      </c>
      <c r="AR27" s="4">
        <v>38</v>
      </c>
      <c r="AS27" s="4">
        <v>17484</v>
      </c>
      <c r="AT27" s="4">
        <v>0</v>
      </c>
      <c r="AU27" s="4">
        <v>8.5429999999999993</v>
      </c>
      <c r="AV27" s="4">
        <v>102962</v>
      </c>
      <c r="AW27" s="4">
        <v>0</v>
      </c>
      <c r="AX27" s="30">
        <v>0.57999999999999996</v>
      </c>
      <c r="AY27">
        <v>0.97968749999999993</v>
      </c>
      <c r="AZ27" t="s">
        <v>66</v>
      </c>
      <c r="BA27" t="s">
        <v>353</v>
      </c>
      <c r="BB27">
        <v>1</v>
      </c>
      <c r="BC27" t="s">
        <v>377</v>
      </c>
      <c r="BD27">
        <v>10</v>
      </c>
      <c r="BE27">
        <v>151355.25700000001</v>
      </c>
      <c r="BF27">
        <v>7.0764763724064109E-2</v>
      </c>
      <c r="BG27">
        <v>6.9327354460919047E-2</v>
      </c>
      <c r="BH27">
        <v>439072.42200000002</v>
      </c>
      <c r="BI27">
        <v>2.4393741130933521E-2</v>
      </c>
      <c r="BJ27">
        <v>2.3898243264211434E-2</v>
      </c>
      <c r="BK27">
        <v>1</v>
      </c>
      <c r="BL27" t="s">
        <v>66</v>
      </c>
      <c r="BM27">
        <v>0</v>
      </c>
      <c r="BN27" t="s">
        <v>343</v>
      </c>
    </row>
    <row r="28" spans="1:66">
      <c r="A28" s="140" t="str">
        <f t="shared" si="20"/>
        <v>청라교통</v>
      </c>
      <c r="B28" s="140" t="str">
        <f t="shared" si="21"/>
        <v>306</v>
      </c>
      <c r="C28" s="141" t="str">
        <f t="shared" si="22"/>
        <v>70바6051</v>
      </c>
      <c r="D28" s="115" t="str">
        <f t="shared" si="23"/>
        <v>대형</v>
      </c>
      <c r="E28" s="111" t="str">
        <f t="shared" si="16"/>
        <v>C</v>
      </c>
      <c r="F28" s="161">
        <f t="shared" si="17"/>
        <v>0.87794117647058822</v>
      </c>
      <c r="G28" s="162">
        <f t="shared" si="18"/>
        <v>2.9849999999999999</v>
      </c>
      <c r="H28" s="163">
        <f t="shared" si="19"/>
        <v>3.4</v>
      </c>
      <c r="I28" s="164">
        <f t="shared" si="24"/>
        <v>10098.304</v>
      </c>
      <c r="J28" s="165">
        <f t="shared" si="25"/>
        <v>2.4780463495380739E-2</v>
      </c>
      <c r="K28" s="165">
        <f t="shared" si="26"/>
        <v>0.2260690533357943</v>
      </c>
      <c r="L28" s="165">
        <f t="shared" si="27"/>
        <v>0.11873280899446086</v>
      </c>
      <c r="M28" s="166">
        <f t="shared" si="28"/>
        <v>17.190000000000001</v>
      </c>
      <c r="N28" s="167">
        <f t="shared" si="29"/>
        <v>0.01</v>
      </c>
      <c r="O28" s="167">
        <f t="shared" si="30"/>
        <v>10.121</v>
      </c>
      <c r="P28" s="168">
        <f t="shared" si="31"/>
        <v>366.74833333333333</v>
      </c>
      <c r="Q28" s="169">
        <f t="shared" si="32"/>
        <v>99</v>
      </c>
      <c r="R28" s="170">
        <f t="shared" si="33"/>
        <v>42.975100015703859</v>
      </c>
      <c r="S28" s="142">
        <f t="shared" si="34"/>
        <v>1</v>
      </c>
      <c r="T28" s="142">
        <f t="shared" si="35"/>
        <v>1022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202</v>
      </c>
      <c r="Z28" s="4" t="s">
        <v>170</v>
      </c>
      <c r="AA28" s="4" t="s">
        <v>48</v>
      </c>
      <c r="AB28" s="4">
        <v>531</v>
      </c>
      <c r="AC28" s="4">
        <v>10098.304</v>
      </c>
      <c r="AD28" s="4">
        <v>3383.3270000000002</v>
      </c>
      <c r="AE28" s="4">
        <v>2.9849999999999999</v>
      </c>
      <c r="AF28" s="4">
        <v>3.4</v>
      </c>
      <c r="AG28" s="4">
        <v>17.190000000000001</v>
      </c>
      <c r="AH28" s="4">
        <v>313.66241400000001</v>
      </c>
      <c r="AI28" s="4">
        <v>7.7727000000000004</v>
      </c>
      <c r="AJ28" s="4">
        <v>70.909364999999994</v>
      </c>
      <c r="AK28" s="4">
        <v>1199</v>
      </c>
      <c r="AL28" s="4">
        <v>1</v>
      </c>
      <c r="AM28" s="4">
        <v>1022</v>
      </c>
      <c r="AN28" s="4">
        <v>99</v>
      </c>
      <c r="AO28" s="4">
        <v>32.194816000000003</v>
      </c>
      <c r="AP28" s="4">
        <v>62116</v>
      </c>
      <c r="AQ28" s="4">
        <v>22004.9</v>
      </c>
      <c r="AR28" s="4">
        <v>19</v>
      </c>
      <c r="AS28" s="4">
        <v>8257</v>
      </c>
      <c r="AT28" s="4">
        <v>0.01</v>
      </c>
      <c r="AU28" s="4">
        <v>10.121</v>
      </c>
      <c r="AV28" s="4">
        <v>96117</v>
      </c>
      <c r="AW28" s="4">
        <v>0</v>
      </c>
      <c r="AX28" s="30">
        <v>0.56000000000000005</v>
      </c>
      <c r="AY28">
        <v>0.87794117647058822</v>
      </c>
      <c r="AZ28" t="s">
        <v>69</v>
      </c>
      <c r="BA28" t="s">
        <v>353</v>
      </c>
      <c r="BB28">
        <v>4</v>
      </c>
      <c r="BC28" t="s">
        <v>397</v>
      </c>
      <c r="BD28">
        <v>9</v>
      </c>
      <c r="BE28">
        <v>151355.25700000001</v>
      </c>
      <c r="BF28">
        <v>6.6719215441588528E-2</v>
      </c>
      <c r="BG28">
        <v>5.8575546497982869E-2</v>
      </c>
      <c r="BH28">
        <v>439072.42200000002</v>
      </c>
      <c r="BI28">
        <v>2.2999176204239035E-2</v>
      </c>
      <c r="BJ28">
        <v>2.0191923814603975E-2</v>
      </c>
      <c r="BK28">
        <v>1</v>
      </c>
      <c r="BL28" t="s">
        <v>69</v>
      </c>
      <c r="BM28">
        <v>0</v>
      </c>
      <c r="BN28" t="s">
        <v>343</v>
      </c>
    </row>
    <row r="29" spans="1:66">
      <c r="A29" s="143" t="str">
        <f t="shared" si="20"/>
        <v>청라교통</v>
      </c>
      <c r="B29" s="143" t="str">
        <f t="shared" si="21"/>
        <v>306</v>
      </c>
      <c r="C29" s="144" t="str">
        <f t="shared" si="22"/>
        <v>70바6085</v>
      </c>
      <c r="D29" s="132" t="str">
        <f t="shared" si="23"/>
        <v>대형</v>
      </c>
      <c r="E29" s="128" t="str">
        <f t="shared" si="16"/>
        <v>C</v>
      </c>
      <c r="F29" s="151">
        <f t="shared" si="17"/>
        <v>0.89</v>
      </c>
      <c r="G29" s="152">
        <f t="shared" si="18"/>
        <v>2.9369999999999998</v>
      </c>
      <c r="H29" s="153">
        <f t="shared" si="19"/>
        <v>3.3</v>
      </c>
      <c r="I29" s="154">
        <f t="shared" si="24"/>
        <v>9912.1049999999996</v>
      </c>
      <c r="J29" s="155">
        <f t="shared" si="25"/>
        <v>1.5198322406914728E-2</v>
      </c>
      <c r="K29" s="155">
        <f t="shared" si="26"/>
        <v>0.23847478568148492</v>
      </c>
      <c r="L29" s="155">
        <f t="shared" si="27"/>
        <v>0.1416449886275418</v>
      </c>
      <c r="M29" s="156">
        <f t="shared" si="28"/>
        <v>18.878</v>
      </c>
      <c r="N29" s="157">
        <f t="shared" si="29"/>
        <v>0.222</v>
      </c>
      <c r="O29" s="157">
        <f t="shared" si="30"/>
        <v>23.295000000000002</v>
      </c>
      <c r="P29" s="158">
        <f t="shared" si="31"/>
        <v>376.50833333333333</v>
      </c>
      <c r="Q29" s="159">
        <f t="shared" si="32"/>
        <v>94</v>
      </c>
      <c r="R29" s="160">
        <f t="shared" si="33"/>
        <v>43.686281487616007</v>
      </c>
      <c r="S29" s="145">
        <f t="shared" si="34"/>
        <v>22</v>
      </c>
      <c r="T29" s="145">
        <f t="shared" si="35"/>
        <v>2309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203</v>
      </c>
      <c r="Z29" t="s">
        <v>170</v>
      </c>
      <c r="AA29" t="s">
        <v>48</v>
      </c>
      <c r="AB29">
        <v>531</v>
      </c>
      <c r="AC29" s="1">
        <v>9912.1049999999996</v>
      </c>
      <c r="AD29" s="1">
        <v>3374.491</v>
      </c>
      <c r="AE29" s="28">
        <v>2.9369999999999998</v>
      </c>
      <c r="AF29">
        <v>3.3</v>
      </c>
      <c r="AG29">
        <v>18.878</v>
      </c>
      <c r="AH29">
        <v>304.012698</v>
      </c>
      <c r="AI29">
        <v>4.6204830000000001</v>
      </c>
      <c r="AJ29">
        <v>72.499363000000002</v>
      </c>
      <c r="AK29">
        <v>1404</v>
      </c>
      <c r="AL29">
        <v>22</v>
      </c>
      <c r="AM29">
        <v>2309</v>
      </c>
      <c r="AN29">
        <v>94</v>
      </c>
      <c r="AO29">
        <v>32.604246000000003</v>
      </c>
      <c r="AP29">
        <v>61373.3</v>
      </c>
      <c r="AQ29">
        <v>22590.5</v>
      </c>
      <c r="AR29">
        <v>25</v>
      </c>
      <c r="AS29">
        <v>3090</v>
      </c>
      <c r="AT29">
        <v>0.222</v>
      </c>
      <c r="AU29">
        <v>23.295000000000002</v>
      </c>
      <c r="AV29">
        <v>92661</v>
      </c>
      <c r="AW29">
        <v>0</v>
      </c>
      <c r="AX29" s="29">
        <v>0.57999999999999996</v>
      </c>
      <c r="AY29">
        <v>0.89</v>
      </c>
      <c r="AZ29" t="s">
        <v>69</v>
      </c>
      <c r="BA29" t="s">
        <v>353</v>
      </c>
      <c r="BB29">
        <v>1</v>
      </c>
      <c r="BC29" t="s">
        <v>356</v>
      </c>
      <c r="BD29">
        <v>9</v>
      </c>
      <c r="BE29">
        <v>151355.25700000001</v>
      </c>
      <c r="BF29">
        <v>6.5489003794562614E-2</v>
      </c>
      <c r="BG29">
        <v>5.8285213377160729E-2</v>
      </c>
      <c r="BH29">
        <v>439072.42200000002</v>
      </c>
      <c r="BI29">
        <v>2.2575102655843868E-2</v>
      </c>
      <c r="BJ29">
        <v>2.0091841363701044E-2</v>
      </c>
      <c r="BK29">
        <v>1</v>
      </c>
      <c r="BL29" t="s">
        <v>69</v>
      </c>
      <c r="BM29">
        <v>0</v>
      </c>
      <c r="BN29" t="s">
        <v>343</v>
      </c>
    </row>
    <row r="30" spans="1:66">
      <c r="A30" s="140" t="str">
        <f t="shared" si="20"/>
        <v>청라교통</v>
      </c>
      <c r="B30" s="140" t="str">
        <f t="shared" si="21"/>
        <v>306</v>
      </c>
      <c r="C30" s="141" t="str">
        <f t="shared" si="22"/>
        <v>70바6087</v>
      </c>
      <c r="D30" s="115" t="str">
        <f t="shared" si="23"/>
        <v>대형</v>
      </c>
      <c r="E30" s="111" t="str">
        <f t="shared" si="16"/>
        <v>C</v>
      </c>
      <c r="F30" s="161">
        <f t="shared" si="17"/>
        <v>0.88117647058823534</v>
      </c>
      <c r="G30" s="162">
        <f t="shared" si="18"/>
        <v>2.996</v>
      </c>
      <c r="H30" s="163">
        <f t="shared" si="19"/>
        <v>3.4</v>
      </c>
      <c r="I30" s="164">
        <f t="shared" si="24"/>
        <v>10673.052</v>
      </c>
      <c r="J30" s="165">
        <f t="shared" si="25"/>
        <v>2.3782321839717364E-2</v>
      </c>
      <c r="K30" s="165">
        <f t="shared" si="26"/>
        <v>0.28764762575535768</v>
      </c>
      <c r="L30" s="165">
        <f t="shared" si="27"/>
        <v>0.15749946688163799</v>
      </c>
      <c r="M30" s="166">
        <f t="shared" si="28"/>
        <v>17.899000000000001</v>
      </c>
      <c r="N30" s="167">
        <f t="shared" si="29"/>
        <v>1.9E-2</v>
      </c>
      <c r="O30" s="167">
        <f t="shared" si="30"/>
        <v>13.548</v>
      </c>
      <c r="P30" s="168">
        <f t="shared" si="31"/>
        <v>743.63166666666666</v>
      </c>
      <c r="Q30" s="169">
        <f t="shared" si="32"/>
        <v>96</v>
      </c>
      <c r="R30" s="170">
        <f t="shared" si="33"/>
        <v>42.135215174806369</v>
      </c>
      <c r="S30" s="142">
        <f t="shared" si="34"/>
        <v>2</v>
      </c>
      <c r="T30" s="142">
        <f t="shared" si="35"/>
        <v>1446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204</v>
      </c>
      <c r="Z30" s="4" t="s">
        <v>170</v>
      </c>
      <c r="AA30" s="4" t="s">
        <v>48</v>
      </c>
      <c r="AB30" s="4">
        <v>531</v>
      </c>
      <c r="AC30" s="4">
        <v>10673.052</v>
      </c>
      <c r="AD30" s="4">
        <v>3562.933</v>
      </c>
      <c r="AE30" s="4">
        <v>2.996</v>
      </c>
      <c r="AF30" s="4">
        <v>3.4</v>
      </c>
      <c r="AG30" s="4">
        <v>17.899000000000001</v>
      </c>
      <c r="AH30" s="4">
        <v>367.870768</v>
      </c>
      <c r="AI30" s="4">
        <v>8.7488209999999995</v>
      </c>
      <c r="AJ30" s="4">
        <v>105.817153</v>
      </c>
      <c r="AK30" s="4">
        <v>1681</v>
      </c>
      <c r="AL30" s="4">
        <v>2</v>
      </c>
      <c r="AM30" s="4">
        <v>1446</v>
      </c>
      <c r="AN30" s="4">
        <v>96</v>
      </c>
      <c r="AO30" s="4">
        <v>29.013047</v>
      </c>
      <c r="AP30" s="4">
        <v>82046.399999999994</v>
      </c>
      <c r="AQ30" s="4">
        <v>44617.9</v>
      </c>
      <c r="AR30" s="4">
        <v>130</v>
      </c>
      <c r="AS30" s="4">
        <v>71397</v>
      </c>
      <c r="AT30" s="4">
        <v>1.9E-2</v>
      </c>
      <c r="AU30" s="4">
        <v>13.548</v>
      </c>
      <c r="AV30" s="4">
        <v>103075</v>
      </c>
      <c r="AW30" s="4">
        <v>0</v>
      </c>
      <c r="AX30" s="30">
        <v>0.59</v>
      </c>
      <c r="AY30">
        <v>0.88117647058823534</v>
      </c>
      <c r="AZ30" t="s">
        <v>69</v>
      </c>
      <c r="BA30" t="s">
        <v>353</v>
      </c>
      <c r="BB30">
        <v>3</v>
      </c>
      <c r="BC30" t="s">
        <v>378</v>
      </c>
      <c r="BD30">
        <v>12</v>
      </c>
      <c r="BE30">
        <v>151355.25700000001</v>
      </c>
      <c r="BF30">
        <v>7.0516559593301734E-2</v>
      </c>
      <c r="BG30">
        <v>6.2137533100450587E-2</v>
      </c>
      <c r="BH30">
        <v>439072.42200000002</v>
      </c>
      <c r="BI30">
        <v>2.4308181213895504E-2</v>
      </c>
      <c r="BJ30">
        <v>2.1419797328479685E-2</v>
      </c>
      <c r="BK30">
        <v>1</v>
      </c>
      <c r="BL30" t="s">
        <v>69</v>
      </c>
      <c r="BM30">
        <v>0</v>
      </c>
      <c r="BN30" t="s">
        <v>343</v>
      </c>
    </row>
    <row r="31" spans="1:66">
      <c r="A31" s="143" t="str">
        <f t="shared" si="20"/>
        <v>청라교통</v>
      </c>
      <c r="B31" s="143" t="str">
        <f t="shared" si="21"/>
        <v>306</v>
      </c>
      <c r="C31" s="144" t="str">
        <f t="shared" si="22"/>
        <v>70바6088</v>
      </c>
      <c r="D31" s="132" t="str">
        <f t="shared" si="23"/>
        <v>대형</v>
      </c>
      <c r="E31" s="128" t="str">
        <f t="shared" si="16"/>
        <v>C</v>
      </c>
      <c r="F31" s="151">
        <f t="shared" si="17"/>
        <v>0.85060606060606059</v>
      </c>
      <c r="G31" s="152">
        <f t="shared" si="18"/>
        <v>2.8069999999999999</v>
      </c>
      <c r="H31" s="153">
        <f t="shared" si="19"/>
        <v>3.3</v>
      </c>
      <c r="I31" s="154">
        <f t="shared" si="24"/>
        <v>10905.482</v>
      </c>
      <c r="J31" s="155">
        <f t="shared" si="25"/>
        <v>8.9731648193400963E-3</v>
      </c>
      <c r="K31" s="155">
        <f t="shared" si="26"/>
        <v>0.24489412652402187</v>
      </c>
      <c r="L31" s="155">
        <f t="shared" si="27"/>
        <v>0.16294557177757021</v>
      </c>
      <c r="M31" s="156">
        <f t="shared" si="28"/>
        <v>18.446999999999999</v>
      </c>
      <c r="N31" s="157">
        <f t="shared" si="29"/>
        <v>0.22900000000000001</v>
      </c>
      <c r="O31" s="157">
        <f t="shared" si="30"/>
        <v>17.808</v>
      </c>
      <c r="P31" s="158">
        <f t="shared" si="31"/>
        <v>647.48666666666657</v>
      </c>
      <c r="Q31" s="159">
        <f t="shared" si="32"/>
        <v>94</v>
      </c>
      <c r="R31" s="160">
        <f t="shared" si="33"/>
        <v>43.285254253569633</v>
      </c>
      <c r="S31" s="145">
        <f t="shared" si="34"/>
        <v>25</v>
      </c>
      <c r="T31" s="145">
        <f t="shared" si="35"/>
        <v>1942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205</v>
      </c>
      <c r="Z31" s="4" t="s">
        <v>170</v>
      </c>
      <c r="AA31" s="4" t="s">
        <v>48</v>
      </c>
      <c r="AB31" s="4">
        <v>531</v>
      </c>
      <c r="AC31" s="4">
        <v>10905.482</v>
      </c>
      <c r="AD31" s="4">
        <v>3885.5390000000002</v>
      </c>
      <c r="AE31" s="4">
        <v>2.8069999999999999</v>
      </c>
      <c r="AF31" s="4">
        <v>3.3</v>
      </c>
      <c r="AG31" s="4">
        <v>18.446999999999999</v>
      </c>
      <c r="AH31" s="4">
        <v>337.66715099999999</v>
      </c>
      <c r="AI31" s="4">
        <v>3.0299429999999998</v>
      </c>
      <c r="AJ31" s="4">
        <v>82.692701999999997</v>
      </c>
      <c r="AK31" s="4">
        <v>1777</v>
      </c>
      <c r="AL31" s="4">
        <v>25</v>
      </c>
      <c r="AM31" s="4">
        <v>1942</v>
      </c>
      <c r="AN31" s="4">
        <v>94</v>
      </c>
      <c r="AO31" s="4">
        <v>32.296543999999997</v>
      </c>
      <c r="AP31" s="4">
        <v>73558.3</v>
      </c>
      <c r="AQ31" s="4">
        <v>38849.199999999997</v>
      </c>
      <c r="AR31" s="4">
        <v>25</v>
      </c>
      <c r="AS31" s="4">
        <v>16704</v>
      </c>
      <c r="AT31" s="4">
        <v>0.22900000000000001</v>
      </c>
      <c r="AU31" s="4">
        <v>17.808</v>
      </c>
      <c r="AV31" s="4">
        <v>102829</v>
      </c>
      <c r="AW31" s="4">
        <v>0</v>
      </c>
      <c r="AX31" s="4">
        <v>0.55000000000000004</v>
      </c>
      <c r="AY31">
        <v>0.85060606060606059</v>
      </c>
      <c r="AZ31" t="s">
        <v>69</v>
      </c>
      <c r="BA31" t="s">
        <v>353</v>
      </c>
      <c r="BB31">
        <v>8</v>
      </c>
      <c r="BC31" t="s">
        <v>409</v>
      </c>
      <c r="BD31">
        <v>14</v>
      </c>
      <c r="BE31">
        <v>151355.25700000001</v>
      </c>
      <c r="BF31">
        <v>7.2052218179643399E-2</v>
      </c>
      <c r="BG31">
        <v>6.1288053463714853E-2</v>
      </c>
      <c r="BH31">
        <v>439072.42200000002</v>
      </c>
      <c r="BI31">
        <v>2.4837547187147181E-2</v>
      </c>
      <c r="BJ31">
        <v>2.1126968167976407E-2</v>
      </c>
      <c r="BK31">
        <v>1</v>
      </c>
      <c r="BL31" t="s">
        <v>67</v>
      </c>
      <c r="BM31">
        <v>1</v>
      </c>
      <c r="BN31" t="s">
        <v>344</v>
      </c>
    </row>
    <row r="32" spans="1:66">
      <c r="A32" s="140" t="str">
        <f t="shared" si="20"/>
        <v>청라교통</v>
      </c>
      <c r="B32" s="140" t="str">
        <f t="shared" si="21"/>
        <v>306</v>
      </c>
      <c r="C32" s="141" t="str">
        <f t="shared" si="22"/>
        <v>70바6089</v>
      </c>
      <c r="D32" s="115" t="str">
        <f t="shared" si="23"/>
        <v>대형</v>
      </c>
      <c r="E32" s="111" t="str">
        <f t="shared" si="16"/>
        <v>D</v>
      </c>
      <c r="F32" s="161">
        <f t="shared" si="17"/>
        <v>0.84343749999999995</v>
      </c>
      <c r="G32" s="162">
        <f t="shared" si="18"/>
        <v>2.6989999999999998</v>
      </c>
      <c r="H32" s="163">
        <f t="shared" si="19"/>
        <v>3.2</v>
      </c>
      <c r="I32" s="164">
        <f t="shared" si="24"/>
        <v>11336.47</v>
      </c>
      <c r="J32" s="165">
        <f t="shared" si="25"/>
        <v>3.2405228624701736E-2</v>
      </c>
      <c r="K32" s="165">
        <f t="shared" si="26"/>
        <v>0.28838964977566101</v>
      </c>
      <c r="L32" s="165">
        <f t="shared" si="27"/>
        <v>0.19388751524945597</v>
      </c>
      <c r="M32" s="166">
        <f t="shared" si="28"/>
        <v>21.166</v>
      </c>
      <c r="N32" s="167">
        <f t="shared" si="29"/>
        <v>0.28199999999999997</v>
      </c>
      <c r="O32" s="167">
        <f t="shared" si="30"/>
        <v>33.450000000000003</v>
      </c>
      <c r="P32" s="168">
        <f t="shared" si="31"/>
        <v>893.74</v>
      </c>
      <c r="Q32" s="169">
        <f t="shared" si="32"/>
        <v>94</v>
      </c>
      <c r="R32" s="170">
        <f t="shared" si="33"/>
        <v>43.69698796730205</v>
      </c>
      <c r="S32" s="142">
        <f t="shared" si="34"/>
        <v>32</v>
      </c>
      <c r="T32" s="142">
        <f t="shared" si="35"/>
        <v>3792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206</v>
      </c>
      <c r="Z32" t="s">
        <v>170</v>
      </c>
      <c r="AA32" t="s">
        <v>48</v>
      </c>
      <c r="AB32">
        <v>531</v>
      </c>
      <c r="AC32" s="1">
        <v>11336.47</v>
      </c>
      <c r="AD32" s="1">
        <v>4199.5690000000004</v>
      </c>
      <c r="AE32" s="28">
        <v>2.6989999999999998</v>
      </c>
      <c r="AF32">
        <v>3.2</v>
      </c>
      <c r="AG32">
        <v>21.166</v>
      </c>
      <c r="AH32">
        <v>381.96660000000003</v>
      </c>
      <c r="AI32">
        <v>12.377715</v>
      </c>
      <c r="AJ32">
        <v>110.155214</v>
      </c>
      <c r="AK32">
        <v>2198</v>
      </c>
      <c r="AL32">
        <v>32</v>
      </c>
      <c r="AM32">
        <v>3792</v>
      </c>
      <c r="AN32">
        <v>94</v>
      </c>
      <c r="AO32">
        <v>29.679217999999999</v>
      </c>
      <c r="AP32">
        <v>105491.4</v>
      </c>
      <c r="AQ32">
        <v>53624.4</v>
      </c>
      <c r="AR32">
        <v>120</v>
      </c>
      <c r="AS32">
        <v>65950</v>
      </c>
      <c r="AT32">
        <v>0.28199999999999997</v>
      </c>
      <c r="AU32">
        <v>33.450000000000003</v>
      </c>
      <c r="AV32">
        <v>106600</v>
      </c>
      <c r="AW32">
        <v>0</v>
      </c>
      <c r="AX32">
        <v>0.57999999999999996</v>
      </c>
      <c r="AY32">
        <v>0.84343749999999995</v>
      </c>
      <c r="AZ32" t="s">
        <v>67</v>
      </c>
      <c r="BA32" t="s">
        <v>353</v>
      </c>
      <c r="BB32">
        <v>2</v>
      </c>
      <c r="BC32" t="s">
        <v>354</v>
      </c>
      <c r="BD32">
        <v>12</v>
      </c>
      <c r="BE32">
        <v>151355.25700000001</v>
      </c>
      <c r="BF32">
        <v>7.4899743984445807E-2</v>
      </c>
      <c r="BG32">
        <v>6.3173252816881006E-2</v>
      </c>
      <c r="BH32">
        <v>439072.42200000002</v>
      </c>
      <c r="BI32">
        <v>2.5819134684801494E-2</v>
      </c>
      <c r="BJ32">
        <v>2.1776826410712258E-2</v>
      </c>
      <c r="BK32">
        <v>1</v>
      </c>
      <c r="BL32" t="s">
        <v>67</v>
      </c>
      <c r="BM32">
        <v>0</v>
      </c>
      <c r="BN32" t="s">
        <v>343</v>
      </c>
    </row>
    <row r="33" spans="1:66">
      <c r="A33" s="143" t="str">
        <f t="shared" si="20"/>
        <v>청라교통</v>
      </c>
      <c r="B33" s="143" t="str">
        <f t="shared" si="21"/>
        <v>306</v>
      </c>
      <c r="C33" s="144" t="str">
        <f t="shared" si="22"/>
        <v>70바6090</v>
      </c>
      <c r="D33" s="132" t="str">
        <f t="shared" si="23"/>
        <v>대형</v>
      </c>
      <c r="E33" s="128" t="str">
        <f t="shared" si="16"/>
        <v>D</v>
      </c>
      <c r="F33" s="151">
        <f t="shared" si="17"/>
        <v>0.84666666666666668</v>
      </c>
      <c r="G33" s="152">
        <f t="shared" si="18"/>
        <v>2.794</v>
      </c>
      <c r="H33" s="153">
        <f t="shared" si="19"/>
        <v>3.3</v>
      </c>
      <c r="I33" s="154">
        <f t="shared" si="24"/>
        <v>10975.164000000001</v>
      </c>
      <c r="J33" s="155">
        <f t="shared" si="25"/>
        <v>1.288595218691036E-2</v>
      </c>
      <c r="K33" s="155">
        <f t="shared" si="26"/>
        <v>0.28573332905566629</v>
      </c>
      <c r="L33" s="155">
        <f t="shared" si="27"/>
        <v>0.1556240981911523</v>
      </c>
      <c r="M33" s="156">
        <f t="shared" si="28"/>
        <v>18.492999999999999</v>
      </c>
      <c r="N33" s="157">
        <f t="shared" si="29"/>
        <v>5.5E-2</v>
      </c>
      <c r="O33" s="157">
        <f t="shared" si="30"/>
        <v>19.134</v>
      </c>
      <c r="P33" s="158">
        <f t="shared" si="31"/>
        <v>640.42499999999995</v>
      </c>
      <c r="Q33" s="159">
        <f t="shared" si="32"/>
        <v>93</v>
      </c>
      <c r="R33" s="160">
        <f t="shared" si="33"/>
        <v>43.967867216413168</v>
      </c>
      <c r="S33" s="145">
        <f t="shared" si="34"/>
        <v>6</v>
      </c>
      <c r="T33" s="145">
        <f t="shared" si="35"/>
        <v>2100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207</v>
      </c>
      <c r="Z33" s="4" t="s">
        <v>170</v>
      </c>
      <c r="AA33" s="4" t="s">
        <v>48</v>
      </c>
      <c r="AB33" s="4">
        <v>531</v>
      </c>
      <c r="AC33" s="4">
        <v>10975.164000000001</v>
      </c>
      <c r="AD33" s="4">
        <v>3928.5210000000002</v>
      </c>
      <c r="AE33" s="4">
        <v>2.794</v>
      </c>
      <c r="AF33" s="4">
        <v>3.3</v>
      </c>
      <c r="AG33" s="4">
        <v>18.492999999999999</v>
      </c>
      <c r="AH33" s="4">
        <v>355.894926</v>
      </c>
      <c r="AI33" s="4">
        <v>4.5860450000000004</v>
      </c>
      <c r="AJ33" s="4">
        <v>101.691042</v>
      </c>
      <c r="AK33" s="4">
        <v>1708</v>
      </c>
      <c r="AL33" s="4">
        <v>6</v>
      </c>
      <c r="AM33" s="4">
        <v>2100</v>
      </c>
      <c r="AN33" s="4">
        <v>93</v>
      </c>
      <c r="AO33" s="4">
        <v>30.838214000000001</v>
      </c>
      <c r="AP33" s="4">
        <v>90561.4</v>
      </c>
      <c r="AQ33" s="4">
        <v>38425.5</v>
      </c>
      <c r="AR33" s="4">
        <v>74</v>
      </c>
      <c r="AS33" s="4">
        <v>64126</v>
      </c>
      <c r="AT33" s="4">
        <v>5.5E-2</v>
      </c>
      <c r="AU33" s="4">
        <v>19.134</v>
      </c>
      <c r="AV33" s="4">
        <v>103847</v>
      </c>
      <c r="AW33" s="4">
        <v>0</v>
      </c>
      <c r="AX33" s="4">
        <v>0.54</v>
      </c>
      <c r="AY33">
        <v>0.84666666666666668</v>
      </c>
      <c r="AZ33" t="s">
        <v>67</v>
      </c>
      <c r="BA33" t="s">
        <v>353</v>
      </c>
      <c r="BB33">
        <v>1</v>
      </c>
      <c r="BC33" t="s">
        <v>358</v>
      </c>
      <c r="BD33">
        <v>6</v>
      </c>
      <c r="BE33">
        <v>151355.25700000001</v>
      </c>
      <c r="BF33">
        <v>7.2512605227844848E-2</v>
      </c>
      <c r="BG33">
        <v>6.1394005759575307E-2</v>
      </c>
      <c r="BH33">
        <v>439072.42200000002</v>
      </c>
      <c r="BI33">
        <v>2.4996249935278332E-2</v>
      </c>
      <c r="BJ33">
        <v>2.1163491611868989E-2</v>
      </c>
      <c r="BK33">
        <v>1</v>
      </c>
      <c r="BL33" t="s">
        <v>67</v>
      </c>
      <c r="BM33">
        <v>0</v>
      </c>
      <c r="BN33" t="s">
        <v>343</v>
      </c>
    </row>
    <row r="34" spans="1:66">
      <c r="A34" s="140" t="str">
        <f t="shared" si="20"/>
        <v>청라교통</v>
      </c>
      <c r="B34" s="140" t="str">
        <f t="shared" si="21"/>
        <v>306</v>
      </c>
      <c r="C34" s="141" t="str">
        <f t="shared" si="22"/>
        <v>72바1305</v>
      </c>
      <c r="D34" s="115" t="str">
        <f t="shared" si="23"/>
        <v>대형</v>
      </c>
      <c r="E34" s="111" t="str">
        <f t="shared" si="16"/>
        <v>C</v>
      </c>
      <c r="F34" s="161">
        <f t="shared" si="17"/>
        <v>0.88656250000000003</v>
      </c>
      <c r="G34" s="162">
        <f t="shared" si="18"/>
        <v>2.8370000000000002</v>
      </c>
      <c r="H34" s="163">
        <f t="shared" si="19"/>
        <v>3.2</v>
      </c>
      <c r="I34" s="164">
        <f t="shared" si="24"/>
        <v>11077.838</v>
      </c>
      <c r="J34" s="165">
        <f t="shared" si="25"/>
        <v>1.9864743374058764E-2</v>
      </c>
      <c r="K34" s="165">
        <f t="shared" si="26"/>
        <v>0.24589183238415127</v>
      </c>
      <c r="L34" s="165">
        <f t="shared" si="27"/>
        <v>0.17106225962141711</v>
      </c>
      <c r="M34" s="166">
        <f t="shared" si="28"/>
        <v>19.117999999999999</v>
      </c>
      <c r="N34" s="167">
        <f t="shared" si="29"/>
        <v>8.9999999999999993E-3</v>
      </c>
      <c r="O34" s="167">
        <f t="shared" si="30"/>
        <v>20.085000000000001</v>
      </c>
      <c r="P34" s="168">
        <f t="shared" si="31"/>
        <v>673.71166666666659</v>
      </c>
      <c r="Q34" s="169">
        <f t="shared" si="32"/>
        <v>92</v>
      </c>
      <c r="R34" s="170">
        <f t="shared" si="33"/>
        <v>42.58935811858516</v>
      </c>
      <c r="S34" s="142">
        <f t="shared" si="34"/>
        <v>1</v>
      </c>
      <c r="T34" s="142">
        <f t="shared" si="35"/>
        <v>2225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208</v>
      </c>
      <c r="Z34" s="4" t="s">
        <v>170</v>
      </c>
      <c r="AA34" s="4" t="s">
        <v>48</v>
      </c>
      <c r="AB34" s="4">
        <v>531</v>
      </c>
      <c r="AC34" s="4">
        <v>11077.838</v>
      </c>
      <c r="AD34" s="4">
        <v>3904.3679999999999</v>
      </c>
      <c r="AE34" s="4">
        <v>2.8370000000000002</v>
      </c>
      <c r="AF34" s="4">
        <v>3.2</v>
      </c>
      <c r="AG34" s="4">
        <v>19.117999999999999</v>
      </c>
      <c r="AH34" s="4">
        <v>354.25325500000002</v>
      </c>
      <c r="AI34" s="4">
        <v>7.0371499999999996</v>
      </c>
      <c r="AJ34" s="4">
        <v>87.107982000000007</v>
      </c>
      <c r="AK34" s="4">
        <v>1895</v>
      </c>
      <c r="AL34" s="4">
        <v>1</v>
      </c>
      <c r="AM34" s="4">
        <v>2225</v>
      </c>
      <c r="AN34" s="4">
        <v>92</v>
      </c>
      <c r="AO34" s="4">
        <v>31.270956000000002</v>
      </c>
      <c r="AP34" s="4">
        <v>82168.800000000003</v>
      </c>
      <c r="AQ34" s="4">
        <v>40422.699999999997</v>
      </c>
      <c r="AR34" s="4">
        <v>52</v>
      </c>
      <c r="AS34" s="4">
        <v>20696</v>
      </c>
      <c r="AT34" s="4">
        <v>8.9999999999999993E-3</v>
      </c>
      <c r="AU34" s="4">
        <v>20.085000000000001</v>
      </c>
      <c r="AV34" s="4">
        <v>103626</v>
      </c>
      <c r="AW34" s="4">
        <v>0</v>
      </c>
      <c r="AX34" s="4">
        <v>0.57999999999999996</v>
      </c>
      <c r="AY34">
        <v>0.88656250000000003</v>
      </c>
      <c r="AZ34" t="s">
        <v>69</v>
      </c>
      <c r="BA34" t="s">
        <v>353</v>
      </c>
      <c r="BB34">
        <v>2</v>
      </c>
      <c r="BC34" t="s">
        <v>379</v>
      </c>
      <c r="BD34">
        <v>10</v>
      </c>
      <c r="BE34">
        <v>151355.25700000001</v>
      </c>
      <c r="BF34">
        <v>7.319096950824773E-2</v>
      </c>
      <c r="BG34">
        <v>6.488836890465588E-2</v>
      </c>
      <c r="BH34">
        <v>439072.42200000002</v>
      </c>
      <c r="BI34">
        <v>2.5230092907087658E-2</v>
      </c>
      <c r="BJ34">
        <v>2.2368054242939903E-2</v>
      </c>
      <c r="BK34">
        <v>1</v>
      </c>
      <c r="BL34" t="s">
        <v>69</v>
      </c>
      <c r="BM34">
        <v>0</v>
      </c>
      <c r="BN34" t="s">
        <v>343</v>
      </c>
    </row>
    <row r="35" spans="1:66">
      <c r="A35" s="143" t="str">
        <f t="shared" si="20"/>
        <v>청라교통</v>
      </c>
      <c r="B35" s="143" t="str">
        <f t="shared" si="21"/>
        <v>306</v>
      </c>
      <c r="C35" s="144" t="str">
        <f t="shared" si="22"/>
        <v>72바1306</v>
      </c>
      <c r="D35" s="132" t="str">
        <f t="shared" si="23"/>
        <v>대형</v>
      </c>
      <c r="E35" s="128" t="str">
        <f t="shared" si="16"/>
        <v>C</v>
      </c>
      <c r="F35" s="151">
        <f t="shared" si="17"/>
        <v>0.87343749999999998</v>
      </c>
      <c r="G35" s="152">
        <f t="shared" si="18"/>
        <v>2.7949999999999999</v>
      </c>
      <c r="H35" s="153">
        <f t="shared" si="19"/>
        <v>3.2</v>
      </c>
      <c r="I35" s="154">
        <f t="shared" si="24"/>
        <v>10676.165999999999</v>
      </c>
      <c r="J35" s="155">
        <f t="shared" si="25"/>
        <v>2.4723894024925058E-2</v>
      </c>
      <c r="K35" s="155">
        <f t="shared" si="26"/>
        <v>0.27319699236937456</v>
      </c>
      <c r="L35" s="155">
        <f t="shared" si="27"/>
        <v>0.16934918396735307</v>
      </c>
      <c r="M35" s="156">
        <f t="shared" si="28"/>
        <v>18.850999999999999</v>
      </c>
      <c r="N35" s="157">
        <f t="shared" si="29"/>
        <v>4.7E-2</v>
      </c>
      <c r="O35" s="157">
        <f t="shared" si="30"/>
        <v>13.432</v>
      </c>
      <c r="P35" s="158">
        <f t="shared" si="31"/>
        <v>824.63166666666666</v>
      </c>
      <c r="Q35" s="159">
        <f t="shared" si="32"/>
        <v>96</v>
      </c>
      <c r="R35" s="160">
        <f t="shared" si="33"/>
        <v>43.004443156748046</v>
      </c>
      <c r="S35" s="145">
        <f t="shared" si="34"/>
        <v>5</v>
      </c>
      <c r="T35" s="145">
        <f t="shared" si="35"/>
        <v>1434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209</v>
      </c>
      <c r="Z35" s="4" t="s">
        <v>170</v>
      </c>
      <c r="AA35" s="4" t="s">
        <v>48</v>
      </c>
      <c r="AB35" s="4">
        <v>531</v>
      </c>
      <c r="AC35" s="4">
        <v>10676.165999999999</v>
      </c>
      <c r="AD35" s="4">
        <v>3820.3270000000002</v>
      </c>
      <c r="AE35" s="4">
        <v>2.7949999999999999</v>
      </c>
      <c r="AF35" s="4">
        <v>3.2</v>
      </c>
      <c r="AG35" s="4">
        <v>18.850999999999999</v>
      </c>
      <c r="AH35" s="4">
        <v>353.60299600000002</v>
      </c>
      <c r="AI35" s="4">
        <v>8.7424429999999997</v>
      </c>
      <c r="AJ35" s="4">
        <v>96.603274999999996</v>
      </c>
      <c r="AK35" s="4">
        <v>1808</v>
      </c>
      <c r="AL35" s="4">
        <v>5</v>
      </c>
      <c r="AM35" s="4">
        <v>1434</v>
      </c>
      <c r="AN35" s="4">
        <v>96</v>
      </c>
      <c r="AO35" s="4">
        <v>30.192520999999999</v>
      </c>
      <c r="AP35" s="4">
        <v>95857.3</v>
      </c>
      <c r="AQ35" s="4">
        <v>49477.9</v>
      </c>
      <c r="AR35" s="4">
        <v>96</v>
      </c>
      <c r="AS35" s="4">
        <v>49462</v>
      </c>
      <c r="AT35" s="4">
        <v>4.7E-2</v>
      </c>
      <c r="AU35" s="4">
        <v>13.432</v>
      </c>
      <c r="AV35" s="4">
        <v>96293</v>
      </c>
      <c r="AW35" s="4">
        <v>0</v>
      </c>
      <c r="AX35" s="4">
        <v>0.56000000000000005</v>
      </c>
      <c r="AY35">
        <v>0.87343749999999998</v>
      </c>
      <c r="AZ35" t="s">
        <v>69</v>
      </c>
      <c r="BA35" t="s">
        <v>353</v>
      </c>
      <c r="BB35">
        <v>6</v>
      </c>
      <c r="BC35" t="s">
        <v>398</v>
      </c>
      <c r="BD35">
        <v>12</v>
      </c>
      <c r="BE35">
        <v>151355.25700000001</v>
      </c>
      <c r="BF35">
        <v>7.0537133705240243E-2</v>
      </c>
      <c r="BG35">
        <v>6.1609777720670771E-2</v>
      </c>
      <c r="BH35">
        <v>439072.42200000002</v>
      </c>
      <c r="BI35">
        <v>2.4315273437966002E-2</v>
      </c>
      <c r="BJ35">
        <v>2.1237871643473429E-2</v>
      </c>
      <c r="BK35">
        <v>1</v>
      </c>
      <c r="BL35" t="s">
        <v>69</v>
      </c>
      <c r="BM35">
        <v>0</v>
      </c>
      <c r="BN35" t="s">
        <v>343</v>
      </c>
    </row>
    <row r="36" spans="1:66">
      <c r="A36" s="140" t="str">
        <f t="shared" si="20"/>
        <v>청라교통</v>
      </c>
      <c r="B36" s="140" t="str">
        <f t="shared" si="21"/>
        <v>306</v>
      </c>
      <c r="C36" s="141" t="str">
        <f t="shared" si="22"/>
        <v>72바1307</v>
      </c>
      <c r="D36" s="115" t="str">
        <f t="shared" si="23"/>
        <v>대형</v>
      </c>
      <c r="E36" s="111" t="str">
        <f t="shared" si="16"/>
        <v>C</v>
      </c>
      <c r="F36" s="161">
        <f t="shared" si="17"/>
        <v>0.87437500000000001</v>
      </c>
      <c r="G36" s="162">
        <f t="shared" si="18"/>
        <v>2.798</v>
      </c>
      <c r="H36" s="163">
        <f t="shared" si="19"/>
        <v>3.2</v>
      </c>
      <c r="I36" s="164">
        <f t="shared" si="24"/>
        <v>11025.789000000001</v>
      </c>
      <c r="J36" s="165">
        <f t="shared" si="25"/>
        <v>1.7770295776548761E-2</v>
      </c>
      <c r="K36" s="165">
        <f t="shared" si="26"/>
        <v>0.23694739334396009</v>
      </c>
      <c r="L36" s="165">
        <f t="shared" si="27"/>
        <v>0.16270944419487801</v>
      </c>
      <c r="M36" s="166">
        <f t="shared" si="28"/>
        <v>20.271999999999998</v>
      </c>
      <c r="N36" s="167">
        <f t="shared" si="29"/>
        <v>7.2999999999999995E-2</v>
      </c>
      <c r="O36" s="167">
        <f t="shared" si="30"/>
        <v>23.79</v>
      </c>
      <c r="P36" s="168">
        <f t="shared" si="31"/>
        <v>610.9516666666666</v>
      </c>
      <c r="Q36" s="169">
        <f t="shared" si="32"/>
        <v>100</v>
      </c>
      <c r="R36" s="170">
        <f t="shared" si="33"/>
        <v>43.859140409236375</v>
      </c>
      <c r="S36" s="142">
        <f t="shared" si="34"/>
        <v>8</v>
      </c>
      <c r="T36" s="142">
        <f t="shared" si="35"/>
        <v>2623</v>
      </c>
      <c r="U36" t="s">
        <v>118</v>
      </c>
      <c r="V36" s="5" t="s">
        <v>120</v>
      </c>
      <c r="W36" t="s">
        <v>118</v>
      </c>
      <c r="X36" s="5" t="s">
        <v>120</v>
      </c>
      <c r="Y36" t="s">
        <v>210</v>
      </c>
      <c r="Z36" t="s">
        <v>170</v>
      </c>
      <c r="AA36" t="s">
        <v>48</v>
      </c>
      <c r="AB36">
        <v>531</v>
      </c>
      <c r="AC36" s="1">
        <v>11025.789000000001</v>
      </c>
      <c r="AD36" s="1">
        <v>3940.2959999999998</v>
      </c>
      <c r="AE36" s="28">
        <v>2.798</v>
      </c>
      <c r="AF36">
        <v>3.2</v>
      </c>
      <c r="AG36">
        <v>20.271999999999998</v>
      </c>
      <c r="AH36">
        <v>337.30963600000001</v>
      </c>
      <c r="AI36">
        <v>5.9940920000000002</v>
      </c>
      <c r="AJ36">
        <v>79.924638999999999</v>
      </c>
      <c r="AK36">
        <v>1794</v>
      </c>
      <c r="AL36">
        <v>8</v>
      </c>
      <c r="AM36">
        <v>2623</v>
      </c>
      <c r="AN36">
        <v>100</v>
      </c>
      <c r="AO36">
        <v>32.687441</v>
      </c>
      <c r="AP36">
        <v>69037.7</v>
      </c>
      <c r="AQ36">
        <v>36657.1</v>
      </c>
      <c r="AR36">
        <v>26</v>
      </c>
      <c r="AS36">
        <v>11149</v>
      </c>
      <c r="AT36">
        <v>7.2999999999999995E-2</v>
      </c>
      <c r="AU36">
        <v>23.79</v>
      </c>
      <c r="AV36">
        <v>102436</v>
      </c>
      <c r="AW36">
        <v>0</v>
      </c>
      <c r="AX36">
        <v>0.57999999999999996</v>
      </c>
      <c r="AY36">
        <v>0.87437500000000001</v>
      </c>
      <c r="AZ36" t="s">
        <v>69</v>
      </c>
      <c r="BA36" t="s">
        <v>353</v>
      </c>
      <c r="BB36">
        <v>5</v>
      </c>
      <c r="BC36" t="s">
        <v>396</v>
      </c>
      <c r="BD36">
        <v>10</v>
      </c>
      <c r="BE36">
        <v>151355.25700000001</v>
      </c>
      <c r="BF36">
        <v>7.2847083203723809E-2</v>
      </c>
      <c r="BG36">
        <v>6.3695668376256009E-2</v>
      </c>
      <c r="BH36">
        <v>439072.42200000002</v>
      </c>
      <c r="BI36">
        <v>2.5111549820817487E-2</v>
      </c>
      <c r="BJ36">
        <v>2.1956911374577292E-2</v>
      </c>
      <c r="BK36">
        <v>1</v>
      </c>
      <c r="BL36" t="s">
        <v>69</v>
      </c>
      <c r="BM36">
        <v>0</v>
      </c>
      <c r="BN36" t="s">
        <v>343</v>
      </c>
    </row>
    <row r="37" spans="1:66">
      <c r="A37" s="143" t="str">
        <f t="shared" si="20"/>
        <v>청라교통</v>
      </c>
      <c r="B37" s="143" t="str">
        <f t="shared" si="21"/>
        <v>306</v>
      </c>
      <c r="C37" s="144" t="str">
        <f t="shared" si="22"/>
        <v>72바1381</v>
      </c>
      <c r="D37" s="132" t="str">
        <f t="shared" si="23"/>
        <v>대형</v>
      </c>
      <c r="E37" s="128" t="str">
        <f t="shared" si="16"/>
        <v>F</v>
      </c>
      <c r="F37" s="151">
        <f t="shared" si="17"/>
        <v>0.79939393939393943</v>
      </c>
      <c r="G37" s="152">
        <f t="shared" si="18"/>
        <v>2.6379999999999999</v>
      </c>
      <c r="H37" s="153">
        <f t="shared" si="19"/>
        <v>3.3</v>
      </c>
      <c r="I37" s="154">
        <f t="shared" si="24"/>
        <v>10547.245999999999</v>
      </c>
      <c r="J37" s="155">
        <f t="shared" si="25"/>
        <v>3.4992024335494171E-2</v>
      </c>
      <c r="K37" s="155">
        <f t="shared" si="26"/>
        <v>0.28032027835469175</v>
      </c>
      <c r="L37" s="155">
        <f t="shared" si="27"/>
        <v>0.17350500784754619</v>
      </c>
      <c r="M37" s="156">
        <f t="shared" si="28"/>
        <v>20.824999999999999</v>
      </c>
      <c r="N37" s="157">
        <f t="shared" si="29"/>
        <v>0.218</v>
      </c>
      <c r="O37" s="157">
        <f t="shared" si="30"/>
        <v>12.752000000000001</v>
      </c>
      <c r="P37" s="158">
        <f t="shared" si="31"/>
        <v>943.75833333333333</v>
      </c>
      <c r="Q37" s="159">
        <f t="shared" si="32"/>
        <v>98</v>
      </c>
      <c r="R37" s="160">
        <f t="shared" si="33"/>
        <v>43.705604670300083</v>
      </c>
      <c r="S37" s="145">
        <f t="shared" si="34"/>
        <v>23</v>
      </c>
      <c r="T37" s="145">
        <f t="shared" si="35"/>
        <v>1345</v>
      </c>
      <c r="U37" t="s">
        <v>118</v>
      </c>
      <c r="V37" t="s">
        <v>120</v>
      </c>
      <c r="W37" s="4" t="s">
        <v>118</v>
      </c>
      <c r="X37" s="4" t="s">
        <v>120</v>
      </c>
      <c r="Y37" s="4" t="s">
        <v>211</v>
      </c>
      <c r="Z37" s="4" t="s">
        <v>170</v>
      </c>
      <c r="AA37" s="4" t="s">
        <v>48</v>
      </c>
      <c r="AB37" s="4">
        <v>531</v>
      </c>
      <c r="AC37" s="4">
        <v>10547.245999999999</v>
      </c>
      <c r="AD37" s="4">
        <v>3997.442</v>
      </c>
      <c r="AE37" s="4">
        <v>2.6379999999999999</v>
      </c>
      <c r="AF37" s="4">
        <v>3.3</v>
      </c>
      <c r="AG37" s="4">
        <v>20.824999999999999</v>
      </c>
      <c r="AH37" s="4">
        <v>352.45965999999999</v>
      </c>
      <c r="AI37" s="4">
        <v>12.333277000000001</v>
      </c>
      <c r="AJ37" s="4">
        <v>98.801590000000004</v>
      </c>
      <c r="AK37" s="4">
        <v>1830</v>
      </c>
      <c r="AL37" s="4">
        <v>23</v>
      </c>
      <c r="AM37" s="4">
        <v>1345</v>
      </c>
      <c r="AN37" s="4">
        <v>98</v>
      </c>
      <c r="AO37" s="4">
        <v>29.924689000000001</v>
      </c>
      <c r="AP37" s="4">
        <v>106776.7</v>
      </c>
      <c r="AQ37" s="4">
        <v>56625.5</v>
      </c>
      <c r="AR37" s="4">
        <v>76</v>
      </c>
      <c r="AS37" s="4">
        <v>62006</v>
      </c>
      <c r="AT37" s="4">
        <v>0.218</v>
      </c>
      <c r="AU37" s="4">
        <v>12.752000000000001</v>
      </c>
      <c r="AV37" s="4">
        <v>102122</v>
      </c>
      <c r="AW37" s="4">
        <v>0</v>
      </c>
      <c r="AX37" s="4">
        <v>0.56000000000000005</v>
      </c>
      <c r="AY37">
        <v>0.79939393939393943</v>
      </c>
      <c r="AZ37" t="s">
        <v>70</v>
      </c>
      <c r="BA37" t="s">
        <v>353</v>
      </c>
      <c r="BB37">
        <v>1</v>
      </c>
      <c r="BC37" t="s">
        <v>410</v>
      </c>
      <c r="BD37">
        <v>9</v>
      </c>
      <c r="BE37">
        <v>151355.25700000001</v>
      </c>
      <c r="BF37">
        <v>6.968536282819697E-2</v>
      </c>
      <c r="BG37">
        <v>5.5706056709328371E-2</v>
      </c>
      <c r="BH37">
        <v>439072.42200000002</v>
      </c>
      <c r="BI37">
        <v>2.4021654450435966E-2</v>
      </c>
      <c r="BJ37">
        <v>1.9202764981893963E-2</v>
      </c>
      <c r="BK37">
        <v>1</v>
      </c>
      <c r="BL37" t="s">
        <v>67</v>
      </c>
      <c r="BM37">
        <v>-1</v>
      </c>
      <c r="BN37" t="s">
        <v>407</v>
      </c>
    </row>
    <row r="38" spans="1:66">
      <c r="A38" s="140" t="str">
        <f t="shared" si="20"/>
        <v>청라교통</v>
      </c>
      <c r="B38" s="140" t="str">
        <f t="shared" si="21"/>
        <v>306</v>
      </c>
      <c r="C38" s="141" t="str">
        <f t="shared" si="22"/>
        <v>72바1499</v>
      </c>
      <c r="D38" s="115" t="str">
        <f t="shared" si="23"/>
        <v>대형</v>
      </c>
      <c r="E38" s="111" t="str">
        <f t="shared" si="16"/>
        <v>C</v>
      </c>
      <c r="F38" s="161">
        <f t="shared" si="17"/>
        <v>0.85272727272727278</v>
      </c>
      <c r="G38" s="162">
        <f t="shared" si="18"/>
        <v>2.8140000000000001</v>
      </c>
      <c r="H38" s="163">
        <f t="shared" si="19"/>
        <v>3.3</v>
      </c>
      <c r="I38" s="164">
        <f t="shared" si="24"/>
        <v>11278.084000000001</v>
      </c>
      <c r="J38" s="165">
        <f t="shared" si="25"/>
        <v>2.5514596652732365E-2</v>
      </c>
      <c r="K38" s="165">
        <f t="shared" si="26"/>
        <v>0.2592769618678431</v>
      </c>
      <c r="L38" s="165">
        <f t="shared" si="27"/>
        <v>0.19435925463935186</v>
      </c>
      <c r="M38" s="166">
        <f t="shared" si="28"/>
        <v>16.747</v>
      </c>
      <c r="N38" s="167">
        <f t="shared" si="29"/>
        <v>0.106</v>
      </c>
      <c r="O38" s="167">
        <f t="shared" si="30"/>
        <v>16.890999999999998</v>
      </c>
      <c r="P38" s="168">
        <f t="shared" si="31"/>
        <v>755.49</v>
      </c>
      <c r="Q38" s="169">
        <f t="shared" si="32"/>
        <v>96</v>
      </c>
      <c r="R38" s="170">
        <f t="shared" si="33"/>
        <v>43.676060457053985</v>
      </c>
      <c r="S38" s="142">
        <f t="shared" si="34"/>
        <v>12</v>
      </c>
      <c r="T38" s="142">
        <f t="shared" si="35"/>
        <v>1905</v>
      </c>
      <c r="U38" t="s">
        <v>118</v>
      </c>
      <c r="V38" t="s">
        <v>120</v>
      </c>
      <c r="W38" t="s">
        <v>118</v>
      </c>
      <c r="X38" s="4" t="s">
        <v>120</v>
      </c>
      <c r="Y38" s="4" t="s">
        <v>212</v>
      </c>
      <c r="Z38" s="4" t="s">
        <v>170</v>
      </c>
      <c r="AA38" s="4" t="s">
        <v>48</v>
      </c>
      <c r="AB38" s="4">
        <v>531</v>
      </c>
      <c r="AC38" s="4">
        <v>11278.084000000001</v>
      </c>
      <c r="AD38" s="4">
        <v>4007.9830000000002</v>
      </c>
      <c r="AE38" s="4">
        <v>2.8140000000000001</v>
      </c>
      <c r="AF38" s="4">
        <v>3.3</v>
      </c>
      <c r="AG38" s="4">
        <v>16.747</v>
      </c>
      <c r="AH38" s="4">
        <v>361.04325399999999</v>
      </c>
      <c r="AI38" s="4">
        <v>9.2118730000000006</v>
      </c>
      <c r="AJ38" s="4">
        <v>93.610197999999997</v>
      </c>
      <c r="AK38" s="4">
        <v>2192</v>
      </c>
      <c r="AL38" s="4">
        <v>12</v>
      </c>
      <c r="AM38" s="4">
        <v>1905</v>
      </c>
      <c r="AN38" s="4">
        <v>96</v>
      </c>
      <c r="AO38" s="4">
        <v>31.237487000000002</v>
      </c>
      <c r="AP38" s="4">
        <v>88159.2</v>
      </c>
      <c r="AQ38" s="4">
        <v>45329.4</v>
      </c>
      <c r="AR38" s="4">
        <v>64</v>
      </c>
      <c r="AS38" s="4">
        <v>45153</v>
      </c>
      <c r="AT38" s="4">
        <v>0.106</v>
      </c>
      <c r="AU38" s="4">
        <v>16.890999999999998</v>
      </c>
      <c r="AV38" s="4">
        <v>62418</v>
      </c>
      <c r="AW38" s="4">
        <v>0</v>
      </c>
      <c r="AX38" s="4">
        <v>0.51</v>
      </c>
      <c r="AY38">
        <v>0.85272727272727278</v>
      </c>
      <c r="AZ38" t="s">
        <v>69</v>
      </c>
      <c r="BA38" t="s">
        <v>353</v>
      </c>
      <c r="BB38">
        <v>7</v>
      </c>
      <c r="BC38" t="s">
        <v>399</v>
      </c>
      <c r="BD38">
        <v>11</v>
      </c>
      <c r="BE38">
        <v>151355.25700000001</v>
      </c>
      <c r="BF38">
        <v>7.4513989296057292E-2</v>
      </c>
      <c r="BG38">
        <v>6.3540110872456132E-2</v>
      </c>
      <c r="BH38">
        <v>439072.42200000002</v>
      </c>
      <c r="BI38">
        <v>2.5686158899772576E-2</v>
      </c>
      <c r="BJ38">
        <v>2.1903288225442435E-2</v>
      </c>
      <c r="BK38">
        <v>1</v>
      </c>
      <c r="BL38" t="s">
        <v>69</v>
      </c>
      <c r="BM38">
        <v>0</v>
      </c>
      <c r="BN38" t="s">
        <v>343</v>
      </c>
    </row>
    <row r="39" spans="1:66">
      <c r="A39" s="143" t="str">
        <f t="shared" si="20"/>
        <v>청라교통</v>
      </c>
      <c r="B39" s="143" t="str">
        <f t="shared" si="21"/>
        <v>307</v>
      </c>
      <c r="C39" s="144" t="str">
        <f t="shared" si="22"/>
        <v>70바5968</v>
      </c>
      <c r="D39" s="132" t="str">
        <f t="shared" si="23"/>
        <v>대형</v>
      </c>
      <c r="E39" s="128" t="str">
        <f t="shared" si="16"/>
        <v>B</v>
      </c>
      <c r="F39" s="151">
        <f t="shared" si="17"/>
        <v>0.9</v>
      </c>
      <c r="G39" s="152">
        <f t="shared" si="18"/>
        <v>2.52</v>
      </c>
      <c r="H39" s="153">
        <f t="shared" si="19"/>
        <v>2.8</v>
      </c>
      <c r="I39" s="154">
        <f t="shared" si="24"/>
        <v>10651.994000000001</v>
      </c>
      <c r="J39" s="155">
        <f t="shared" si="25"/>
        <v>1.4443938278135202E-2</v>
      </c>
      <c r="K39" s="155">
        <f t="shared" si="26"/>
        <v>0.31753760113447416</v>
      </c>
      <c r="L39" s="155">
        <f t="shared" si="27"/>
        <v>0.2188322674609092</v>
      </c>
      <c r="M39" s="156">
        <f t="shared" si="28"/>
        <v>19.814</v>
      </c>
      <c r="N39" s="157">
        <f t="shared" si="29"/>
        <v>0.441</v>
      </c>
      <c r="O39" s="157">
        <f t="shared" si="30"/>
        <v>44.508000000000003</v>
      </c>
      <c r="P39" s="158">
        <f t="shared" si="31"/>
        <v>592.74666666666667</v>
      </c>
      <c r="Q39" s="159">
        <f t="shared" si="32"/>
        <v>95</v>
      </c>
      <c r="R39" s="160">
        <f t="shared" si="33"/>
        <v>39.509825370627752</v>
      </c>
      <c r="S39" s="145">
        <f t="shared" si="34"/>
        <v>47</v>
      </c>
      <c r="T39" s="145">
        <f t="shared" si="35"/>
        <v>4741</v>
      </c>
      <c r="U39" t="s">
        <v>118</v>
      </c>
      <c r="V39" s="5" t="s">
        <v>121</v>
      </c>
      <c r="W39" t="s">
        <v>118</v>
      </c>
      <c r="X39" s="5" t="s">
        <v>121</v>
      </c>
      <c r="Y39" t="s">
        <v>213</v>
      </c>
      <c r="Z39" t="s">
        <v>170</v>
      </c>
      <c r="AA39" t="s">
        <v>48</v>
      </c>
      <c r="AB39">
        <v>531</v>
      </c>
      <c r="AC39" s="1">
        <v>10651.994000000001</v>
      </c>
      <c r="AD39" s="1">
        <v>4227.6350000000002</v>
      </c>
      <c r="AE39" s="28">
        <v>2.52</v>
      </c>
      <c r="AF39">
        <v>2.8</v>
      </c>
      <c r="AG39">
        <v>19.814</v>
      </c>
      <c r="AH39">
        <v>403.58715799999999</v>
      </c>
      <c r="AI39">
        <v>5.8293879999999998</v>
      </c>
      <c r="AJ39">
        <v>128.154098</v>
      </c>
      <c r="AK39">
        <v>2331</v>
      </c>
      <c r="AL39">
        <v>47</v>
      </c>
      <c r="AM39">
        <v>4741</v>
      </c>
      <c r="AN39">
        <v>95</v>
      </c>
      <c r="AO39">
        <v>26.393291999999999</v>
      </c>
      <c r="AP39">
        <v>89510.3</v>
      </c>
      <c r="AQ39">
        <v>35564.800000000003</v>
      </c>
      <c r="AR39">
        <v>65</v>
      </c>
      <c r="AS39">
        <v>47906</v>
      </c>
      <c r="AT39">
        <v>0.441</v>
      </c>
      <c r="AU39">
        <v>44.508000000000003</v>
      </c>
      <c r="AV39">
        <v>98212</v>
      </c>
      <c r="AW39">
        <v>0</v>
      </c>
      <c r="AX39">
        <v>0.56999999999999995</v>
      </c>
      <c r="AY39">
        <v>0.9</v>
      </c>
      <c r="AZ39" t="s">
        <v>68</v>
      </c>
      <c r="BA39" t="s">
        <v>359</v>
      </c>
      <c r="BB39">
        <v>1</v>
      </c>
      <c r="BC39" t="s">
        <v>411</v>
      </c>
      <c r="BD39">
        <v>9</v>
      </c>
      <c r="BE39">
        <v>95073.521999999997</v>
      </c>
      <c r="BF39">
        <v>0.11203954345984996</v>
      </c>
      <c r="BG39">
        <v>0.10083558911386496</v>
      </c>
      <c r="BH39">
        <v>439072.42200000002</v>
      </c>
      <c r="BI39">
        <v>2.4260221016568426E-2</v>
      </c>
      <c r="BJ39">
        <v>2.1834198914911583E-2</v>
      </c>
      <c r="BK39">
        <v>1</v>
      </c>
      <c r="BL39" t="s">
        <v>69</v>
      </c>
      <c r="BM39">
        <v>1</v>
      </c>
      <c r="BN39" t="s">
        <v>344</v>
      </c>
    </row>
    <row r="40" spans="1:66">
      <c r="A40" s="140" t="str">
        <f t="shared" si="20"/>
        <v>청라교통</v>
      </c>
      <c r="B40" s="140" t="str">
        <f t="shared" si="21"/>
        <v>307</v>
      </c>
      <c r="C40" s="141" t="str">
        <f t="shared" si="22"/>
        <v>70바5991</v>
      </c>
      <c r="D40" s="115" t="str">
        <f t="shared" si="23"/>
        <v>대형</v>
      </c>
      <c r="E40" s="111" t="str">
        <f t="shared" si="16"/>
        <v>D</v>
      </c>
      <c r="F40" s="161">
        <f t="shared" si="17"/>
        <v>0.80392857142857144</v>
      </c>
      <c r="G40" s="162">
        <f t="shared" si="18"/>
        <v>2.2509999999999999</v>
      </c>
      <c r="H40" s="163">
        <f t="shared" si="19"/>
        <v>2.8</v>
      </c>
      <c r="I40" s="164">
        <f t="shared" si="24"/>
        <v>8300.9770000000008</v>
      </c>
      <c r="J40" s="165">
        <f t="shared" si="25"/>
        <v>2.2277830483218335E-2</v>
      </c>
      <c r="K40" s="165">
        <f t="shared" si="26"/>
        <v>0.3287991338512149</v>
      </c>
      <c r="L40" s="165">
        <f t="shared" si="27"/>
        <v>0.2226243971040999</v>
      </c>
      <c r="M40" s="166">
        <f t="shared" si="28"/>
        <v>20.393000000000001</v>
      </c>
      <c r="N40" s="167">
        <f t="shared" si="29"/>
        <v>0.81899999999999995</v>
      </c>
      <c r="O40" s="167">
        <f t="shared" si="30"/>
        <v>41.753999999999998</v>
      </c>
      <c r="P40" s="168">
        <f t="shared" si="31"/>
        <v>508.65166666666664</v>
      </c>
      <c r="Q40" s="169">
        <f t="shared" si="32"/>
        <v>95</v>
      </c>
      <c r="R40" s="170">
        <f t="shared" si="33"/>
        <v>39.517789278957352</v>
      </c>
      <c r="S40" s="142">
        <f t="shared" si="34"/>
        <v>68</v>
      </c>
      <c r="T40" s="142">
        <f t="shared" si="35"/>
        <v>3466</v>
      </c>
      <c r="U40" t="s">
        <v>118</v>
      </c>
      <c r="V40" t="s">
        <v>121</v>
      </c>
      <c r="W40" s="4" t="s">
        <v>118</v>
      </c>
      <c r="X40" s="4" t="s">
        <v>121</v>
      </c>
      <c r="Y40" s="4" t="s">
        <v>214</v>
      </c>
      <c r="Z40" s="4" t="s">
        <v>170</v>
      </c>
      <c r="AA40" s="4" t="s">
        <v>48</v>
      </c>
      <c r="AB40" s="4">
        <v>531</v>
      </c>
      <c r="AC40" s="4">
        <v>8300.9770000000008</v>
      </c>
      <c r="AD40" s="4">
        <v>3688.0680000000002</v>
      </c>
      <c r="AE40" s="4">
        <v>2.2509999999999999</v>
      </c>
      <c r="AF40" s="4">
        <v>2.8</v>
      </c>
      <c r="AG40" s="4">
        <v>20.393000000000001</v>
      </c>
      <c r="AH40" s="4">
        <v>323.70050600000002</v>
      </c>
      <c r="AI40" s="4">
        <v>7.2113449999999997</v>
      </c>
      <c r="AJ40" s="4">
        <v>106.432446</v>
      </c>
      <c r="AK40" s="4">
        <v>1848</v>
      </c>
      <c r="AL40" s="4">
        <v>68</v>
      </c>
      <c r="AM40" s="4">
        <v>3466</v>
      </c>
      <c r="AN40" s="4">
        <v>95</v>
      </c>
      <c r="AO40" s="4">
        <v>25.644003000000001</v>
      </c>
      <c r="AP40" s="4">
        <v>76709.2</v>
      </c>
      <c r="AQ40" s="4">
        <v>30519.1</v>
      </c>
      <c r="AR40" s="4">
        <v>69</v>
      </c>
      <c r="AS40" s="4">
        <v>59111</v>
      </c>
      <c r="AT40" s="4">
        <v>0.81899999999999995</v>
      </c>
      <c r="AU40" s="4">
        <v>41.753999999999998</v>
      </c>
      <c r="AV40" s="4">
        <v>70295</v>
      </c>
      <c r="AW40" s="4">
        <v>0</v>
      </c>
      <c r="AX40" s="4">
        <v>0.52</v>
      </c>
      <c r="AY40">
        <v>0.80392857142857144</v>
      </c>
      <c r="AZ40" t="s">
        <v>67</v>
      </c>
      <c r="BA40" t="s">
        <v>359</v>
      </c>
      <c r="BB40">
        <v>4</v>
      </c>
      <c r="BC40" t="s">
        <v>363</v>
      </c>
      <c r="BD40">
        <v>18</v>
      </c>
      <c r="BE40">
        <v>95073.521999999997</v>
      </c>
      <c r="BF40">
        <v>8.7311133798114698E-2</v>
      </c>
      <c r="BG40">
        <v>7.0191915064127211E-2</v>
      </c>
      <c r="BH40">
        <v>439072.42200000002</v>
      </c>
      <c r="BI40">
        <v>1.8905712552358848E-2</v>
      </c>
      <c r="BJ40">
        <v>1.5198842484057059E-2</v>
      </c>
      <c r="BK40">
        <v>1</v>
      </c>
      <c r="BL40" t="s">
        <v>70</v>
      </c>
      <c r="BM40">
        <v>1</v>
      </c>
      <c r="BN40" t="s">
        <v>344</v>
      </c>
    </row>
    <row r="41" spans="1:66">
      <c r="A41" s="143" t="str">
        <f t="shared" si="20"/>
        <v>청라교통</v>
      </c>
      <c r="B41" s="143" t="str">
        <f t="shared" si="21"/>
        <v>307</v>
      </c>
      <c r="C41" s="144" t="str">
        <f t="shared" si="22"/>
        <v>70바6052</v>
      </c>
      <c r="D41" s="132" t="str">
        <f t="shared" si="23"/>
        <v>대형</v>
      </c>
      <c r="E41" s="128" t="str">
        <f t="shared" si="16"/>
        <v>C</v>
      </c>
      <c r="F41" s="151">
        <f t="shared" si="17"/>
        <v>0.87642857142857156</v>
      </c>
      <c r="G41" s="152">
        <f t="shared" si="18"/>
        <v>2.4540000000000002</v>
      </c>
      <c r="H41" s="153">
        <f t="shared" si="19"/>
        <v>2.8</v>
      </c>
      <c r="I41" s="154">
        <f t="shared" si="24"/>
        <v>8677.1280000000006</v>
      </c>
      <c r="J41" s="155">
        <f t="shared" si="25"/>
        <v>3.6248379885449857E-2</v>
      </c>
      <c r="K41" s="155">
        <f t="shared" si="26"/>
        <v>0.30201430415520975</v>
      </c>
      <c r="L41" s="155">
        <f t="shared" si="27"/>
        <v>0.19418867625324876</v>
      </c>
      <c r="M41" s="156">
        <f t="shared" si="28"/>
        <v>20.777000000000001</v>
      </c>
      <c r="N41" s="157">
        <f t="shared" si="29"/>
        <v>0.39200000000000002</v>
      </c>
      <c r="O41" s="157">
        <f t="shared" si="30"/>
        <v>52.195</v>
      </c>
      <c r="P41" s="158">
        <f t="shared" si="31"/>
        <v>409.52666666666664</v>
      </c>
      <c r="Q41" s="159">
        <f t="shared" si="32"/>
        <v>95</v>
      </c>
      <c r="R41" s="160">
        <f t="shared" si="33"/>
        <v>39.165295465229413</v>
      </c>
      <c r="S41" s="145">
        <f t="shared" si="34"/>
        <v>34</v>
      </c>
      <c r="T41" s="145">
        <f t="shared" si="35"/>
        <v>4529</v>
      </c>
      <c r="U41" t="s">
        <v>118</v>
      </c>
      <c r="V41" t="s">
        <v>121</v>
      </c>
      <c r="W41" t="s">
        <v>118</v>
      </c>
      <c r="X41" s="4" t="s">
        <v>121</v>
      </c>
      <c r="Y41" s="4" t="s">
        <v>215</v>
      </c>
      <c r="Z41" s="4" t="s">
        <v>170</v>
      </c>
      <c r="AA41" s="4" t="s">
        <v>48</v>
      </c>
      <c r="AB41" s="4">
        <v>531</v>
      </c>
      <c r="AC41" s="4">
        <v>8677.1280000000006</v>
      </c>
      <c r="AD41" s="4">
        <v>3536.4279999999999</v>
      </c>
      <c r="AE41" s="4">
        <v>2.4540000000000002</v>
      </c>
      <c r="AF41" s="4">
        <v>2.8</v>
      </c>
      <c r="AG41" s="4">
        <v>20.777000000000001</v>
      </c>
      <c r="AH41" s="4">
        <v>334.80271499999998</v>
      </c>
      <c r="AI41" s="4">
        <v>12.136056</v>
      </c>
      <c r="AJ41" s="4">
        <v>101.11520899999999</v>
      </c>
      <c r="AK41" s="4">
        <v>1685</v>
      </c>
      <c r="AL41" s="4">
        <v>34</v>
      </c>
      <c r="AM41" s="4">
        <v>4529</v>
      </c>
      <c r="AN41" s="4">
        <v>95</v>
      </c>
      <c r="AO41" s="4">
        <v>25.917137</v>
      </c>
      <c r="AP41" s="4">
        <v>65605.100000000006</v>
      </c>
      <c r="AQ41" s="4">
        <v>24571.599999999999</v>
      </c>
      <c r="AR41" s="4">
        <v>28</v>
      </c>
      <c r="AS41" s="4">
        <v>20144</v>
      </c>
      <c r="AT41" s="4">
        <v>0.39200000000000002</v>
      </c>
      <c r="AU41" s="4">
        <v>52.195</v>
      </c>
      <c r="AV41" s="4">
        <v>80060</v>
      </c>
      <c r="AW41" s="4">
        <v>0</v>
      </c>
      <c r="AX41" s="4">
        <v>0.57999999999999996</v>
      </c>
      <c r="AY41">
        <v>0.87642857142857156</v>
      </c>
      <c r="AZ41" t="s">
        <v>69</v>
      </c>
      <c r="BA41" t="s">
        <v>359</v>
      </c>
      <c r="BB41">
        <v>3</v>
      </c>
      <c r="BC41" t="s">
        <v>382</v>
      </c>
      <c r="BD41">
        <v>7</v>
      </c>
      <c r="BE41">
        <v>95073.521999999997</v>
      </c>
      <c r="BF41">
        <v>9.1267556070974212E-2</v>
      </c>
      <c r="BG41">
        <v>7.9989493785060983E-2</v>
      </c>
      <c r="BH41">
        <v>439072.42200000002</v>
      </c>
      <c r="BI41">
        <v>1.9762407213997149E-2</v>
      </c>
      <c r="BJ41">
        <v>1.7320338322553218E-2</v>
      </c>
      <c r="BK41">
        <v>1</v>
      </c>
      <c r="BL41" t="s">
        <v>69</v>
      </c>
      <c r="BM41">
        <v>0</v>
      </c>
      <c r="BN41" t="s">
        <v>343</v>
      </c>
    </row>
    <row r="42" spans="1:66">
      <c r="A42" s="140" t="str">
        <f t="shared" si="20"/>
        <v>청라교통</v>
      </c>
      <c r="B42" s="140" t="str">
        <f t="shared" si="21"/>
        <v>307</v>
      </c>
      <c r="C42" s="141" t="str">
        <f t="shared" si="22"/>
        <v>72바1699</v>
      </c>
      <c r="D42" s="115" t="str">
        <f t="shared" si="23"/>
        <v>대형</v>
      </c>
      <c r="E42" s="111" t="str">
        <f t="shared" si="16"/>
        <v>F</v>
      </c>
      <c r="F42" s="161">
        <f t="shared" si="17"/>
        <v>0.78785714285714292</v>
      </c>
      <c r="G42" s="162">
        <f t="shared" si="18"/>
        <v>2.206</v>
      </c>
      <c r="H42" s="163">
        <f t="shared" si="19"/>
        <v>2.8</v>
      </c>
      <c r="I42" s="164">
        <f t="shared" si="24"/>
        <v>8268.6610000000001</v>
      </c>
      <c r="J42" s="165">
        <f t="shared" si="25"/>
        <v>1.9029360619458761E-2</v>
      </c>
      <c r="K42" s="165">
        <f t="shared" si="26"/>
        <v>0.30050102761216763</v>
      </c>
      <c r="L42" s="165">
        <f t="shared" si="27"/>
        <v>0.18310098817692488</v>
      </c>
      <c r="M42" s="166">
        <f t="shared" si="28"/>
        <v>21.547000000000001</v>
      </c>
      <c r="N42" s="167">
        <f t="shared" si="29"/>
        <v>0.14499999999999999</v>
      </c>
      <c r="O42" s="167">
        <f t="shared" si="30"/>
        <v>25.99</v>
      </c>
      <c r="P42" s="168">
        <f t="shared" si="31"/>
        <v>357.79666666666668</v>
      </c>
      <c r="Q42" s="169">
        <f t="shared" si="32"/>
        <v>96</v>
      </c>
      <c r="R42" s="170">
        <f t="shared" si="33"/>
        <v>38.152379255273232</v>
      </c>
      <c r="S42" s="142">
        <f t="shared" si="34"/>
        <v>12</v>
      </c>
      <c r="T42" s="142">
        <f t="shared" si="35"/>
        <v>2149</v>
      </c>
      <c r="U42" t="s">
        <v>118</v>
      </c>
      <c r="V42" t="s">
        <v>121</v>
      </c>
      <c r="W42" t="s">
        <v>118</v>
      </c>
      <c r="X42" s="4" t="s">
        <v>121</v>
      </c>
      <c r="Y42" s="4" t="s">
        <v>216</v>
      </c>
      <c r="Z42" s="4" t="s">
        <v>170</v>
      </c>
      <c r="AA42" s="4" t="s">
        <v>48</v>
      </c>
      <c r="AB42" s="4">
        <v>531</v>
      </c>
      <c r="AC42" s="4">
        <v>8268.6610000000001</v>
      </c>
      <c r="AD42" s="4">
        <v>3749.002</v>
      </c>
      <c r="AE42" s="4">
        <v>2.206</v>
      </c>
      <c r="AF42" s="4">
        <v>2.8</v>
      </c>
      <c r="AG42" s="4">
        <v>21.547000000000001</v>
      </c>
      <c r="AH42" s="4">
        <v>318.49661800000001</v>
      </c>
      <c r="AI42" s="4">
        <v>6.0607870000000004</v>
      </c>
      <c r="AJ42" s="4">
        <v>95.708561000000003</v>
      </c>
      <c r="AK42" s="4">
        <v>1514</v>
      </c>
      <c r="AL42" s="4">
        <v>12</v>
      </c>
      <c r="AM42" s="4">
        <v>2149</v>
      </c>
      <c r="AN42" s="4">
        <v>96</v>
      </c>
      <c r="AO42" s="4">
        <v>25.961534</v>
      </c>
      <c r="AP42" s="4">
        <v>64921.3</v>
      </c>
      <c r="AQ42" s="4">
        <v>21467.8</v>
      </c>
      <c r="AR42" s="4">
        <v>30</v>
      </c>
      <c r="AS42" s="4">
        <v>15121</v>
      </c>
      <c r="AT42" s="4">
        <v>0.14499999999999999</v>
      </c>
      <c r="AU42" s="4">
        <v>25.99</v>
      </c>
      <c r="AV42" s="4">
        <v>77144</v>
      </c>
      <c r="AW42" s="4">
        <v>0</v>
      </c>
      <c r="AX42" s="4">
        <v>0.55000000000000004</v>
      </c>
      <c r="AY42">
        <v>0.78785714285714292</v>
      </c>
      <c r="AZ42" t="s">
        <v>70</v>
      </c>
      <c r="BA42" t="s">
        <v>359</v>
      </c>
      <c r="BB42">
        <v>1</v>
      </c>
      <c r="BC42" t="s">
        <v>362</v>
      </c>
      <c r="BD42">
        <v>7</v>
      </c>
      <c r="BE42">
        <v>95073.521999999997</v>
      </c>
      <c r="BF42">
        <v>8.6971228435189354E-2</v>
      </c>
      <c r="BG42">
        <v>6.8520903545724196E-2</v>
      </c>
      <c r="BH42">
        <v>439072.42200000002</v>
      </c>
      <c r="BI42">
        <v>1.8832111938016458E-2</v>
      </c>
      <c r="BJ42">
        <v>1.483701390545154E-2</v>
      </c>
      <c r="BK42">
        <v>1</v>
      </c>
      <c r="BL42" t="s">
        <v>67</v>
      </c>
      <c r="BM42">
        <v>-1</v>
      </c>
      <c r="BN42" t="s">
        <v>407</v>
      </c>
    </row>
    <row r="43" spans="1:66">
      <c r="A43" s="143" t="str">
        <f t="shared" si="20"/>
        <v>청라교통</v>
      </c>
      <c r="B43" s="143" t="str">
        <f t="shared" si="21"/>
        <v>307</v>
      </c>
      <c r="C43" s="144" t="str">
        <f t="shared" si="22"/>
        <v>72바1700</v>
      </c>
      <c r="D43" s="132" t="str">
        <f t="shared" si="23"/>
        <v>대형</v>
      </c>
      <c r="E43" s="128" t="str">
        <f t="shared" si="16"/>
        <v>D</v>
      </c>
      <c r="F43" s="151">
        <f t="shared" si="17"/>
        <v>0.83642857142857152</v>
      </c>
      <c r="G43" s="152">
        <f t="shared" si="18"/>
        <v>2.3420000000000001</v>
      </c>
      <c r="H43" s="153">
        <f t="shared" si="19"/>
        <v>2.8</v>
      </c>
      <c r="I43" s="154">
        <f t="shared" si="24"/>
        <v>10353.609</v>
      </c>
      <c r="J43" s="155">
        <f t="shared" si="25"/>
        <v>2.427068035592729E-2</v>
      </c>
      <c r="K43" s="155">
        <f t="shared" si="26"/>
        <v>0.32502094974604384</v>
      </c>
      <c r="L43" s="155">
        <f t="shared" si="27"/>
        <v>0.18186895023754518</v>
      </c>
      <c r="M43" s="156">
        <f t="shared" si="28"/>
        <v>21.890999999999998</v>
      </c>
      <c r="N43" s="157">
        <f t="shared" si="29"/>
        <v>0.71499999999999997</v>
      </c>
      <c r="O43" s="157">
        <f t="shared" si="30"/>
        <v>54.048999999999999</v>
      </c>
      <c r="P43" s="158">
        <f t="shared" si="31"/>
        <v>482.90166666666664</v>
      </c>
      <c r="Q43" s="159">
        <f t="shared" si="32"/>
        <v>95</v>
      </c>
      <c r="R43" s="160">
        <f t="shared" si="33"/>
        <v>39.571031525956876</v>
      </c>
      <c r="S43" s="145">
        <f t="shared" si="34"/>
        <v>74</v>
      </c>
      <c r="T43" s="145">
        <f t="shared" si="35"/>
        <v>5596</v>
      </c>
      <c r="U43" t="s">
        <v>118</v>
      </c>
      <c r="V43" t="s">
        <v>121</v>
      </c>
      <c r="W43" s="4" t="s">
        <v>118</v>
      </c>
      <c r="X43" s="4" t="s">
        <v>121</v>
      </c>
      <c r="Y43" s="4" t="s">
        <v>217</v>
      </c>
      <c r="Z43" s="4" t="s">
        <v>170</v>
      </c>
      <c r="AA43" s="4" t="s">
        <v>48</v>
      </c>
      <c r="AB43" s="4">
        <v>531</v>
      </c>
      <c r="AC43" s="4">
        <v>10353.609</v>
      </c>
      <c r="AD43" s="4">
        <v>4420.5810000000001</v>
      </c>
      <c r="AE43" s="4">
        <v>2.3420000000000001</v>
      </c>
      <c r="AF43" s="4">
        <v>2.8</v>
      </c>
      <c r="AG43" s="4">
        <v>21.890999999999998</v>
      </c>
      <c r="AH43" s="4">
        <v>402.09437300000002</v>
      </c>
      <c r="AI43" s="4">
        <v>9.7591040000000007</v>
      </c>
      <c r="AJ43" s="4">
        <v>130.68909500000001</v>
      </c>
      <c r="AK43" s="4">
        <v>1883</v>
      </c>
      <c r="AL43" s="4">
        <v>74</v>
      </c>
      <c r="AM43" s="4">
        <v>5596</v>
      </c>
      <c r="AN43" s="4">
        <v>95</v>
      </c>
      <c r="AO43" s="4">
        <v>25.749200999999999</v>
      </c>
      <c r="AP43" s="4">
        <v>77124.800000000003</v>
      </c>
      <c r="AQ43" s="4">
        <v>28974.1</v>
      </c>
      <c r="AR43" s="4">
        <v>58</v>
      </c>
      <c r="AS43" s="4">
        <v>45833</v>
      </c>
      <c r="AT43" s="4">
        <v>0.71499999999999997</v>
      </c>
      <c r="AU43" s="4">
        <v>54.048999999999999</v>
      </c>
      <c r="AV43" s="4">
        <v>94224</v>
      </c>
      <c r="AW43" s="4">
        <v>0</v>
      </c>
      <c r="AX43" s="4">
        <v>0.56999999999999995</v>
      </c>
      <c r="AY43">
        <v>0.83642857142857152</v>
      </c>
      <c r="AZ43" t="s">
        <v>67</v>
      </c>
      <c r="BA43" t="s">
        <v>359</v>
      </c>
      <c r="BB43">
        <v>2</v>
      </c>
      <c r="BC43" t="s">
        <v>360</v>
      </c>
      <c r="BD43">
        <v>9</v>
      </c>
      <c r="BE43">
        <v>95073.521999999997</v>
      </c>
      <c r="BF43">
        <v>0.10890107763126732</v>
      </c>
      <c r="BG43">
        <v>9.1087972790152891E-2</v>
      </c>
      <c r="BH43">
        <v>439072.42200000002</v>
      </c>
      <c r="BI43">
        <v>2.3580640644289885E-2</v>
      </c>
      <c r="BJ43">
        <v>1.9723521567473899E-2</v>
      </c>
      <c r="BK43">
        <v>1</v>
      </c>
      <c r="BL43" t="s">
        <v>67</v>
      </c>
      <c r="BM43">
        <v>0</v>
      </c>
      <c r="BN43" t="s">
        <v>343</v>
      </c>
    </row>
    <row r="44" spans="1:66">
      <c r="A44" s="140" t="str">
        <f t="shared" si="20"/>
        <v>청라교통</v>
      </c>
      <c r="B44" s="140" t="str">
        <f t="shared" si="21"/>
        <v>307</v>
      </c>
      <c r="C44" s="141" t="str">
        <f t="shared" si="22"/>
        <v>72바1701</v>
      </c>
      <c r="D44" s="115" t="str">
        <f t="shared" si="23"/>
        <v>대형</v>
      </c>
      <c r="E44" s="111" t="str">
        <f t="shared" si="16"/>
        <v>C</v>
      </c>
      <c r="F44" s="161">
        <f t="shared" si="17"/>
        <v>0.8867857142857144</v>
      </c>
      <c r="G44" s="162">
        <f t="shared" si="18"/>
        <v>2.4830000000000001</v>
      </c>
      <c r="H44" s="163">
        <f t="shared" si="19"/>
        <v>2.8</v>
      </c>
      <c r="I44" s="164">
        <f t="shared" si="24"/>
        <v>9006.59</v>
      </c>
      <c r="J44" s="165">
        <f t="shared" si="25"/>
        <v>2.2555116015239456E-2</v>
      </c>
      <c r="K44" s="165">
        <f t="shared" si="26"/>
        <v>0.31770305053405284</v>
      </c>
      <c r="L44" s="165">
        <f t="shared" si="27"/>
        <v>0.22450228110750017</v>
      </c>
      <c r="M44" s="166">
        <f t="shared" si="28"/>
        <v>20.844999999999999</v>
      </c>
      <c r="N44" s="167">
        <f t="shared" si="29"/>
        <v>0.63300000000000001</v>
      </c>
      <c r="O44" s="167">
        <f t="shared" si="30"/>
        <v>44.067999999999998</v>
      </c>
      <c r="P44" s="168">
        <f t="shared" si="31"/>
        <v>423.0383333333333</v>
      </c>
      <c r="Q44" s="169">
        <f t="shared" si="32"/>
        <v>97</v>
      </c>
      <c r="R44" s="170">
        <f t="shared" si="33"/>
        <v>39.070319869262597</v>
      </c>
      <c r="S44" s="142">
        <f t="shared" si="34"/>
        <v>57</v>
      </c>
      <c r="T44" s="142">
        <f t="shared" si="35"/>
        <v>3969</v>
      </c>
      <c r="U44" t="s">
        <v>118</v>
      </c>
      <c r="V44" t="s">
        <v>121</v>
      </c>
      <c r="W44" t="s">
        <v>118</v>
      </c>
      <c r="X44" s="4" t="s">
        <v>121</v>
      </c>
      <c r="Y44" s="4" t="s">
        <v>218</v>
      </c>
      <c r="Z44" s="4" t="s">
        <v>170</v>
      </c>
      <c r="AA44" s="4" t="s">
        <v>48</v>
      </c>
      <c r="AB44" s="4">
        <v>531</v>
      </c>
      <c r="AC44" s="4">
        <v>9006.59</v>
      </c>
      <c r="AD44" s="4">
        <v>3626.817</v>
      </c>
      <c r="AE44" s="4">
        <v>2.4830000000000001</v>
      </c>
      <c r="AF44" s="4">
        <v>2.8</v>
      </c>
      <c r="AG44" s="4">
        <v>20.844999999999999</v>
      </c>
      <c r="AH44" s="4">
        <v>349.41327699999999</v>
      </c>
      <c r="AI44" s="4">
        <v>7.8810570000000002</v>
      </c>
      <c r="AJ44" s="4">
        <v>111.009664</v>
      </c>
      <c r="AK44" s="4">
        <v>2022</v>
      </c>
      <c r="AL44" s="4">
        <v>57</v>
      </c>
      <c r="AM44" s="4">
        <v>3969</v>
      </c>
      <c r="AN44" s="4">
        <v>97</v>
      </c>
      <c r="AO44" s="4">
        <v>25.776323999999999</v>
      </c>
      <c r="AP44" s="4">
        <v>76491.7</v>
      </c>
      <c r="AQ44" s="4">
        <v>25382.3</v>
      </c>
      <c r="AR44" s="4">
        <v>57</v>
      </c>
      <c r="AS44" s="4">
        <v>36938</v>
      </c>
      <c r="AT44" s="4">
        <v>0.63300000000000001</v>
      </c>
      <c r="AU44" s="4">
        <v>44.067999999999998</v>
      </c>
      <c r="AV44" s="4">
        <v>85130</v>
      </c>
      <c r="AW44" s="4">
        <v>0</v>
      </c>
      <c r="AX44" s="4">
        <v>0.59</v>
      </c>
      <c r="AY44">
        <v>0.8867857142857144</v>
      </c>
      <c r="AZ44" t="s">
        <v>69</v>
      </c>
      <c r="BA44" t="s">
        <v>359</v>
      </c>
      <c r="BB44">
        <v>2</v>
      </c>
      <c r="BC44" t="s">
        <v>380</v>
      </c>
      <c r="BD44">
        <v>8</v>
      </c>
      <c r="BE44">
        <v>95073.521999999997</v>
      </c>
      <c r="BF44">
        <v>9.4732895242904749E-2</v>
      </c>
      <c r="BG44">
        <v>8.4007778174333039E-2</v>
      </c>
      <c r="BH44">
        <v>439072.42200000002</v>
      </c>
      <c r="BI44">
        <v>2.0512766342678658E-2</v>
      </c>
      <c r="BJ44">
        <v>1.8190428153168254E-2</v>
      </c>
      <c r="BK44">
        <v>1</v>
      </c>
      <c r="BL44" t="s">
        <v>69</v>
      </c>
      <c r="BM44">
        <v>0</v>
      </c>
      <c r="BN44" t="s">
        <v>343</v>
      </c>
    </row>
    <row r="45" spans="1:66">
      <c r="A45" s="143" t="str">
        <f t="shared" si="20"/>
        <v>청라교통</v>
      </c>
      <c r="B45" s="143" t="str">
        <f t="shared" si="21"/>
        <v>307</v>
      </c>
      <c r="C45" s="144" t="str">
        <f t="shared" si="22"/>
        <v>72바1702</v>
      </c>
      <c r="D45" s="132" t="str">
        <f t="shared" si="23"/>
        <v>대형</v>
      </c>
      <c r="E45" s="128" t="str">
        <f t="shared" si="16"/>
        <v>D</v>
      </c>
      <c r="F45" s="151">
        <f t="shared" si="17"/>
        <v>0.82862068965517244</v>
      </c>
      <c r="G45" s="152">
        <f t="shared" si="18"/>
        <v>2.403</v>
      </c>
      <c r="H45" s="153">
        <f t="shared" si="19"/>
        <v>2.9</v>
      </c>
      <c r="I45" s="154">
        <f t="shared" si="24"/>
        <v>9339.2669999999998</v>
      </c>
      <c r="J45" s="155">
        <f t="shared" si="25"/>
        <v>1.6174898109688998E-2</v>
      </c>
      <c r="K45" s="155">
        <f t="shared" si="26"/>
        <v>0.28267968932469961</v>
      </c>
      <c r="L45" s="155">
        <f t="shared" si="27"/>
        <v>0.17817244115624919</v>
      </c>
      <c r="M45" s="156">
        <f t="shared" si="28"/>
        <v>20.100000000000001</v>
      </c>
      <c r="N45" s="157">
        <f t="shared" si="29"/>
        <v>4.2999999999999997E-2</v>
      </c>
      <c r="O45" s="157">
        <f t="shared" si="30"/>
        <v>16.553999999999998</v>
      </c>
      <c r="P45" s="158">
        <f t="shared" si="31"/>
        <v>416.17333333333335</v>
      </c>
      <c r="Q45" s="159">
        <f t="shared" si="32"/>
        <v>94</v>
      </c>
      <c r="R45" s="160">
        <f t="shared" si="33"/>
        <v>38.095650626557031</v>
      </c>
      <c r="S45" s="145">
        <f t="shared" si="34"/>
        <v>4</v>
      </c>
      <c r="T45" s="145">
        <f t="shared" si="35"/>
        <v>1546</v>
      </c>
      <c r="U45" t="s">
        <v>118</v>
      </c>
      <c r="V45" t="s">
        <v>121</v>
      </c>
      <c r="W45" t="s">
        <v>118</v>
      </c>
      <c r="X45" s="4" t="s">
        <v>121</v>
      </c>
      <c r="Y45" s="4" t="s">
        <v>219</v>
      </c>
      <c r="Z45" s="4" t="s">
        <v>170</v>
      </c>
      <c r="AA45" s="4" t="s">
        <v>48</v>
      </c>
      <c r="AB45" s="4">
        <v>531</v>
      </c>
      <c r="AC45" s="4">
        <v>9339.2669999999998</v>
      </c>
      <c r="AD45" s="4">
        <v>3885.7020000000002</v>
      </c>
      <c r="AE45" s="4">
        <v>2.403</v>
      </c>
      <c r="AF45" s="4">
        <v>2.9</v>
      </c>
      <c r="AG45" s="4">
        <v>20.100000000000001</v>
      </c>
      <c r="AH45" s="4">
        <v>349.646592</v>
      </c>
      <c r="AI45" s="4">
        <v>5.6554979999999997</v>
      </c>
      <c r="AJ45" s="4">
        <v>98.837990000000005</v>
      </c>
      <c r="AK45" s="4">
        <v>1664</v>
      </c>
      <c r="AL45" s="4">
        <v>4</v>
      </c>
      <c r="AM45" s="4">
        <v>1546</v>
      </c>
      <c r="AN45" s="4">
        <v>94</v>
      </c>
      <c r="AO45" s="4">
        <v>26.71059</v>
      </c>
      <c r="AP45" s="4">
        <v>68547.600000000006</v>
      </c>
      <c r="AQ45" s="4">
        <v>24970.400000000001</v>
      </c>
      <c r="AR45" s="4">
        <v>18</v>
      </c>
      <c r="AS45" s="4">
        <v>11694</v>
      </c>
      <c r="AT45" s="4">
        <v>4.2999999999999997E-2</v>
      </c>
      <c r="AU45" s="4">
        <v>16.553999999999998</v>
      </c>
      <c r="AV45" s="4">
        <v>86897</v>
      </c>
      <c r="AW45" s="4">
        <v>0</v>
      </c>
      <c r="AX45" s="4">
        <v>0.56999999999999995</v>
      </c>
      <c r="AY45">
        <v>0.82862068965517244</v>
      </c>
      <c r="AZ45" t="s">
        <v>67</v>
      </c>
      <c r="BA45" t="s">
        <v>359</v>
      </c>
      <c r="BB45">
        <v>3</v>
      </c>
      <c r="BC45" t="s">
        <v>364</v>
      </c>
      <c r="BD45">
        <v>10</v>
      </c>
      <c r="BE45">
        <v>95073.521999999997</v>
      </c>
      <c r="BF45">
        <v>9.8232050349412736E-2</v>
      </c>
      <c r="BG45">
        <v>8.1397109306772006E-2</v>
      </c>
      <c r="BH45">
        <v>439072.42200000002</v>
      </c>
      <c r="BI45">
        <v>2.127044772581959E-2</v>
      </c>
      <c r="BJ45">
        <v>1.7625133063842922E-2</v>
      </c>
      <c r="BK45">
        <v>1</v>
      </c>
      <c r="BL45" t="s">
        <v>67</v>
      </c>
      <c r="BM45">
        <v>0</v>
      </c>
      <c r="BN45" t="s">
        <v>343</v>
      </c>
    </row>
    <row r="46" spans="1:66">
      <c r="A46" s="140" t="str">
        <f t="shared" ref="A46:A50" si="36">W46</f>
        <v>청라교통</v>
      </c>
      <c r="B46" s="140" t="str">
        <f t="shared" ref="B46:B50" si="37">V46</f>
        <v>307</v>
      </c>
      <c r="C46" s="141" t="str">
        <f t="shared" ref="C46:C50" si="38">Y46</f>
        <v>72바1703</v>
      </c>
      <c r="D46" s="115" t="str">
        <f t="shared" ref="D46:D50" si="39">Z46</f>
        <v>대형</v>
      </c>
      <c r="E46" s="111" t="str">
        <f t="shared" ref="E46:E50" si="40">AZ46</f>
        <v>C</v>
      </c>
      <c r="F46" s="161">
        <f t="shared" ref="F46:F50" si="41">G46/H46</f>
        <v>0.88689655172413795</v>
      </c>
      <c r="G46" s="162">
        <f t="shared" ref="G46:G50" si="42">AE46</f>
        <v>2.5720000000000001</v>
      </c>
      <c r="H46" s="163">
        <f t="shared" ref="H46:H50" si="43">AF46</f>
        <v>2.9</v>
      </c>
      <c r="I46" s="164">
        <f t="shared" ref="I46:I50" si="44">AC46</f>
        <v>10665.634</v>
      </c>
      <c r="J46" s="165">
        <f t="shared" ref="J46:J50" si="45">AI46/AH46</f>
        <v>1.0668281180577364E-2</v>
      </c>
      <c r="K46" s="165">
        <f t="shared" ref="K46:K50" si="46">AJ46/AH46</f>
        <v>0.32508987212989321</v>
      </c>
      <c r="L46" s="165">
        <f t="shared" ref="L46:L50" si="47">AK46/AC46</f>
        <v>0.14560784665965473</v>
      </c>
      <c r="M46" s="166">
        <f t="shared" ref="M46:M50" si="48">AG46</f>
        <v>19.940000000000001</v>
      </c>
      <c r="N46" s="167">
        <f t="shared" ref="N46:N50" si="49">IF(AW46=0,AT46,"속도계이상")</f>
        <v>6.6000000000000003E-2</v>
      </c>
      <c r="O46" s="167">
        <f t="shared" ref="O46:O50" si="50">IF(AW46=0,AU46,"속도계이상")</f>
        <v>46.128999999999998</v>
      </c>
      <c r="P46" s="168">
        <f t="shared" ref="P46:P50" si="51">AQ46/60</f>
        <v>378.90999999999997</v>
      </c>
      <c r="Q46" s="169">
        <f t="shared" ref="Q46:Q50" si="52">AN46</f>
        <v>96</v>
      </c>
      <c r="R46" s="170">
        <f t="shared" ref="R46:R50" si="53">AC46/(AH46-AI46-AJ46)</f>
        <v>38.489882064412321</v>
      </c>
      <c r="S46" s="142">
        <f t="shared" ref="S46:S50" si="54">IF(AW46=0,AL46,"속도계이상")</f>
        <v>7</v>
      </c>
      <c r="T46" s="142">
        <f t="shared" ref="T46:T50" si="55">IF(AW46=0,AM46,"속도계이상")</f>
        <v>4920</v>
      </c>
      <c r="U46" t="s">
        <v>118</v>
      </c>
      <c r="V46" t="s">
        <v>121</v>
      </c>
      <c r="W46" t="s">
        <v>118</v>
      </c>
      <c r="X46" s="4" t="s">
        <v>121</v>
      </c>
      <c r="Y46" s="4" t="s">
        <v>220</v>
      </c>
      <c r="Z46" s="4" t="s">
        <v>170</v>
      </c>
      <c r="AA46" s="4" t="s">
        <v>48</v>
      </c>
      <c r="AB46" s="4">
        <v>531</v>
      </c>
      <c r="AC46" s="4">
        <v>10665.634</v>
      </c>
      <c r="AD46" s="4">
        <v>4146.9960000000001</v>
      </c>
      <c r="AE46" s="4">
        <v>2.5720000000000001</v>
      </c>
      <c r="AF46" s="4">
        <v>2.9</v>
      </c>
      <c r="AG46" s="4">
        <v>19.940000000000001</v>
      </c>
      <c r="AH46" s="4">
        <v>417.17076300000002</v>
      </c>
      <c r="AI46" s="4">
        <v>4.4504950000000001</v>
      </c>
      <c r="AJ46" s="4">
        <v>135.61798999999999</v>
      </c>
      <c r="AK46" s="4">
        <v>1553</v>
      </c>
      <c r="AL46" s="4">
        <v>7</v>
      </c>
      <c r="AM46" s="4">
        <v>4920</v>
      </c>
      <c r="AN46" s="4">
        <v>96</v>
      </c>
      <c r="AO46" s="4">
        <v>25.566590000000001</v>
      </c>
      <c r="AP46" s="4">
        <v>91246.2</v>
      </c>
      <c r="AQ46" s="4">
        <v>22734.6</v>
      </c>
      <c r="AR46" s="4">
        <v>72</v>
      </c>
      <c r="AS46" s="4">
        <v>37948</v>
      </c>
      <c r="AT46" s="4">
        <v>6.6000000000000003E-2</v>
      </c>
      <c r="AU46" s="4">
        <v>46.128999999999998</v>
      </c>
      <c r="AV46" s="4">
        <v>99357</v>
      </c>
      <c r="AW46" s="4">
        <v>0</v>
      </c>
      <c r="AX46" s="4">
        <v>0.6</v>
      </c>
      <c r="AY46">
        <v>0.88689655172413795</v>
      </c>
      <c r="AZ46" t="s">
        <v>69</v>
      </c>
      <c r="BA46" t="s">
        <v>359</v>
      </c>
      <c r="BB46">
        <v>1</v>
      </c>
      <c r="BC46" t="s">
        <v>381</v>
      </c>
      <c r="BD46">
        <v>8</v>
      </c>
      <c r="BE46">
        <v>95073.521999999997</v>
      </c>
      <c r="BF46">
        <v>0.11218301137513345</v>
      </c>
      <c r="BG46">
        <v>9.9494725950635604E-2</v>
      </c>
      <c r="BH46">
        <v>439072.42200000002</v>
      </c>
      <c r="BI46">
        <v>2.429128650671665E-2</v>
      </c>
      <c r="BJ46">
        <v>2.1543858239750076E-2</v>
      </c>
      <c r="BK46">
        <v>1</v>
      </c>
      <c r="BL46" t="s">
        <v>69</v>
      </c>
      <c r="BM46">
        <v>0</v>
      </c>
      <c r="BN46" t="s">
        <v>343</v>
      </c>
    </row>
    <row r="47" spans="1:66">
      <c r="A47" s="143" t="str">
        <f t="shared" si="36"/>
        <v>청라교통</v>
      </c>
      <c r="B47" s="143" t="str">
        <f t="shared" si="37"/>
        <v>307</v>
      </c>
      <c r="C47" s="144" t="str">
        <f t="shared" si="38"/>
        <v>75아1145</v>
      </c>
      <c r="D47" s="132" t="str">
        <f t="shared" si="39"/>
        <v>대형</v>
      </c>
      <c r="E47" s="128" t="str">
        <f t="shared" si="40"/>
        <v>D</v>
      </c>
      <c r="F47" s="151">
        <f t="shared" si="41"/>
        <v>0.80379310344827593</v>
      </c>
      <c r="G47" s="152">
        <f t="shared" si="42"/>
        <v>2.331</v>
      </c>
      <c r="H47" s="153">
        <f t="shared" si="43"/>
        <v>2.9</v>
      </c>
      <c r="I47" s="154">
        <f t="shared" si="44"/>
        <v>10369.243</v>
      </c>
      <c r="J47" s="155">
        <f t="shared" si="45"/>
        <v>1.9057697288355571E-2</v>
      </c>
      <c r="K47" s="155">
        <f t="shared" si="46"/>
        <v>0.31557267265416916</v>
      </c>
      <c r="L47" s="155">
        <f t="shared" si="47"/>
        <v>0.2286570003229744</v>
      </c>
      <c r="M47" s="156">
        <f t="shared" si="48"/>
        <v>21.13</v>
      </c>
      <c r="N47" s="157">
        <f t="shared" si="49"/>
        <v>0.41499999999999998</v>
      </c>
      <c r="O47" s="157">
        <f t="shared" si="50"/>
        <v>34.360999999999997</v>
      </c>
      <c r="P47" s="158">
        <f t="shared" si="51"/>
        <v>532.07500000000005</v>
      </c>
      <c r="Q47" s="159">
        <f t="shared" si="52"/>
        <v>95</v>
      </c>
      <c r="R47" s="160">
        <f t="shared" si="53"/>
        <v>39.039142308043239</v>
      </c>
      <c r="S47" s="145">
        <f t="shared" si="54"/>
        <v>43</v>
      </c>
      <c r="T47" s="145">
        <f t="shared" si="55"/>
        <v>3563</v>
      </c>
      <c r="U47" t="s">
        <v>118</v>
      </c>
      <c r="V47" t="s">
        <v>121</v>
      </c>
      <c r="W47" t="s">
        <v>118</v>
      </c>
      <c r="X47" s="4" t="s">
        <v>121</v>
      </c>
      <c r="Y47" s="4" t="s">
        <v>221</v>
      </c>
      <c r="Z47" s="4" t="s">
        <v>170</v>
      </c>
      <c r="AA47" s="4" t="s">
        <v>48</v>
      </c>
      <c r="AB47" s="4">
        <v>531</v>
      </c>
      <c r="AC47" s="4">
        <v>10369.243</v>
      </c>
      <c r="AD47" s="4">
        <v>4447.8040000000001</v>
      </c>
      <c r="AE47" s="4">
        <v>2.331</v>
      </c>
      <c r="AF47" s="4">
        <v>2.9</v>
      </c>
      <c r="AG47" s="4">
        <v>21.13</v>
      </c>
      <c r="AH47" s="4">
        <v>399.19382100000001</v>
      </c>
      <c r="AI47" s="4">
        <v>7.6077149999999998</v>
      </c>
      <c r="AJ47" s="4">
        <v>125.974661</v>
      </c>
      <c r="AK47" s="4">
        <v>2371</v>
      </c>
      <c r="AL47" s="4">
        <v>43</v>
      </c>
      <c r="AM47" s="4">
        <v>3563</v>
      </c>
      <c r="AN47" s="4">
        <v>95</v>
      </c>
      <c r="AO47" s="4">
        <v>25.975459000000001</v>
      </c>
      <c r="AP47" s="4">
        <v>79121.899999999994</v>
      </c>
      <c r="AQ47" s="4">
        <v>31924.5</v>
      </c>
      <c r="AR47" s="4">
        <v>53</v>
      </c>
      <c r="AS47" s="4">
        <v>38449</v>
      </c>
      <c r="AT47" s="4">
        <v>0.41499999999999998</v>
      </c>
      <c r="AU47" s="4">
        <v>34.360999999999997</v>
      </c>
      <c r="AV47" s="4">
        <v>9709</v>
      </c>
      <c r="AW47" s="4">
        <v>0</v>
      </c>
      <c r="AX47" s="4">
        <v>0.56000000000000005</v>
      </c>
      <c r="AY47">
        <v>0.80379310344827593</v>
      </c>
      <c r="AZ47" t="s">
        <v>67</v>
      </c>
      <c r="BA47" t="s">
        <v>359</v>
      </c>
      <c r="BB47">
        <v>5</v>
      </c>
      <c r="BC47" t="s">
        <v>400</v>
      </c>
      <c r="BD47">
        <v>12</v>
      </c>
      <c r="BE47">
        <v>95073.521999999997</v>
      </c>
      <c r="BF47">
        <v>0.10906551878871176</v>
      </c>
      <c r="BG47">
        <v>8.7666111826374876E-2</v>
      </c>
      <c r="BH47">
        <v>439072.42200000002</v>
      </c>
      <c r="BI47">
        <v>2.361624752647298E-2</v>
      </c>
      <c r="BJ47">
        <v>1.8982576891106388E-2</v>
      </c>
      <c r="BK47">
        <v>1</v>
      </c>
      <c r="BL47" t="s">
        <v>67</v>
      </c>
      <c r="BM47">
        <v>0</v>
      </c>
      <c r="BN47" t="s">
        <v>343</v>
      </c>
    </row>
    <row r="48" spans="1:66">
      <c r="A48" s="140" t="str">
        <f t="shared" si="36"/>
        <v>청라교통</v>
      </c>
      <c r="B48" s="140" t="str">
        <f t="shared" si="37"/>
        <v>307</v>
      </c>
      <c r="C48" s="141" t="str">
        <f t="shared" si="38"/>
        <v>75아1146</v>
      </c>
      <c r="D48" s="115" t="str">
        <f t="shared" si="39"/>
        <v>대형</v>
      </c>
      <c r="E48" s="111" t="str">
        <f t="shared" si="40"/>
        <v>D</v>
      </c>
      <c r="F48" s="161">
        <f t="shared" si="41"/>
        <v>0.83793103448275874</v>
      </c>
      <c r="G48" s="162">
        <f t="shared" si="42"/>
        <v>2.4300000000000002</v>
      </c>
      <c r="H48" s="163">
        <f t="shared" si="43"/>
        <v>2.9</v>
      </c>
      <c r="I48" s="164">
        <f t="shared" si="44"/>
        <v>9440.4189999999999</v>
      </c>
      <c r="J48" s="165">
        <f t="shared" si="45"/>
        <v>7.5022190886092346E-3</v>
      </c>
      <c r="K48" s="165">
        <f t="shared" si="46"/>
        <v>0.28665465854429723</v>
      </c>
      <c r="L48" s="165">
        <f t="shared" si="47"/>
        <v>0.17626336288675323</v>
      </c>
      <c r="M48" s="166">
        <f t="shared" si="48"/>
        <v>16.606999999999999</v>
      </c>
      <c r="N48" s="167">
        <f t="shared" si="49"/>
        <v>0.27500000000000002</v>
      </c>
      <c r="O48" s="167">
        <f t="shared" si="50"/>
        <v>21.588000000000001</v>
      </c>
      <c r="P48" s="168">
        <f t="shared" si="51"/>
        <v>187.70833333333334</v>
      </c>
      <c r="Q48" s="169">
        <f t="shared" si="52"/>
        <v>92</v>
      </c>
      <c r="R48" s="170">
        <f t="shared" si="53"/>
        <v>36.770378082343647</v>
      </c>
      <c r="S48" s="142">
        <f t="shared" si="54"/>
        <v>26</v>
      </c>
      <c r="T48" s="142">
        <f t="shared" si="55"/>
        <v>2038</v>
      </c>
      <c r="U48" t="s">
        <v>118</v>
      </c>
      <c r="V48" t="s">
        <v>121</v>
      </c>
      <c r="W48" t="s">
        <v>118</v>
      </c>
      <c r="X48" s="4" t="s">
        <v>121</v>
      </c>
      <c r="Y48" s="4" t="s">
        <v>222</v>
      </c>
      <c r="Z48" s="4" t="s">
        <v>170</v>
      </c>
      <c r="AA48" s="4" t="s">
        <v>48</v>
      </c>
      <c r="AB48" s="4">
        <v>531</v>
      </c>
      <c r="AC48" s="4">
        <v>9440.4189999999999</v>
      </c>
      <c r="AD48" s="4">
        <v>3885.0929999999998</v>
      </c>
      <c r="AE48" s="4">
        <v>2.4300000000000002</v>
      </c>
      <c r="AF48" s="4">
        <v>2.9</v>
      </c>
      <c r="AG48" s="4">
        <v>16.606999999999999</v>
      </c>
      <c r="AH48" s="4">
        <v>363.73491200000001</v>
      </c>
      <c r="AI48" s="4">
        <v>2.7288190000000001</v>
      </c>
      <c r="AJ48" s="4">
        <v>104.266307</v>
      </c>
      <c r="AK48" s="4">
        <v>1664</v>
      </c>
      <c r="AL48" s="4">
        <v>26</v>
      </c>
      <c r="AM48" s="4">
        <v>2038</v>
      </c>
      <c r="AN48" s="4">
        <v>92</v>
      </c>
      <c r="AO48" s="4">
        <v>25.954118000000001</v>
      </c>
      <c r="AP48" s="4">
        <v>57276.7</v>
      </c>
      <c r="AQ48" s="4">
        <v>11262.5</v>
      </c>
      <c r="AR48" s="4">
        <v>21</v>
      </c>
      <c r="AS48" s="4">
        <v>20052</v>
      </c>
      <c r="AT48" s="4">
        <v>0.27500000000000002</v>
      </c>
      <c r="AU48" s="4">
        <v>21.588000000000001</v>
      </c>
      <c r="AV48" s="4">
        <v>87158</v>
      </c>
      <c r="AW48" s="4">
        <v>0</v>
      </c>
      <c r="AX48" s="4">
        <v>0.52</v>
      </c>
      <c r="AY48">
        <v>0.83793103448275874</v>
      </c>
      <c r="AZ48" t="s">
        <v>67</v>
      </c>
      <c r="BA48" t="s">
        <v>359</v>
      </c>
      <c r="BB48">
        <v>1</v>
      </c>
      <c r="BC48" t="s">
        <v>361</v>
      </c>
      <c r="BD48">
        <v>12</v>
      </c>
      <c r="BE48">
        <v>95073.521999999997</v>
      </c>
      <c r="BF48">
        <v>9.9295984848441821E-2</v>
      </c>
      <c r="BG48">
        <v>8.3203187304039194E-2</v>
      </c>
      <c r="BH48">
        <v>439072.42200000002</v>
      </c>
      <c r="BI48">
        <v>2.1500824299094785E-2</v>
      </c>
      <c r="BJ48">
        <v>1.8016207947172531E-2</v>
      </c>
      <c r="BK48">
        <v>1</v>
      </c>
      <c r="BL48" t="s">
        <v>67</v>
      </c>
      <c r="BM48">
        <v>0</v>
      </c>
      <c r="BN48" t="s">
        <v>343</v>
      </c>
    </row>
    <row r="49" spans="1:66">
      <c r="A49" s="143" t="str">
        <f t="shared" si="36"/>
        <v>청라교통</v>
      </c>
      <c r="B49" s="143" t="str">
        <f t="shared" si="37"/>
        <v>308</v>
      </c>
      <c r="C49" s="144" t="str">
        <f t="shared" si="38"/>
        <v>70바5066</v>
      </c>
      <c r="D49" s="132" t="str">
        <f t="shared" si="39"/>
        <v>대형</v>
      </c>
      <c r="E49" s="128" t="str">
        <f t="shared" si="40"/>
        <v>F</v>
      </c>
      <c r="F49" s="151">
        <f t="shared" si="41"/>
        <v>0.79066666666666663</v>
      </c>
      <c r="G49" s="152">
        <f t="shared" si="42"/>
        <v>2.3719999999999999</v>
      </c>
      <c r="H49" s="153">
        <f t="shared" si="43"/>
        <v>3</v>
      </c>
      <c r="I49" s="154">
        <f t="shared" si="44"/>
        <v>13017.531000000001</v>
      </c>
      <c r="J49" s="155">
        <f t="shared" si="45"/>
        <v>2.4823269163629244E-2</v>
      </c>
      <c r="K49" s="155">
        <f t="shared" si="46"/>
        <v>0.26749092105663086</v>
      </c>
      <c r="L49" s="155">
        <f t="shared" si="47"/>
        <v>0.15594355027846676</v>
      </c>
      <c r="M49" s="156">
        <f t="shared" si="48"/>
        <v>22.768000000000001</v>
      </c>
      <c r="N49" s="157">
        <f t="shared" si="49"/>
        <v>0.17699999999999999</v>
      </c>
      <c r="O49" s="157">
        <f t="shared" si="50"/>
        <v>21.777999999999999</v>
      </c>
      <c r="P49" s="158">
        <f t="shared" si="51"/>
        <v>773.05666666666673</v>
      </c>
      <c r="Q49" s="159">
        <f t="shared" si="52"/>
        <v>98</v>
      </c>
      <c r="R49" s="160">
        <f t="shared" si="53"/>
        <v>50.079820522968198</v>
      </c>
      <c r="S49" s="145">
        <f t="shared" si="54"/>
        <v>23</v>
      </c>
      <c r="T49" s="145">
        <f t="shared" si="55"/>
        <v>2835</v>
      </c>
      <c r="U49" t="s">
        <v>118</v>
      </c>
      <c r="V49" t="s">
        <v>122</v>
      </c>
      <c r="W49" t="s">
        <v>118</v>
      </c>
      <c r="X49" s="4" t="s">
        <v>122</v>
      </c>
      <c r="Y49" s="4" t="s">
        <v>223</v>
      </c>
      <c r="Z49" s="4" t="s">
        <v>170</v>
      </c>
      <c r="AA49" s="4" t="s">
        <v>48</v>
      </c>
      <c r="AB49" s="4">
        <v>531</v>
      </c>
      <c r="AC49" s="4">
        <v>13017.531000000001</v>
      </c>
      <c r="AD49" s="4">
        <v>5487.4740000000002</v>
      </c>
      <c r="AE49" s="4">
        <v>2.3719999999999999</v>
      </c>
      <c r="AF49" s="4">
        <v>3</v>
      </c>
      <c r="AG49" s="4">
        <v>22.768000000000001</v>
      </c>
      <c r="AH49" s="4">
        <v>367.30375600000002</v>
      </c>
      <c r="AI49" s="4">
        <v>9.11768</v>
      </c>
      <c r="AJ49" s="4">
        <v>98.250420000000005</v>
      </c>
      <c r="AK49" s="4">
        <v>2030</v>
      </c>
      <c r="AL49" s="4">
        <v>23</v>
      </c>
      <c r="AM49" s="4">
        <v>2835</v>
      </c>
      <c r="AN49" s="4">
        <v>98</v>
      </c>
      <c r="AO49" s="4">
        <v>35.440778000000002</v>
      </c>
      <c r="AP49" s="4">
        <v>90725.1</v>
      </c>
      <c r="AQ49" s="4">
        <v>46383.4</v>
      </c>
      <c r="AR49" s="4">
        <v>33</v>
      </c>
      <c r="AS49" s="4">
        <v>23986</v>
      </c>
      <c r="AT49" s="4">
        <v>0.17699999999999999</v>
      </c>
      <c r="AU49" s="4">
        <v>21.777999999999999</v>
      </c>
      <c r="AV49" s="4">
        <v>122715</v>
      </c>
      <c r="AW49" s="4">
        <v>0</v>
      </c>
      <c r="AX49" s="4">
        <v>0.47</v>
      </c>
      <c r="AY49">
        <v>0.79066666666666663</v>
      </c>
      <c r="AZ49" t="s">
        <v>70</v>
      </c>
      <c r="BA49" t="s">
        <v>365</v>
      </c>
      <c r="BB49">
        <v>1</v>
      </c>
      <c r="BC49" t="s">
        <v>367</v>
      </c>
      <c r="BD49">
        <v>7</v>
      </c>
      <c r="BE49">
        <v>79719.073000000004</v>
      </c>
      <c r="BF49">
        <v>0.16329255359002984</v>
      </c>
      <c r="BG49">
        <v>0.12910997903851693</v>
      </c>
      <c r="BH49">
        <v>439072.42200000002</v>
      </c>
      <c r="BI49">
        <v>2.9647799196097085E-2</v>
      </c>
      <c r="BJ49">
        <v>2.3441526564380762E-2</v>
      </c>
      <c r="BK49">
        <v>1</v>
      </c>
      <c r="BL49" t="s">
        <v>70</v>
      </c>
      <c r="BM49">
        <v>0</v>
      </c>
      <c r="BN49" t="s">
        <v>343</v>
      </c>
    </row>
    <row r="50" spans="1:66">
      <c r="A50" s="140" t="str">
        <f t="shared" si="36"/>
        <v>청라교통</v>
      </c>
      <c r="B50" s="140" t="str">
        <f t="shared" si="37"/>
        <v>308</v>
      </c>
      <c r="C50" s="141" t="str">
        <f t="shared" si="38"/>
        <v>70바5088</v>
      </c>
      <c r="D50" s="115" t="str">
        <f t="shared" si="39"/>
        <v>대형</v>
      </c>
      <c r="E50" s="111" t="str">
        <f t="shared" si="40"/>
        <v>F</v>
      </c>
      <c r="F50" s="161">
        <f t="shared" si="41"/>
        <v>0.78687499999999988</v>
      </c>
      <c r="G50" s="162">
        <f t="shared" si="42"/>
        <v>2.5179999999999998</v>
      </c>
      <c r="H50" s="163">
        <f t="shared" si="43"/>
        <v>3.2</v>
      </c>
      <c r="I50" s="164">
        <f t="shared" si="44"/>
        <v>11838.842000000001</v>
      </c>
      <c r="J50" s="165">
        <f t="shared" si="45"/>
        <v>2.0230514163706022E-2</v>
      </c>
      <c r="K50" s="165">
        <f t="shared" si="46"/>
        <v>0.29555705963483381</v>
      </c>
      <c r="L50" s="165">
        <f t="shared" si="47"/>
        <v>0.16581013582240559</v>
      </c>
      <c r="M50" s="166">
        <f t="shared" si="48"/>
        <v>21.390999999999998</v>
      </c>
      <c r="N50" s="167">
        <f t="shared" si="49"/>
        <v>3.4000000000000002E-2</v>
      </c>
      <c r="O50" s="167">
        <f t="shared" si="50"/>
        <v>11.657</v>
      </c>
      <c r="P50" s="168">
        <f t="shared" si="51"/>
        <v>798.56999999999994</v>
      </c>
      <c r="Q50" s="169">
        <f t="shared" si="52"/>
        <v>94</v>
      </c>
      <c r="R50" s="170">
        <f t="shared" si="53"/>
        <v>48.621843124948633</v>
      </c>
      <c r="S50" s="142">
        <f t="shared" si="54"/>
        <v>4</v>
      </c>
      <c r="T50" s="142">
        <f t="shared" si="55"/>
        <v>1380</v>
      </c>
      <c r="U50" t="s">
        <v>118</v>
      </c>
      <c r="V50" t="s">
        <v>122</v>
      </c>
      <c r="W50" t="s">
        <v>118</v>
      </c>
      <c r="X50" s="4" t="s">
        <v>122</v>
      </c>
      <c r="Y50" s="4" t="s">
        <v>224</v>
      </c>
      <c r="Z50" s="4" t="s">
        <v>170</v>
      </c>
      <c r="AA50" s="4" t="s">
        <v>48</v>
      </c>
      <c r="AB50" s="4">
        <v>531</v>
      </c>
      <c r="AC50" s="4">
        <v>11838.842000000001</v>
      </c>
      <c r="AD50" s="4">
        <v>4702.6030000000001</v>
      </c>
      <c r="AE50" s="4">
        <v>2.5179999999999998</v>
      </c>
      <c r="AF50" s="4">
        <v>3.2</v>
      </c>
      <c r="AG50" s="4">
        <v>21.390999999999998</v>
      </c>
      <c r="AH50" s="4">
        <v>355.86628899999999</v>
      </c>
      <c r="AI50" s="4">
        <v>7.1993580000000001</v>
      </c>
      <c r="AJ50" s="4">
        <v>105.178794</v>
      </c>
      <c r="AK50" s="4">
        <v>1963</v>
      </c>
      <c r="AL50" s="4">
        <v>4</v>
      </c>
      <c r="AM50" s="4">
        <v>1380</v>
      </c>
      <c r="AN50" s="4">
        <v>94</v>
      </c>
      <c r="AO50" s="4">
        <v>33.267668999999998</v>
      </c>
      <c r="AP50" s="4">
        <v>103586.5</v>
      </c>
      <c r="AQ50" s="4">
        <v>47914.2</v>
      </c>
      <c r="AR50" s="4">
        <v>58</v>
      </c>
      <c r="AS50" s="4">
        <v>30655</v>
      </c>
      <c r="AT50" s="4">
        <v>3.4000000000000002E-2</v>
      </c>
      <c r="AU50" s="4">
        <v>11.657</v>
      </c>
      <c r="AV50" s="4">
        <v>109163</v>
      </c>
      <c r="AW50" s="4">
        <v>0</v>
      </c>
      <c r="AX50" s="4">
        <v>0.49</v>
      </c>
      <c r="AY50">
        <v>0.78687499999999988</v>
      </c>
      <c r="AZ50" t="s">
        <v>70</v>
      </c>
      <c r="BA50" t="s">
        <v>365</v>
      </c>
      <c r="BB50">
        <v>2</v>
      </c>
      <c r="BC50" t="s">
        <v>366</v>
      </c>
      <c r="BD50">
        <v>9</v>
      </c>
      <c r="BE50">
        <v>79719.073000000004</v>
      </c>
      <c r="BF50">
        <v>0.14850702039648656</v>
      </c>
      <c r="BG50">
        <v>0.11685646167448534</v>
      </c>
      <c r="BH50">
        <v>439072.42200000002</v>
      </c>
      <c r="BI50">
        <v>2.6963301284269683E-2</v>
      </c>
      <c r="BJ50">
        <v>2.1216747698059705E-2</v>
      </c>
      <c r="BK50">
        <v>1</v>
      </c>
      <c r="BL50" t="s">
        <v>70</v>
      </c>
      <c r="BM50">
        <v>0</v>
      </c>
      <c r="BN50" t="s">
        <v>343</v>
      </c>
    </row>
    <row r="51" spans="1:66">
      <c r="A51" s="143" t="str">
        <f t="shared" ref="A51:A57" si="56">W51</f>
        <v>청라교통</v>
      </c>
      <c r="B51" s="143" t="str">
        <f t="shared" ref="B51:B57" si="57">V51</f>
        <v>308</v>
      </c>
      <c r="C51" s="144" t="str">
        <f t="shared" ref="C51:C57" si="58">Y51</f>
        <v>70바6034</v>
      </c>
      <c r="D51" s="132" t="str">
        <f t="shared" ref="D51:D57" si="59">Z51</f>
        <v>대형</v>
      </c>
      <c r="E51" s="128" t="str">
        <f t="shared" ref="E51:E57" si="60">AZ51</f>
        <v>C</v>
      </c>
      <c r="F51" s="151">
        <f t="shared" ref="F51:F57" si="61">G51/H51</f>
        <v>0.85366666666666668</v>
      </c>
      <c r="G51" s="152">
        <f t="shared" ref="G51:G57" si="62">AE51</f>
        <v>2.5609999999999999</v>
      </c>
      <c r="H51" s="153">
        <f t="shared" ref="H51:H57" si="63">AF51</f>
        <v>3</v>
      </c>
      <c r="I51" s="154">
        <f t="shared" ref="I51:I57" si="64">AC51</f>
        <v>13876.094999999999</v>
      </c>
      <c r="J51" s="155">
        <f t="shared" ref="J51:J57" si="65">AI51/AH51</f>
        <v>1.9480934533022985E-2</v>
      </c>
      <c r="K51" s="155">
        <f t="shared" ref="K51:K57" si="66">AJ51/AH51</f>
        <v>0.30343440586962406</v>
      </c>
      <c r="L51" s="155">
        <f t="shared" ref="L51:L57" si="67">AK51/AC51</f>
        <v>0.15090700950087182</v>
      </c>
      <c r="M51" s="156">
        <f t="shared" ref="M51:M57" si="68">AG51</f>
        <v>21.431999999999999</v>
      </c>
      <c r="N51" s="157">
        <f t="shared" ref="N51:N57" si="69">IF(AW51=0,AT51,"속도계이상")</f>
        <v>0.187</v>
      </c>
      <c r="O51" s="157">
        <f t="shared" ref="O51:O57" si="70">IF(AW51=0,AU51,"속도계이상")</f>
        <v>17.626999999999999</v>
      </c>
      <c r="P51" s="158">
        <f t="shared" ref="P51:P57" si="71">AQ51/60</f>
        <v>1164.0283333333332</v>
      </c>
      <c r="Q51" s="159">
        <f t="shared" ref="Q51:Q57" si="72">AN51</f>
        <v>98</v>
      </c>
      <c r="R51" s="160">
        <f t="shared" ref="R51:R57" si="73">AC51/(AH51-AI51-AJ51)</f>
        <v>49.534122911937359</v>
      </c>
      <c r="S51" s="145">
        <f t="shared" ref="S51:S57" si="74">IF(AW51=0,AL51,"속도계이상")</f>
        <v>26</v>
      </c>
      <c r="T51" s="145">
        <f t="shared" ref="T51:T57" si="75">IF(AW51=0,AM51,"속도계이상")</f>
        <v>2446</v>
      </c>
      <c r="U51" t="s">
        <v>118</v>
      </c>
      <c r="V51" t="s">
        <v>122</v>
      </c>
      <c r="W51" t="s">
        <v>118</v>
      </c>
      <c r="X51" s="4" t="s">
        <v>122</v>
      </c>
      <c r="Y51" s="4" t="s">
        <v>225</v>
      </c>
      <c r="Z51" s="4" t="s">
        <v>170</v>
      </c>
      <c r="AA51" s="4" t="s">
        <v>48</v>
      </c>
      <c r="AB51" s="4">
        <v>531</v>
      </c>
      <c r="AC51" s="4">
        <v>13876.094999999999</v>
      </c>
      <c r="AD51" s="4">
        <v>5417.3819999999996</v>
      </c>
      <c r="AE51" s="4">
        <v>2.5609999999999999</v>
      </c>
      <c r="AF51" s="4">
        <v>3</v>
      </c>
      <c r="AG51" s="4">
        <v>21.431999999999999</v>
      </c>
      <c r="AH51" s="4">
        <v>413.73266699999999</v>
      </c>
      <c r="AI51" s="4">
        <v>8.0598989999999997</v>
      </c>
      <c r="AJ51" s="4">
        <v>125.54072600000001</v>
      </c>
      <c r="AK51" s="4">
        <v>2094</v>
      </c>
      <c r="AL51" s="4">
        <v>26</v>
      </c>
      <c r="AM51" s="4">
        <v>2446</v>
      </c>
      <c r="AN51" s="4">
        <v>98</v>
      </c>
      <c r="AO51" s="4">
        <v>33.538794000000003</v>
      </c>
      <c r="AP51" s="4">
        <v>132494.29999999999</v>
      </c>
      <c r="AQ51" s="4">
        <v>69841.7</v>
      </c>
      <c r="AR51" s="4">
        <v>81</v>
      </c>
      <c r="AS51" s="4">
        <v>61374</v>
      </c>
      <c r="AT51" s="4">
        <v>0.187</v>
      </c>
      <c r="AU51" s="4">
        <v>17.626999999999999</v>
      </c>
      <c r="AV51" s="4">
        <v>131260</v>
      </c>
      <c r="AW51" s="4">
        <v>0</v>
      </c>
      <c r="AX51" s="4">
        <v>0.49</v>
      </c>
      <c r="AY51">
        <v>0.85366666666666668</v>
      </c>
      <c r="AZ51" t="s">
        <v>69</v>
      </c>
      <c r="BA51" t="s">
        <v>365</v>
      </c>
      <c r="BB51">
        <v>1</v>
      </c>
      <c r="BC51" t="s">
        <v>412</v>
      </c>
      <c r="BD51">
        <v>8</v>
      </c>
      <c r="BE51">
        <v>79719.073000000004</v>
      </c>
      <c r="BF51">
        <v>0.17406242292857568</v>
      </c>
      <c r="BG51">
        <v>0.14859128837336077</v>
      </c>
      <c r="BH51">
        <v>439072.42200000002</v>
      </c>
      <c r="BI51">
        <v>3.1603203263811448E-2</v>
      </c>
      <c r="BJ51">
        <v>2.6978601186207041E-2</v>
      </c>
      <c r="BK51">
        <v>1</v>
      </c>
      <c r="BL51" t="s">
        <v>67</v>
      </c>
      <c r="BM51">
        <v>1</v>
      </c>
      <c r="BN51" t="s">
        <v>344</v>
      </c>
    </row>
    <row r="52" spans="1:66">
      <c r="A52" s="140" t="str">
        <f t="shared" si="56"/>
        <v>청라교통</v>
      </c>
      <c r="B52" s="140" t="str">
        <f t="shared" si="57"/>
        <v>308</v>
      </c>
      <c r="C52" s="141" t="str">
        <f t="shared" si="58"/>
        <v>70바6035</v>
      </c>
      <c r="D52" s="115" t="str">
        <f t="shared" si="59"/>
        <v>대형</v>
      </c>
      <c r="E52" s="111" t="str">
        <f t="shared" si="60"/>
        <v>B</v>
      </c>
      <c r="F52" s="161">
        <f t="shared" si="61"/>
        <v>0.94033333333333335</v>
      </c>
      <c r="G52" s="162">
        <f t="shared" si="62"/>
        <v>2.8210000000000002</v>
      </c>
      <c r="H52" s="163">
        <f t="shared" si="63"/>
        <v>3</v>
      </c>
      <c r="I52" s="164">
        <f t="shared" si="64"/>
        <v>13277.509</v>
      </c>
      <c r="J52" s="165">
        <f t="shared" si="65"/>
        <v>2.4697173393578353E-2</v>
      </c>
      <c r="K52" s="165">
        <f t="shared" si="66"/>
        <v>0.25705064746097256</v>
      </c>
      <c r="L52" s="165">
        <f t="shared" si="67"/>
        <v>0.13767642710692193</v>
      </c>
      <c r="M52" s="166">
        <f t="shared" si="68"/>
        <v>18.059000000000001</v>
      </c>
      <c r="N52" s="167">
        <f t="shared" si="69"/>
        <v>0.09</v>
      </c>
      <c r="O52" s="167">
        <f t="shared" si="70"/>
        <v>11.952999999999999</v>
      </c>
      <c r="P52" s="168">
        <f t="shared" si="71"/>
        <v>837.71500000000003</v>
      </c>
      <c r="Q52" s="169">
        <f t="shared" si="72"/>
        <v>94</v>
      </c>
      <c r="R52" s="170">
        <f t="shared" si="73"/>
        <v>48.089276439802191</v>
      </c>
      <c r="S52" s="142">
        <f t="shared" si="74"/>
        <v>12</v>
      </c>
      <c r="T52" s="142">
        <f t="shared" si="75"/>
        <v>1587</v>
      </c>
      <c r="U52" t="s">
        <v>118</v>
      </c>
      <c r="V52" t="s">
        <v>122</v>
      </c>
      <c r="W52" t="s">
        <v>118</v>
      </c>
      <c r="X52" s="4" t="s">
        <v>122</v>
      </c>
      <c r="Y52" s="4" t="s">
        <v>226</v>
      </c>
      <c r="Z52" s="4" t="s">
        <v>170</v>
      </c>
      <c r="AA52" s="4" t="s">
        <v>48</v>
      </c>
      <c r="AB52" s="4">
        <v>531</v>
      </c>
      <c r="AC52" s="4">
        <v>13277.509</v>
      </c>
      <c r="AD52" s="4">
        <v>4706.7150000000001</v>
      </c>
      <c r="AE52" s="4">
        <v>2.8210000000000002</v>
      </c>
      <c r="AF52" s="4">
        <v>3</v>
      </c>
      <c r="AG52" s="4">
        <v>18.059000000000001</v>
      </c>
      <c r="AH52" s="4">
        <v>384.40710799999999</v>
      </c>
      <c r="AI52" s="4">
        <v>9.4937690000000003</v>
      </c>
      <c r="AJ52" s="4">
        <v>98.812095999999997</v>
      </c>
      <c r="AK52" s="4">
        <v>1828</v>
      </c>
      <c r="AL52" s="4">
        <v>12</v>
      </c>
      <c r="AM52" s="4">
        <v>1587</v>
      </c>
      <c r="AN52" s="4">
        <v>94</v>
      </c>
      <c r="AO52" s="4">
        <v>34.540227000000002</v>
      </c>
      <c r="AP52" s="4">
        <v>108343.7</v>
      </c>
      <c r="AQ52" s="4">
        <v>50262.9</v>
      </c>
      <c r="AR52" s="4">
        <v>19</v>
      </c>
      <c r="AS52" s="4">
        <v>9342</v>
      </c>
      <c r="AT52" s="4">
        <v>0.09</v>
      </c>
      <c r="AU52" s="4">
        <v>11.952999999999999</v>
      </c>
      <c r="AV52" s="4">
        <v>126041</v>
      </c>
      <c r="AW52" s="4">
        <v>0</v>
      </c>
      <c r="AX52" s="4">
        <v>0.49</v>
      </c>
      <c r="AY52">
        <v>0.94033333333333335</v>
      </c>
      <c r="AZ52" t="s">
        <v>68</v>
      </c>
      <c r="BA52" t="s">
        <v>365</v>
      </c>
      <c r="BB52">
        <v>1</v>
      </c>
      <c r="BC52" t="s">
        <v>401</v>
      </c>
      <c r="BD52">
        <v>9</v>
      </c>
      <c r="BE52">
        <v>79719.073000000004</v>
      </c>
      <c r="BF52">
        <v>0.16655373049809546</v>
      </c>
      <c r="BG52">
        <v>0.15661602457837578</v>
      </c>
      <c r="BH52">
        <v>439072.42200000002</v>
      </c>
      <c r="BI52">
        <v>3.0239906527310886E-2</v>
      </c>
      <c r="BJ52">
        <v>2.843559210451467E-2</v>
      </c>
      <c r="BK52">
        <v>1</v>
      </c>
      <c r="BL52" t="s">
        <v>68</v>
      </c>
      <c r="BM52">
        <v>0</v>
      </c>
      <c r="BN52" t="s">
        <v>343</v>
      </c>
    </row>
    <row r="53" spans="1:66">
      <c r="A53" s="143" t="str">
        <f t="shared" si="56"/>
        <v>청라교통</v>
      </c>
      <c r="B53" s="143" t="str">
        <f t="shared" si="57"/>
        <v>308</v>
      </c>
      <c r="C53" s="144" t="str">
        <f t="shared" si="58"/>
        <v>75아1292</v>
      </c>
      <c r="D53" s="132" t="str">
        <f t="shared" si="59"/>
        <v>대형</v>
      </c>
      <c r="E53" s="128" t="str">
        <f t="shared" si="60"/>
        <v>D</v>
      </c>
      <c r="F53" s="151">
        <f t="shared" si="61"/>
        <v>0.83633333333333326</v>
      </c>
      <c r="G53" s="152">
        <f t="shared" si="62"/>
        <v>2.5089999999999999</v>
      </c>
      <c r="H53" s="153">
        <f t="shared" si="63"/>
        <v>3</v>
      </c>
      <c r="I53" s="154">
        <f t="shared" si="64"/>
        <v>13734.103999999999</v>
      </c>
      <c r="J53" s="155">
        <f t="shared" si="65"/>
        <v>2.1263832634312807E-2</v>
      </c>
      <c r="K53" s="155">
        <f t="shared" si="66"/>
        <v>0.30962093082695158</v>
      </c>
      <c r="L53" s="155">
        <f t="shared" si="67"/>
        <v>0.15130218906162354</v>
      </c>
      <c r="M53" s="156">
        <f t="shared" si="68"/>
        <v>20.439</v>
      </c>
      <c r="N53" s="157">
        <f t="shared" si="69"/>
        <v>0.32</v>
      </c>
      <c r="O53" s="157">
        <f t="shared" si="70"/>
        <v>25.600999999999999</v>
      </c>
      <c r="P53" s="158">
        <f t="shared" si="71"/>
        <v>1152.2816666666665</v>
      </c>
      <c r="Q53" s="159">
        <f t="shared" si="72"/>
        <v>97</v>
      </c>
      <c r="R53" s="160">
        <f t="shared" si="73"/>
        <v>47.808010609775245</v>
      </c>
      <c r="S53" s="145">
        <f t="shared" si="74"/>
        <v>44</v>
      </c>
      <c r="T53" s="145">
        <f t="shared" si="75"/>
        <v>3516</v>
      </c>
      <c r="U53" t="s">
        <v>118</v>
      </c>
      <c r="V53" t="s">
        <v>122</v>
      </c>
      <c r="W53" t="s">
        <v>118</v>
      </c>
      <c r="X53" s="4" t="s">
        <v>122</v>
      </c>
      <c r="Y53" s="4" t="s">
        <v>227</v>
      </c>
      <c r="Z53" s="4" t="s">
        <v>170</v>
      </c>
      <c r="AA53" s="4" t="s">
        <v>48</v>
      </c>
      <c r="AB53" s="4">
        <v>531</v>
      </c>
      <c r="AC53" s="4">
        <v>13734.103999999999</v>
      </c>
      <c r="AD53" s="4">
        <v>5473.9229999999998</v>
      </c>
      <c r="AE53" s="4">
        <v>2.5089999999999999</v>
      </c>
      <c r="AF53" s="4">
        <v>3</v>
      </c>
      <c r="AG53" s="4">
        <v>20.439</v>
      </c>
      <c r="AH53" s="4">
        <v>429.33741800000001</v>
      </c>
      <c r="AI53" s="4">
        <v>9.1293589999999991</v>
      </c>
      <c r="AJ53" s="4">
        <v>132.93185099999999</v>
      </c>
      <c r="AK53" s="4">
        <v>2078</v>
      </c>
      <c r="AL53" s="4">
        <v>44</v>
      </c>
      <c r="AM53" s="4">
        <v>3516</v>
      </c>
      <c r="AN53" s="4">
        <v>97</v>
      </c>
      <c r="AO53" s="4">
        <v>31.989068</v>
      </c>
      <c r="AP53" s="4">
        <v>163073.4</v>
      </c>
      <c r="AQ53" s="4">
        <v>69136.899999999994</v>
      </c>
      <c r="AR53" s="4">
        <v>121</v>
      </c>
      <c r="AS53" s="4">
        <v>72768</v>
      </c>
      <c r="AT53" s="4">
        <v>0.32</v>
      </c>
      <c r="AU53" s="4">
        <v>25.600999999999999</v>
      </c>
      <c r="AV53" s="4">
        <v>128602</v>
      </c>
      <c r="AW53" s="4">
        <v>0</v>
      </c>
      <c r="AX53" s="4">
        <v>0.48</v>
      </c>
      <c r="AY53">
        <v>0.83633333333333326</v>
      </c>
      <c r="AZ53" t="s">
        <v>67</v>
      </c>
      <c r="BA53" t="s">
        <v>365</v>
      </c>
      <c r="BB53">
        <v>1</v>
      </c>
      <c r="BC53" t="s">
        <v>383</v>
      </c>
      <c r="BD53">
        <v>8</v>
      </c>
      <c r="BE53">
        <v>79719.073000000004</v>
      </c>
      <c r="BF53">
        <v>0.17228128079211355</v>
      </c>
      <c r="BG53">
        <v>0.14408457783580428</v>
      </c>
      <c r="BH53">
        <v>439072.42200000002</v>
      </c>
      <c r="BI53">
        <v>3.1279814699908433E-2</v>
      </c>
      <c r="BJ53">
        <v>2.6160351694023417E-2</v>
      </c>
      <c r="BK53">
        <v>1</v>
      </c>
      <c r="BL53" t="s">
        <v>67</v>
      </c>
      <c r="BM53">
        <v>0</v>
      </c>
      <c r="BN53" t="s">
        <v>343</v>
      </c>
    </row>
    <row r="54" spans="1:66">
      <c r="A54" s="140" t="str">
        <f t="shared" si="56"/>
        <v>청라교통</v>
      </c>
      <c r="B54" s="140" t="str">
        <f t="shared" si="57"/>
        <v>308</v>
      </c>
      <c r="C54" s="141" t="str">
        <f t="shared" si="58"/>
        <v>75아1293</v>
      </c>
      <c r="D54" s="115" t="str">
        <f t="shared" si="59"/>
        <v>대형</v>
      </c>
      <c r="E54" s="111" t="str">
        <f t="shared" si="60"/>
        <v>B</v>
      </c>
      <c r="F54" s="161">
        <f t="shared" si="61"/>
        <v>0.92833333333333334</v>
      </c>
      <c r="G54" s="162">
        <f t="shared" si="62"/>
        <v>2.7850000000000001</v>
      </c>
      <c r="H54" s="163">
        <f t="shared" si="63"/>
        <v>3</v>
      </c>
      <c r="I54" s="164">
        <f t="shared" si="64"/>
        <v>13974.992</v>
      </c>
      <c r="J54" s="165">
        <f t="shared" si="65"/>
        <v>1.6844157767202609E-2</v>
      </c>
      <c r="K54" s="165">
        <f t="shared" si="66"/>
        <v>0.25009199734957704</v>
      </c>
      <c r="L54" s="165">
        <f t="shared" si="67"/>
        <v>0.12801438455206271</v>
      </c>
      <c r="M54" s="166">
        <f t="shared" si="68"/>
        <v>20.277999999999999</v>
      </c>
      <c r="N54" s="167">
        <f t="shared" si="69"/>
        <v>0.27200000000000002</v>
      </c>
      <c r="O54" s="167">
        <f t="shared" si="70"/>
        <v>13.238</v>
      </c>
      <c r="P54" s="168">
        <f t="shared" si="71"/>
        <v>766.77666666666664</v>
      </c>
      <c r="Q54" s="169">
        <f t="shared" si="72"/>
        <v>96</v>
      </c>
      <c r="R54" s="170">
        <f t="shared" si="73"/>
        <v>48.703700689125867</v>
      </c>
      <c r="S54" s="142">
        <f t="shared" si="74"/>
        <v>38</v>
      </c>
      <c r="T54" s="142">
        <f t="shared" si="75"/>
        <v>1850</v>
      </c>
      <c r="U54" t="s">
        <v>118</v>
      </c>
      <c r="V54" t="s">
        <v>122</v>
      </c>
      <c r="W54" t="s">
        <v>118</v>
      </c>
      <c r="X54" s="4" t="s">
        <v>122</v>
      </c>
      <c r="Y54" s="4" t="s">
        <v>228</v>
      </c>
      <c r="Z54" s="4" t="s">
        <v>170</v>
      </c>
      <c r="AA54" s="4" t="s">
        <v>48</v>
      </c>
      <c r="AB54" s="4">
        <v>531</v>
      </c>
      <c r="AC54" s="4">
        <v>13974.992</v>
      </c>
      <c r="AD54" s="4">
        <v>5017.549</v>
      </c>
      <c r="AE54" s="4">
        <v>2.7850000000000001</v>
      </c>
      <c r="AF54" s="4">
        <v>3</v>
      </c>
      <c r="AG54" s="4">
        <v>20.277999999999999</v>
      </c>
      <c r="AH54" s="4">
        <v>391.42432000000002</v>
      </c>
      <c r="AI54" s="4">
        <v>6.5932130000000004</v>
      </c>
      <c r="AJ54" s="4">
        <v>97.892089999999996</v>
      </c>
      <c r="AK54" s="4">
        <v>1789</v>
      </c>
      <c r="AL54" s="4">
        <v>38</v>
      </c>
      <c r="AM54" s="4">
        <v>1850</v>
      </c>
      <c r="AN54" s="4">
        <v>96</v>
      </c>
      <c r="AO54" s="4">
        <v>35.702922000000001</v>
      </c>
      <c r="AP54" s="4">
        <v>101221.2</v>
      </c>
      <c r="AQ54" s="4">
        <v>46006.6</v>
      </c>
      <c r="AR54" s="4">
        <v>5</v>
      </c>
      <c r="AS54" s="4">
        <v>3269</v>
      </c>
      <c r="AT54" s="4">
        <v>0.27200000000000002</v>
      </c>
      <c r="AU54" s="4">
        <v>13.238</v>
      </c>
      <c r="AV54" s="4">
        <v>131178</v>
      </c>
      <c r="AW54" s="4">
        <v>0</v>
      </c>
      <c r="AX54" s="4">
        <v>0.52</v>
      </c>
      <c r="AY54">
        <v>0.92833333333333334</v>
      </c>
      <c r="AZ54" t="s">
        <v>68</v>
      </c>
      <c r="BA54" t="s">
        <v>365</v>
      </c>
      <c r="BB54">
        <v>2</v>
      </c>
      <c r="BC54" t="s">
        <v>402</v>
      </c>
      <c r="BD54">
        <v>7</v>
      </c>
      <c r="BE54">
        <v>79719.073000000004</v>
      </c>
      <c r="BF54">
        <v>0.17530299179469885</v>
      </c>
      <c r="BG54">
        <v>0.16273961071607876</v>
      </c>
      <c r="BH54">
        <v>439072.42200000002</v>
      </c>
      <c r="BI54">
        <v>3.1828444010086332E-2</v>
      </c>
      <c r="BJ54">
        <v>2.9547405522696812E-2</v>
      </c>
      <c r="BK54">
        <v>1</v>
      </c>
      <c r="BL54" t="s">
        <v>68</v>
      </c>
      <c r="BM54">
        <v>0</v>
      </c>
      <c r="BN54" t="s">
        <v>343</v>
      </c>
    </row>
    <row r="55" spans="1:66">
      <c r="A55" s="143" t="str">
        <f t="shared" si="56"/>
        <v>청라교통</v>
      </c>
      <c r="B55" s="143" t="str">
        <f t="shared" si="57"/>
        <v>예비</v>
      </c>
      <c r="C55" s="144" t="str">
        <f t="shared" si="58"/>
        <v>70바6011</v>
      </c>
      <c r="D55" s="132" t="str">
        <f t="shared" si="59"/>
        <v>대형</v>
      </c>
      <c r="E55" s="128" t="str">
        <f t="shared" si="60"/>
        <v>C</v>
      </c>
      <c r="F55" s="151">
        <f t="shared" si="61"/>
        <v>0.88045454545454538</v>
      </c>
      <c r="G55" s="152">
        <f t="shared" si="62"/>
        <v>1.9370000000000001</v>
      </c>
      <c r="H55" s="153">
        <f t="shared" si="63"/>
        <v>2.2000000000000002</v>
      </c>
      <c r="I55" s="154">
        <f t="shared" si="64"/>
        <v>1511.9639999999999</v>
      </c>
      <c r="J55" s="155">
        <f t="shared" si="65"/>
        <v>2.3071643795048096E-2</v>
      </c>
      <c r="K55" s="155">
        <f t="shared" si="66"/>
        <v>0.36722028946711116</v>
      </c>
      <c r="L55" s="155">
        <f t="shared" si="67"/>
        <v>0.24868316970509879</v>
      </c>
      <c r="M55" s="156">
        <f t="shared" si="68"/>
        <v>14.048</v>
      </c>
      <c r="N55" s="157">
        <f t="shared" si="69"/>
        <v>0.13200000000000001</v>
      </c>
      <c r="O55" s="157">
        <f t="shared" si="70"/>
        <v>39.551000000000002</v>
      </c>
      <c r="P55" s="158">
        <f t="shared" si="71"/>
        <v>2.5</v>
      </c>
      <c r="Q55" s="159">
        <f t="shared" si="72"/>
        <v>90</v>
      </c>
      <c r="R55" s="160">
        <f t="shared" si="73"/>
        <v>26.135049133247275</v>
      </c>
      <c r="S55" s="145">
        <f t="shared" si="74"/>
        <v>2</v>
      </c>
      <c r="T55" s="145">
        <f t="shared" si="75"/>
        <v>598</v>
      </c>
      <c r="U55" t="s">
        <v>118</v>
      </c>
      <c r="V55" t="s">
        <v>91</v>
      </c>
      <c r="W55" t="s">
        <v>118</v>
      </c>
      <c r="X55" s="4" t="s">
        <v>91</v>
      </c>
      <c r="Y55" s="4" t="s">
        <v>229</v>
      </c>
      <c r="Z55" s="4" t="s">
        <v>170</v>
      </c>
      <c r="AA55" s="4" t="s">
        <v>48</v>
      </c>
      <c r="AB55" s="4">
        <v>531</v>
      </c>
      <c r="AC55" s="4">
        <v>1511.9639999999999</v>
      </c>
      <c r="AD55" s="4">
        <v>780.63699999999994</v>
      </c>
      <c r="AE55" s="4">
        <v>1.9370000000000001</v>
      </c>
      <c r="AF55" s="4">
        <v>2.2000000000000002</v>
      </c>
      <c r="AG55" s="4">
        <v>14.048</v>
      </c>
      <c r="AH55" s="4">
        <v>94.884699999999995</v>
      </c>
      <c r="AI55" s="4">
        <v>2.189146</v>
      </c>
      <c r="AJ55" s="4">
        <v>34.843586999999999</v>
      </c>
      <c r="AK55" s="4">
        <v>376</v>
      </c>
      <c r="AL55" s="4">
        <v>2</v>
      </c>
      <c r="AM55" s="4">
        <v>598</v>
      </c>
      <c r="AN55" s="4">
        <v>90</v>
      </c>
      <c r="AO55" s="4">
        <v>15.934749999999999</v>
      </c>
      <c r="AP55" s="4">
        <v>1652.4</v>
      </c>
      <c r="AQ55" s="4">
        <v>150</v>
      </c>
      <c r="AR55" s="4">
        <v>3</v>
      </c>
      <c r="AS55" s="4">
        <v>907</v>
      </c>
      <c r="AT55" s="4">
        <v>0.13200000000000001</v>
      </c>
      <c r="AU55" s="4">
        <v>39.551000000000002</v>
      </c>
      <c r="AV55" s="4">
        <v>13637</v>
      </c>
      <c r="AW55" s="4">
        <v>0</v>
      </c>
      <c r="AX55" s="4">
        <v>0.52</v>
      </c>
      <c r="AY55">
        <v>0.88045454545454538</v>
      </c>
      <c r="AZ55" t="s">
        <v>69</v>
      </c>
      <c r="BA55" t="s">
        <v>368</v>
      </c>
      <c r="BB55">
        <v>5</v>
      </c>
      <c r="BC55" t="s">
        <v>413</v>
      </c>
      <c r="BD55">
        <v>10</v>
      </c>
      <c r="BE55">
        <v>5869.7739999999994</v>
      </c>
      <c r="BF55">
        <v>0.25758470428333358</v>
      </c>
      <c r="BG55">
        <v>0.22679162372582595</v>
      </c>
      <c r="BH55">
        <v>439072.42200000002</v>
      </c>
      <c r="BI55">
        <v>3.4435412570730756E-3</v>
      </c>
      <c r="BJ55">
        <v>3.0318815522502487E-3</v>
      </c>
      <c r="BK55">
        <v>1</v>
      </c>
      <c r="BL55" t="s">
        <v>69</v>
      </c>
      <c r="BM55">
        <v>0</v>
      </c>
      <c r="BN55" t="s">
        <v>343</v>
      </c>
    </row>
    <row r="56" spans="1:66">
      <c r="A56" s="140" t="str">
        <f t="shared" si="56"/>
        <v>청라교통</v>
      </c>
      <c r="B56" s="140" t="str">
        <f t="shared" si="57"/>
        <v>예비</v>
      </c>
      <c r="C56" s="141" t="str">
        <f t="shared" si="58"/>
        <v>70바6012</v>
      </c>
      <c r="D56" s="115" t="str">
        <f t="shared" si="59"/>
        <v>대형</v>
      </c>
      <c r="E56" s="111" t="str">
        <f t="shared" si="60"/>
        <v>F</v>
      </c>
      <c r="F56" s="161">
        <f t="shared" si="61"/>
        <v>0.68192307692307685</v>
      </c>
      <c r="G56" s="162">
        <f t="shared" si="62"/>
        <v>1.7729999999999999</v>
      </c>
      <c r="H56" s="163">
        <f t="shared" si="63"/>
        <v>2.6</v>
      </c>
      <c r="I56" s="164">
        <f t="shared" si="64"/>
        <v>1171.0840000000001</v>
      </c>
      <c r="J56" s="165">
        <f t="shared" si="65"/>
        <v>2.1323239977739532E-2</v>
      </c>
      <c r="K56" s="165">
        <f t="shared" si="66"/>
        <v>0.37581798015251494</v>
      </c>
      <c r="L56" s="165">
        <f t="shared" si="67"/>
        <v>0.1946914141086378</v>
      </c>
      <c r="M56" s="166">
        <f t="shared" si="68"/>
        <v>15.664999999999999</v>
      </c>
      <c r="N56" s="167">
        <f t="shared" si="69"/>
        <v>0.76900000000000002</v>
      </c>
      <c r="O56" s="167">
        <f t="shared" si="70"/>
        <v>19.725000000000001</v>
      </c>
      <c r="P56" s="168">
        <f t="shared" si="71"/>
        <v>1.105</v>
      </c>
      <c r="Q56" s="169">
        <f t="shared" si="72"/>
        <v>90</v>
      </c>
      <c r="R56" s="170">
        <f t="shared" si="73"/>
        <v>26.79586947617948</v>
      </c>
      <c r="S56" s="142">
        <f t="shared" si="74"/>
        <v>9</v>
      </c>
      <c r="T56" s="142">
        <f t="shared" si="75"/>
        <v>231</v>
      </c>
      <c r="U56" t="s">
        <v>118</v>
      </c>
      <c r="V56" t="s">
        <v>91</v>
      </c>
      <c r="W56" t="s">
        <v>118</v>
      </c>
      <c r="X56" s="4" t="s">
        <v>91</v>
      </c>
      <c r="Y56" s="4" t="s">
        <v>384</v>
      </c>
      <c r="Z56" s="4" t="s">
        <v>170</v>
      </c>
      <c r="AA56" s="4" t="s">
        <v>48</v>
      </c>
      <c r="AB56" s="4">
        <v>531</v>
      </c>
      <c r="AC56" s="4">
        <v>1171.0840000000001</v>
      </c>
      <c r="AD56" s="4">
        <v>660.36699999999996</v>
      </c>
      <c r="AE56" s="4">
        <v>1.7729999999999999</v>
      </c>
      <c r="AF56" s="4">
        <v>2.6</v>
      </c>
      <c r="AG56" s="4">
        <v>15.664999999999999</v>
      </c>
      <c r="AH56" s="4">
        <v>72.494423999999995</v>
      </c>
      <c r="AI56" s="4">
        <v>1.5458160000000001</v>
      </c>
      <c r="AJ56" s="4">
        <v>27.244707999999999</v>
      </c>
      <c r="AK56" s="4">
        <v>228</v>
      </c>
      <c r="AL56" s="4">
        <v>9</v>
      </c>
      <c r="AM56" s="4">
        <v>231</v>
      </c>
      <c r="AN56" s="4">
        <v>90</v>
      </c>
      <c r="AO56" s="4">
        <v>16.154125000000001</v>
      </c>
      <c r="AP56" s="4">
        <v>1652.6</v>
      </c>
      <c r="AQ56" s="4">
        <v>66.3</v>
      </c>
      <c r="AR56" s="4">
        <v>8</v>
      </c>
      <c r="AS56" s="4">
        <v>5632</v>
      </c>
      <c r="AT56" s="4">
        <v>0.76900000000000002</v>
      </c>
      <c r="AU56" s="4">
        <v>19.725000000000001</v>
      </c>
      <c r="AV56" s="4">
        <v>9670</v>
      </c>
      <c r="AW56" s="4">
        <v>0</v>
      </c>
      <c r="AX56" s="4">
        <v>0.5</v>
      </c>
      <c r="AY56">
        <v>0.68192307692307685</v>
      </c>
      <c r="AZ56" t="s">
        <v>70</v>
      </c>
      <c r="BA56" t="s">
        <v>368</v>
      </c>
      <c r="BB56">
        <v>11</v>
      </c>
      <c r="BC56" t="s">
        <v>414</v>
      </c>
      <c r="BD56">
        <v>9</v>
      </c>
      <c r="BE56">
        <v>5869.7739999999994</v>
      </c>
      <c r="BF56">
        <v>0.19951091813756375</v>
      </c>
      <c r="BG56">
        <v>0.13605109917611558</v>
      </c>
      <c r="BH56">
        <v>439072.42200000002</v>
      </c>
      <c r="BI56">
        <v>2.6671773067997425E-3</v>
      </c>
      <c r="BJ56">
        <v>1.8188097557522858E-3</v>
      </c>
      <c r="BK56">
        <v>1</v>
      </c>
      <c r="BL56" t="s">
        <v>70</v>
      </c>
      <c r="BM56">
        <v>0</v>
      </c>
      <c r="BN56" t="s">
        <v>343</v>
      </c>
    </row>
    <row r="57" spans="1:66">
      <c r="A57" s="143" t="str">
        <f t="shared" si="56"/>
        <v>청라교통</v>
      </c>
      <c r="B57" s="143" t="str">
        <f t="shared" si="57"/>
        <v>예비</v>
      </c>
      <c r="C57" s="144" t="str">
        <f t="shared" si="58"/>
        <v>70바6040</v>
      </c>
      <c r="D57" s="132" t="str">
        <f t="shared" si="59"/>
        <v>대형</v>
      </c>
      <c r="E57" s="128" t="str">
        <f t="shared" si="60"/>
        <v>B</v>
      </c>
      <c r="F57" s="151">
        <f t="shared" si="61"/>
        <v>0.91199999999999992</v>
      </c>
      <c r="G57" s="152">
        <f t="shared" si="62"/>
        <v>2.2799999999999998</v>
      </c>
      <c r="H57" s="153">
        <f t="shared" si="63"/>
        <v>2.5</v>
      </c>
      <c r="I57" s="154">
        <f t="shared" si="64"/>
        <v>2248.442</v>
      </c>
      <c r="J57" s="155">
        <f t="shared" si="65"/>
        <v>9.7527286771908143E-3</v>
      </c>
      <c r="K57" s="155">
        <f t="shared" si="66"/>
        <v>0.31021721939573699</v>
      </c>
      <c r="L57" s="155">
        <f t="shared" si="67"/>
        <v>0.18635126011700545</v>
      </c>
      <c r="M57" s="156">
        <f t="shared" si="68"/>
        <v>18.88</v>
      </c>
      <c r="N57" s="157">
        <f t="shared" si="69"/>
        <v>8.8999999999999996E-2</v>
      </c>
      <c r="O57" s="157">
        <f t="shared" si="70"/>
        <v>25.974</v>
      </c>
      <c r="P57" s="158">
        <f t="shared" si="71"/>
        <v>172.35333333333335</v>
      </c>
      <c r="Q57" s="159">
        <f t="shared" si="72"/>
        <v>99</v>
      </c>
      <c r="R57" s="160">
        <f t="shared" si="73"/>
        <v>42.758226844662872</v>
      </c>
      <c r="S57" s="145">
        <f t="shared" si="74"/>
        <v>2</v>
      </c>
      <c r="T57" s="145">
        <f t="shared" si="75"/>
        <v>584</v>
      </c>
      <c r="U57" t="s">
        <v>118</v>
      </c>
      <c r="V57" t="s">
        <v>91</v>
      </c>
      <c r="W57" t="s">
        <v>118</v>
      </c>
      <c r="X57" s="4" t="s">
        <v>91</v>
      </c>
      <c r="Y57" s="4" t="s">
        <v>385</v>
      </c>
      <c r="Z57" s="4" t="s">
        <v>170</v>
      </c>
      <c r="AA57" s="4" t="s">
        <v>48</v>
      </c>
      <c r="AB57" s="4">
        <v>531</v>
      </c>
      <c r="AC57" s="4">
        <v>2248.442</v>
      </c>
      <c r="AD57" s="4">
        <v>986.13599999999997</v>
      </c>
      <c r="AE57" s="4">
        <v>2.2799999999999998</v>
      </c>
      <c r="AF57" s="4">
        <v>2.5</v>
      </c>
      <c r="AG57" s="4">
        <v>18.88</v>
      </c>
      <c r="AH57" s="4">
        <v>77.327487000000005</v>
      </c>
      <c r="AI57" s="4">
        <v>0.75415399999999999</v>
      </c>
      <c r="AJ57" s="4">
        <v>23.988318</v>
      </c>
      <c r="AK57" s="4">
        <v>419</v>
      </c>
      <c r="AL57" s="4">
        <v>2</v>
      </c>
      <c r="AM57" s="4">
        <v>584</v>
      </c>
      <c r="AN57" s="4">
        <v>99</v>
      </c>
      <c r="AO57" s="4">
        <v>29.076879000000002</v>
      </c>
      <c r="AP57" s="4">
        <v>20802.099999999999</v>
      </c>
      <c r="AQ57" s="4">
        <v>10341.200000000001</v>
      </c>
      <c r="AR57" s="4">
        <v>10</v>
      </c>
      <c r="AS57" s="4">
        <v>12947</v>
      </c>
      <c r="AT57" s="4">
        <v>8.8999999999999996E-2</v>
      </c>
      <c r="AU57" s="4">
        <v>25.974</v>
      </c>
      <c r="AV57" s="4">
        <v>20963</v>
      </c>
      <c r="AW57" s="4">
        <v>0</v>
      </c>
      <c r="AX57" s="4">
        <v>0.46</v>
      </c>
      <c r="AY57">
        <v>0.91199999999999992</v>
      </c>
      <c r="AZ57" t="s">
        <v>68</v>
      </c>
      <c r="BA57" t="s">
        <v>368</v>
      </c>
      <c r="BB57">
        <v>5</v>
      </c>
      <c r="BC57" t="s">
        <v>415</v>
      </c>
      <c r="BD57">
        <v>10</v>
      </c>
      <c r="BE57">
        <v>5869.7739999999994</v>
      </c>
      <c r="BF57">
        <v>0.38305427091400795</v>
      </c>
      <c r="BG57">
        <v>0.34934549507357521</v>
      </c>
      <c r="BH57">
        <v>439072.42200000002</v>
      </c>
      <c r="BI57">
        <v>5.1208909677319695E-3</v>
      </c>
      <c r="BJ57">
        <v>4.6702525625715559E-3</v>
      </c>
      <c r="BK57">
        <v>1</v>
      </c>
      <c r="BL57" t="s">
        <v>66</v>
      </c>
      <c r="BM57">
        <v>-1</v>
      </c>
      <c r="BN57" t="s">
        <v>407</v>
      </c>
    </row>
    <row r="58" spans="1:66">
      <c r="A58" s="140" t="str">
        <f t="shared" ref="A58" si="76">W58</f>
        <v>청라교통</v>
      </c>
      <c r="B58" s="140" t="str">
        <f t="shared" ref="B58" si="77">V58</f>
        <v>예비</v>
      </c>
      <c r="C58" s="141" t="str">
        <f t="shared" ref="C58" si="78">Y58</f>
        <v>72바1334</v>
      </c>
      <c r="D58" s="115" t="str">
        <f t="shared" ref="D58" si="79">Z58</f>
        <v>대형</v>
      </c>
      <c r="E58" s="111" t="str">
        <f t="shared" ref="E58" si="80">AZ58</f>
        <v>B</v>
      </c>
      <c r="F58" s="161">
        <f t="shared" ref="F58" si="81">G58/H58</f>
        <v>0.93538461538461537</v>
      </c>
      <c r="G58" s="162">
        <f t="shared" ref="G58" si="82">AE58</f>
        <v>2.4319999999999999</v>
      </c>
      <c r="H58" s="163">
        <f t="shared" ref="H58" si="83">AF58</f>
        <v>2.6</v>
      </c>
      <c r="I58" s="164">
        <f t="shared" ref="I58" si="84">AC58</f>
        <v>938.28399999999999</v>
      </c>
      <c r="J58" s="165">
        <f t="shared" ref="J58" si="85">AI58/AH58</f>
        <v>1.8541802816149956E-2</v>
      </c>
      <c r="K58" s="165">
        <f t="shared" ref="K58" si="86">AJ58/AH58</f>
        <v>0.30571496460827102</v>
      </c>
      <c r="L58" s="165">
        <f t="shared" ref="L58" si="87">AK58/AC58</f>
        <v>0.21848395581721525</v>
      </c>
      <c r="M58" s="166">
        <f t="shared" ref="M58" si="88">AG58</f>
        <v>18.547000000000001</v>
      </c>
      <c r="N58" s="167">
        <f t="shared" ref="N58" si="89">IF(AW58=0,AT58,"속도계이상")</f>
        <v>0.746</v>
      </c>
      <c r="O58" s="167">
        <f t="shared" ref="O58" si="90">IF(AW58=0,AU58,"속도계이상")</f>
        <v>46.787999999999997</v>
      </c>
      <c r="P58" s="168">
        <f t="shared" ref="P58" si="91">AQ58/60</f>
        <v>68.393333333333345</v>
      </c>
      <c r="Q58" s="169">
        <f t="shared" ref="Q58" si="92">AN58</f>
        <v>93</v>
      </c>
      <c r="R58" s="170">
        <f t="shared" ref="R58" si="93">AC58/(AH58-AI58-AJ58)</f>
        <v>41.432953753667505</v>
      </c>
      <c r="S58" s="142">
        <f t="shared" ref="S58" si="94">IF(AW58=0,AL58,"속도계이상")</f>
        <v>7</v>
      </c>
      <c r="T58" s="142">
        <f t="shared" ref="T58" si="95">IF(AW58=0,AM58,"속도계이상")</f>
        <v>439</v>
      </c>
      <c r="U58" t="s">
        <v>118</v>
      </c>
      <c r="V58" t="s">
        <v>91</v>
      </c>
      <c r="W58" t="s">
        <v>118</v>
      </c>
      <c r="X58" s="4" t="s">
        <v>91</v>
      </c>
      <c r="Y58" s="4" t="s">
        <v>416</v>
      </c>
      <c r="Z58" s="4" t="s">
        <v>170</v>
      </c>
      <c r="AA58" s="4" t="s">
        <v>48</v>
      </c>
      <c r="AB58" s="4">
        <v>531</v>
      </c>
      <c r="AC58" s="4">
        <v>938.28399999999999</v>
      </c>
      <c r="AD58" s="4">
        <v>385.77300000000002</v>
      </c>
      <c r="AE58" s="4">
        <v>2.4319999999999999</v>
      </c>
      <c r="AF58" s="4">
        <v>2.6</v>
      </c>
      <c r="AG58" s="4">
        <v>18.547000000000001</v>
      </c>
      <c r="AH58" s="4">
        <v>33.512490999999997</v>
      </c>
      <c r="AI58" s="4">
        <v>0.62138199999999999</v>
      </c>
      <c r="AJ58" s="4">
        <v>10.24527</v>
      </c>
      <c r="AK58" s="4">
        <v>205</v>
      </c>
      <c r="AL58" s="4">
        <v>7</v>
      </c>
      <c r="AM58" s="4">
        <v>439</v>
      </c>
      <c r="AN58" s="4">
        <v>93</v>
      </c>
      <c r="AO58" s="4">
        <v>27.998038000000001</v>
      </c>
      <c r="AP58" s="4">
        <v>9891.5</v>
      </c>
      <c r="AQ58" s="4">
        <v>4103.6000000000004</v>
      </c>
      <c r="AR58" s="4">
        <v>5</v>
      </c>
      <c r="AS58" s="4">
        <v>3680</v>
      </c>
      <c r="AT58" s="4">
        <v>0.746</v>
      </c>
      <c r="AU58" s="4">
        <v>46.787999999999997</v>
      </c>
      <c r="AV58" s="4">
        <v>8758</v>
      </c>
      <c r="AW58" s="4">
        <v>0</v>
      </c>
      <c r="AX58" s="4">
        <v>0.5</v>
      </c>
      <c r="AY58">
        <v>0.93538461538461537</v>
      </c>
      <c r="AZ58" t="s">
        <v>68</v>
      </c>
      <c r="BA58" t="s">
        <v>368</v>
      </c>
      <c r="BB58">
        <v>2</v>
      </c>
      <c r="BC58" t="s">
        <v>417</v>
      </c>
      <c r="BD58">
        <v>5</v>
      </c>
      <c r="BE58">
        <v>5869.7739999999994</v>
      </c>
      <c r="BF58">
        <v>0.15985010666509478</v>
      </c>
      <c r="BG58">
        <v>0.14952133054211941</v>
      </c>
      <c r="BH58">
        <v>439072.42200000002</v>
      </c>
      <c r="BI58">
        <v>2.1369686479648679E-3</v>
      </c>
      <c r="BJ58">
        <v>1.9988875968655995E-3</v>
      </c>
      <c r="BK58">
        <v>1</v>
      </c>
      <c r="BL58" t="s">
        <v>418</v>
      </c>
      <c r="BM58" t="s">
        <v>419</v>
      </c>
      <c r="BN58" t="s">
        <v>418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65" priority="1" operator="containsText" text="F">
      <formula>NOT(ISERROR(SEARCH("F",E1)))</formula>
    </cfRule>
    <cfRule type="containsText" dxfId="64" priority="2" operator="containsText" text="D">
      <formula>NOT(ISERROR(SEARCH("D",E1)))</formula>
    </cfRule>
    <cfRule type="containsText" dxfId="63" priority="3" operator="containsText" text="C">
      <formula>NOT(ISERROR(SEARCH("C",E1)))</formula>
    </cfRule>
    <cfRule type="containsText" dxfId="62" priority="4" operator="containsText" text="B">
      <formula>NOT(ISERROR(SEARCH("B",E1)))</formula>
    </cfRule>
    <cfRule type="containsText" dxfId="61" priority="5" operator="containsText" text="A">
      <formula>NOT(ISERROR(SEARCH("A",E1)))</formula>
    </cfRule>
    <cfRule type="containsText" dxfId="6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3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140</v>
      </c>
      <c r="D4" s="123" t="s">
        <v>155</v>
      </c>
      <c r="E4" s="124" t="s">
        <v>144</v>
      </c>
      <c r="F4" s="122" t="s">
        <v>148</v>
      </c>
      <c r="G4" s="124" t="s">
        <v>146</v>
      </c>
      <c r="H4" s="124" t="s">
        <v>150</v>
      </c>
      <c r="I4" s="125" t="s">
        <v>152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161</v>
      </c>
      <c r="Q4" s="217" t="s">
        <v>43</v>
      </c>
      <c r="R4" s="217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580</v>
      </c>
      <c r="AN4" s="13"/>
      <c r="AO4" t="s">
        <v>168</v>
      </c>
      <c r="AP4" t="s">
        <v>581</v>
      </c>
      <c r="AQ4" t="s">
        <v>145</v>
      </c>
      <c r="AR4" t="s">
        <v>31</v>
      </c>
      <c r="AS4" t="s">
        <v>0</v>
      </c>
      <c r="AT4" t="s">
        <v>9</v>
      </c>
      <c r="AU4" t="s">
        <v>29</v>
      </c>
      <c r="AV4" t="s">
        <v>158</v>
      </c>
      <c r="AW4" t="s">
        <v>65</v>
      </c>
      <c r="AX4" t="s">
        <v>582</v>
      </c>
      <c r="AY4" t="s">
        <v>125</v>
      </c>
      <c r="AZ4" t="s">
        <v>583</v>
      </c>
      <c r="BA4" t="s">
        <v>584</v>
      </c>
      <c r="BB4" t="s">
        <v>585</v>
      </c>
      <c r="BC4" t="s">
        <v>586</v>
      </c>
      <c r="BD4">
        <v>24</v>
      </c>
      <c r="BE4" t="s">
        <v>137</v>
      </c>
      <c r="BF4" t="s">
        <v>138</v>
      </c>
      <c r="BG4" t="s">
        <v>139</v>
      </c>
      <c r="BI4" t="s">
        <v>0</v>
      </c>
      <c r="BJ4" t="s">
        <v>74</v>
      </c>
      <c r="BK4" t="s">
        <v>65</v>
      </c>
      <c r="BL4" t="s">
        <v>156</v>
      </c>
      <c r="BM4" t="s">
        <v>142</v>
      </c>
      <c r="BN4" t="s">
        <v>147</v>
      </c>
      <c r="BO4" t="s">
        <v>145</v>
      </c>
      <c r="BP4" t="s">
        <v>149</v>
      </c>
      <c r="BQ4" t="s">
        <v>151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6" t="str">
        <f>BI5</f>
        <v>청라교통</v>
      </c>
      <c r="B5" s="127">
        <f>IF(BJ5="NULL", E5, BJ5)</f>
        <v>1849</v>
      </c>
      <c r="C5" s="128" t="str">
        <f>BK5</f>
        <v>C</v>
      </c>
      <c r="D5" s="129">
        <f>BL5</f>
        <v>0.89980371794934533</v>
      </c>
      <c r="E5" s="130">
        <f>U5</f>
        <v>1849</v>
      </c>
      <c r="F5" s="131" t="str">
        <f t="shared" ref="F5:I6" si="0">BN5</f>
        <v>112</v>
      </c>
      <c r="G5" s="132" t="str">
        <f t="shared" si="0"/>
        <v>70바5995</v>
      </c>
      <c r="H5" s="133">
        <f t="shared" si="0"/>
        <v>9</v>
      </c>
      <c r="I5" s="134">
        <f t="shared" si="0"/>
        <v>1512.6100000000001</v>
      </c>
      <c r="J5" s="135">
        <f>AB5/AA5</f>
        <v>1.6644639582143444E-2</v>
      </c>
      <c r="K5" s="135">
        <f>AC5/AA5</f>
        <v>0.36215478043062521</v>
      </c>
      <c r="L5" s="135">
        <f>AD5/I5</f>
        <v>0.27832686548416313</v>
      </c>
      <c r="M5" s="136">
        <f>Z5</f>
        <v>14.964</v>
      </c>
      <c r="N5" s="137">
        <f>BV5</f>
        <v>0.52888715531432418</v>
      </c>
      <c r="O5" s="137">
        <f>BW5</f>
        <v>55.004264152689714</v>
      </c>
      <c r="P5" s="218">
        <f>AK5</f>
        <v>9</v>
      </c>
      <c r="Q5" s="219">
        <f>AE5</f>
        <v>8</v>
      </c>
      <c r="R5" s="219">
        <f>AF5</f>
        <v>832</v>
      </c>
      <c r="T5">
        <v>531</v>
      </c>
      <c r="U5">
        <v>1849</v>
      </c>
      <c r="V5" t="s">
        <v>369</v>
      </c>
      <c r="W5">
        <v>1512.61</v>
      </c>
      <c r="X5">
        <v>799.33199999999999</v>
      </c>
      <c r="Y5">
        <v>1.8919999999999999</v>
      </c>
      <c r="Z5">
        <v>14.964</v>
      </c>
      <c r="AA5">
        <v>92.237202999999994</v>
      </c>
      <c r="AB5">
        <v>1.535255</v>
      </c>
      <c r="AC5">
        <v>33.404144000000002</v>
      </c>
      <c r="AD5" s="1">
        <v>421</v>
      </c>
      <c r="AE5">
        <v>8</v>
      </c>
      <c r="AF5">
        <v>832</v>
      </c>
      <c r="AG5">
        <v>94</v>
      </c>
      <c r="AH5">
        <v>16.399131000000001</v>
      </c>
      <c r="AI5">
        <v>2097.6</v>
      </c>
      <c r="AJ5">
        <v>115.7</v>
      </c>
      <c r="AK5">
        <v>9</v>
      </c>
      <c r="AL5">
        <v>2709</v>
      </c>
      <c r="AM5">
        <v>0.89980371794934533</v>
      </c>
      <c r="AN5" t="s">
        <v>69</v>
      </c>
      <c r="AO5">
        <v>279.81900000000002</v>
      </c>
      <c r="AP5" t="s">
        <v>587</v>
      </c>
      <c r="AQ5" t="s">
        <v>118</v>
      </c>
      <c r="AR5" t="s">
        <v>119</v>
      </c>
      <c r="AS5" t="s">
        <v>118</v>
      </c>
      <c r="AT5" t="s">
        <v>119</v>
      </c>
      <c r="AU5" t="s">
        <v>177</v>
      </c>
      <c r="AV5" t="s">
        <v>369</v>
      </c>
      <c r="AW5" t="s">
        <v>69</v>
      </c>
      <c r="AX5">
        <v>1849</v>
      </c>
      <c r="AY5" t="s">
        <v>588</v>
      </c>
      <c r="AZ5">
        <v>1</v>
      </c>
      <c r="BA5" t="s">
        <v>185</v>
      </c>
      <c r="BB5">
        <v>9</v>
      </c>
      <c r="BC5">
        <v>1</v>
      </c>
      <c r="BE5" t="s">
        <v>418</v>
      </c>
      <c r="BF5" t="s">
        <v>419</v>
      </c>
      <c r="BG5" t="s">
        <v>418</v>
      </c>
      <c r="BI5" t="s">
        <v>118</v>
      </c>
      <c r="BJ5" t="s">
        <v>369</v>
      </c>
      <c r="BK5" t="s">
        <v>69</v>
      </c>
      <c r="BL5">
        <v>0.89980371794934533</v>
      </c>
      <c r="BM5">
        <v>1849</v>
      </c>
      <c r="BN5" t="s">
        <v>119</v>
      </c>
      <c r="BO5" t="s">
        <v>177</v>
      </c>
      <c r="BP5">
        <v>9</v>
      </c>
      <c r="BQ5">
        <v>1512.6100000000001</v>
      </c>
      <c r="BR5">
        <v>1.6644639582143444E-2</v>
      </c>
      <c r="BS5">
        <v>0.36215478043062521</v>
      </c>
      <c r="BT5">
        <v>0.27832686548416313</v>
      </c>
      <c r="BU5">
        <v>14.964</v>
      </c>
      <c r="BV5">
        <v>0.52888715531432418</v>
      </c>
      <c r="BW5">
        <v>55.004264152689714</v>
      </c>
      <c r="BX5">
        <v>9</v>
      </c>
      <c r="BY5">
        <v>8</v>
      </c>
      <c r="BZ5">
        <v>832</v>
      </c>
    </row>
    <row r="6" spans="1:78" ht="16.5">
      <c r="A6" s="109" t="str">
        <f>BI6</f>
        <v>청라교통</v>
      </c>
      <c r="B6" s="110">
        <f>IF(BJ6="NULL", E6, BJ6)</f>
        <v>2049</v>
      </c>
      <c r="C6" s="111" t="str">
        <f>BK6</f>
        <v>B</v>
      </c>
      <c r="D6" s="112">
        <f>BL6</f>
        <v>0.92372795943003816</v>
      </c>
      <c r="E6" s="113">
        <f>U6</f>
        <v>2049</v>
      </c>
      <c r="F6" s="114" t="str">
        <f t="shared" si="0"/>
        <v>112</v>
      </c>
      <c r="G6" s="115" t="str">
        <f t="shared" si="0"/>
        <v>70바5995</v>
      </c>
      <c r="H6" s="116">
        <f t="shared" si="0"/>
        <v>7</v>
      </c>
      <c r="I6" s="117">
        <f t="shared" si="0"/>
        <v>1159.913</v>
      </c>
      <c r="J6" s="118">
        <f>AB6/AA6</f>
        <v>1.4948828838482765E-2</v>
      </c>
      <c r="K6" s="118">
        <f>AC6/AA6</f>
        <v>0.36610305519216207</v>
      </c>
      <c r="L6" s="118">
        <f>AD6/I6</f>
        <v>0.14570058271611749</v>
      </c>
      <c r="M6" s="119">
        <f>Z6</f>
        <v>16.625</v>
      </c>
      <c r="N6" s="120">
        <f>BV6</f>
        <v>0.60349353787740978</v>
      </c>
      <c r="O6" s="120">
        <f>BW6</f>
        <v>44.65852180292832</v>
      </c>
      <c r="P6" s="220">
        <f>AK6</f>
        <v>1</v>
      </c>
      <c r="Q6" s="221">
        <f>AE6</f>
        <v>7</v>
      </c>
      <c r="R6" s="221">
        <f>AF6</f>
        <v>535</v>
      </c>
      <c r="T6">
        <v>531</v>
      </c>
      <c r="U6">
        <v>2049</v>
      </c>
      <c r="V6" t="s">
        <v>369</v>
      </c>
      <c r="W6">
        <v>1206.654</v>
      </c>
      <c r="X6">
        <v>609.92499999999995</v>
      </c>
      <c r="Y6">
        <v>1.978</v>
      </c>
      <c r="Z6">
        <v>16.625</v>
      </c>
      <c r="AA6">
        <v>67.451370999999995</v>
      </c>
      <c r="AB6">
        <v>1.008319</v>
      </c>
      <c r="AC6">
        <v>24.694153</v>
      </c>
      <c r="AD6" s="1">
        <v>169</v>
      </c>
      <c r="AE6">
        <v>7</v>
      </c>
      <c r="AF6">
        <v>535</v>
      </c>
      <c r="AG6">
        <v>88</v>
      </c>
      <c r="AH6">
        <v>17.889243</v>
      </c>
      <c r="AI6">
        <v>2633.7</v>
      </c>
      <c r="AJ6">
        <v>273.60000000000002</v>
      </c>
      <c r="AK6">
        <v>1</v>
      </c>
      <c r="AL6">
        <v>138</v>
      </c>
      <c r="AM6">
        <v>0.92372795943003816</v>
      </c>
      <c r="AN6" t="s">
        <v>68</v>
      </c>
      <c r="AO6">
        <v>280.01900000000001</v>
      </c>
      <c r="AP6" t="s">
        <v>589</v>
      </c>
      <c r="AQ6" t="s">
        <v>118</v>
      </c>
      <c r="AR6" t="s">
        <v>119</v>
      </c>
      <c r="AS6" t="s">
        <v>118</v>
      </c>
      <c r="AT6" t="s">
        <v>119</v>
      </c>
      <c r="AU6" t="s">
        <v>177</v>
      </c>
      <c r="AV6" t="s">
        <v>369</v>
      </c>
      <c r="AW6" t="s">
        <v>68</v>
      </c>
      <c r="AX6">
        <v>2049</v>
      </c>
      <c r="AY6" t="s">
        <v>590</v>
      </c>
      <c r="AZ6">
        <v>6</v>
      </c>
      <c r="BA6" t="s">
        <v>392</v>
      </c>
      <c r="BB6">
        <v>7</v>
      </c>
      <c r="BC6">
        <v>1</v>
      </c>
      <c r="BE6" t="s">
        <v>418</v>
      </c>
      <c r="BF6" t="s">
        <v>419</v>
      </c>
      <c r="BG6" t="s">
        <v>418</v>
      </c>
      <c r="BI6" t="s">
        <v>118</v>
      </c>
      <c r="BJ6" t="s">
        <v>369</v>
      </c>
      <c r="BK6" t="s">
        <v>68</v>
      </c>
      <c r="BL6">
        <v>0.92372795943003816</v>
      </c>
      <c r="BM6">
        <v>2049</v>
      </c>
      <c r="BN6" t="s">
        <v>119</v>
      </c>
      <c r="BO6" t="s">
        <v>177</v>
      </c>
      <c r="BP6">
        <v>7</v>
      </c>
      <c r="BQ6">
        <v>1159.913</v>
      </c>
      <c r="BR6">
        <v>1.4948828838482765E-2</v>
      </c>
      <c r="BS6">
        <v>0.36610305519216207</v>
      </c>
      <c r="BT6">
        <v>0.1400567188274352</v>
      </c>
      <c r="BU6">
        <v>16.625</v>
      </c>
      <c r="BV6">
        <v>0.60349353787740978</v>
      </c>
      <c r="BW6">
        <v>44.65852180292832</v>
      </c>
      <c r="BX6">
        <v>1</v>
      </c>
      <c r="BY6">
        <v>7</v>
      </c>
      <c r="BZ6">
        <v>535</v>
      </c>
    </row>
    <row r="7" spans="1:78" ht="16.5">
      <c r="A7" s="126" t="str">
        <f t="shared" ref="A7:A70" si="1">BI7</f>
        <v>청라교통</v>
      </c>
      <c r="B7" s="127">
        <f t="shared" ref="B7:B70" si="2">IF(BJ7="NULL", E7, BJ7)</f>
        <v>2255</v>
      </c>
      <c r="C7" s="128" t="str">
        <f t="shared" ref="C7:C70" si="3">BK7</f>
        <v>A</v>
      </c>
      <c r="D7" s="129">
        <f t="shared" ref="D7:D70" si="4">BL7</f>
        <v>0.9680846538315987</v>
      </c>
      <c r="E7" s="130">
        <f t="shared" ref="E7:E70" si="5">U7</f>
        <v>2255</v>
      </c>
      <c r="F7" s="131" t="str">
        <f t="shared" ref="F7:F70" si="6">BN7</f>
        <v>112</v>
      </c>
      <c r="G7" s="132" t="str">
        <f t="shared" ref="G7:G70" si="7">BO7</f>
        <v>70바6056</v>
      </c>
      <c r="H7" s="133">
        <f t="shared" ref="H7:H70" si="8">BP7</f>
        <v>7</v>
      </c>
      <c r="I7" s="134">
        <f t="shared" ref="I7:I70" si="9">BQ7</f>
        <v>1634.1760000000002</v>
      </c>
      <c r="J7" s="135">
        <f t="shared" ref="J7:J70" si="10">AB7/AA7</f>
        <v>3.9051485315117082E-2</v>
      </c>
      <c r="K7" s="135">
        <f t="shared" ref="K7:K70" si="11">AC7/AA7</f>
        <v>0.35783841177307435</v>
      </c>
      <c r="L7" s="135">
        <f t="shared" ref="L7:L70" si="12">AD7/I7</f>
        <v>0.13584828072374089</v>
      </c>
      <c r="M7" s="136">
        <f t="shared" ref="M7:M70" si="13">Z7</f>
        <v>13.855</v>
      </c>
      <c r="N7" s="137">
        <f t="shared" ref="N7:N70" si="14">BV7</f>
        <v>0.12238583848985665</v>
      </c>
      <c r="O7" s="137">
        <f t="shared" ref="O7:O70" si="15">BW7</f>
        <v>26.802498629278606</v>
      </c>
      <c r="P7" s="218">
        <f t="shared" ref="P7:P70" si="16">AK7</f>
        <v>3</v>
      </c>
      <c r="Q7" s="219">
        <f t="shared" ref="Q7:Q70" si="17">AE7</f>
        <v>2</v>
      </c>
      <c r="R7" s="219">
        <f t="shared" ref="R7:R70" si="18">AF7</f>
        <v>438</v>
      </c>
      <c r="T7">
        <v>531</v>
      </c>
      <c r="U7">
        <v>2255</v>
      </c>
      <c r="V7" t="s">
        <v>369</v>
      </c>
      <c r="W7">
        <v>1634.1759999999999</v>
      </c>
      <c r="X7">
        <v>777.04700000000003</v>
      </c>
      <c r="Y7">
        <v>2.1030000000000002</v>
      </c>
      <c r="Z7">
        <v>13.855</v>
      </c>
      <c r="AA7">
        <v>98.331086999999997</v>
      </c>
      <c r="AB7">
        <v>3.8399749999999999</v>
      </c>
      <c r="AC7">
        <v>35.186639999999997</v>
      </c>
      <c r="AD7" s="1">
        <v>222</v>
      </c>
      <c r="AE7">
        <v>2</v>
      </c>
      <c r="AF7">
        <v>438</v>
      </c>
      <c r="AG7">
        <v>90</v>
      </c>
      <c r="AH7">
        <v>16.619118</v>
      </c>
      <c r="AI7">
        <v>2700.6</v>
      </c>
      <c r="AJ7">
        <v>461.3</v>
      </c>
      <c r="AK7">
        <v>3</v>
      </c>
      <c r="AL7">
        <v>183</v>
      </c>
      <c r="AM7">
        <v>0.9680846538315987</v>
      </c>
      <c r="AN7" t="s">
        <v>66</v>
      </c>
      <c r="AO7">
        <v>394.80799999999999</v>
      </c>
      <c r="AP7" t="s">
        <v>591</v>
      </c>
      <c r="AQ7" t="s">
        <v>118</v>
      </c>
      <c r="AR7" t="s">
        <v>119</v>
      </c>
      <c r="AS7" t="s">
        <v>118</v>
      </c>
      <c r="AT7" t="s">
        <v>119</v>
      </c>
      <c r="AU7" t="s">
        <v>348</v>
      </c>
      <c r="AV7" t="s">
        <v>369</v>
      </c>
      <c r="AW7" t="s">
        <v>66</v>
      </c>
      <c r="AX7">
        <v>2255</v>
      </c>
      <c r="AY7" t="s">
        <v>592</v>
      </c>
      <c r="AZ7">
        <v>6</v>
      </c>
      <c r="BA7" t="s">
        <v>593</v>
      </c>
      <c r="BB7">
        <v>7</v>
      </c>
      <c r="BC7">
        <v>1</v>
      </c>
      <c r="BE7" t="s">
        <v>418</v>
      </c>
      <c r="BF7" t="s">
        <v>419</v>
      </c>
      <c r="BG7" t="s">
        <v>418</v>
      </c>
      <c r="BI7" t="s">
        <v>118</v>
      </c>
      <c r="BJ7" t="s">
        <v>369</v>
      </c>
      <c r="BK7" t="s">
        <v>66</v>
      </c>
      <c r="BL7">
        <v>0.9680846538315987</v>
      </c>
      <c r="BM7">
        <v>2255</v>
      </c>
      <c r="BN7" t="s">
        <v>119</v>
      </c>
      <c r="BO7" t="s">
        <v>348</v>
      </c>
      <c r="BP7">
        <v>7</v>
      </c>
      <c r="BQ7">
        <v>1634.1760000000002</v>
      </c>
      <c r="BR7">
        <v>3.9051485315117082E-2</v>
      </c>
      <c r="BS7">
        <v>0.35783841177307435</v>
      </c>
      <c r="BT7">
        <v>0.13584828072374089</v>
      </c>
      <c r="BU7">
        <v>13.855</v>
      </c>
      <c r="BV7">
        <v>0.12238583848985665</v>
      </c>
      <c r="BW7">
        <v>26.802498629278606</v>
      </c>
      <c r="BX7">
        <v>3</v>
      </c>
      <c r="BY7">
        <v>2</v>
      </c>
      <c r="BZ7">
        <v>438</v>
      </c>
    </row>
    <row r="8" spans="1:78" ht="16.5">
      <c r="A8" s="109" t="str">
        <f t="shared" si="1"/>
        <v>청라교통</v>
      </c>
      <c r="B8" s="110" t="str">
        <f t="shared" si="2"/>
        <v>강동윤</v>
      </c>
      <c r="C8" s="111" t="str">
        <f t="shared" si="3"/>
        <v>D</v>
      </c>
      <c r="D8" s="112">
        <f t="shared" si="4"/>
        <v>0.81033333333333335</v>
      </c>
      <c r="E8" s="113">
        <f t="shared" si="5"/>
        <v>3423</v>
      </c>
      <c r="F8" s="114" t="str">
        <f t="shared" si="6"/>
        <v>308</v>
      </c>
      <c r="G8" s="115" t="str">
        <f t="shared" si="7"/>
        <v>70바6034</v>
      </c>
      <c r="H8" s="116">
        <f t="shared" si="8"/>
        <v>1</v>
      </c>
      <c r="I8" s="117">
        <f t="shared" si="9"/>
        <v>5111.2969999999996</v>
      </c>
      <c r="J8" s="118">
        <f t="shared" si="10"/>
        <v>1.0697544194732045E-2</v>
      </c>
      <c r="K8" s="118">
        <f t="shared" si="11"/>
        <v>0.3403215161253334</v>
      </c>
      <c r="L8" s="118">
        <f t="shared" si="12"/>
        <v>0.17158071620569104</v>
      </c>
      <c r="M8" s="119">
        <f t="shared" si="13"/>
        <v>23.888999999999999</v>
      </c>
      <c r="N8" s="120">
        <f t="shared" si="14"/>
        <v>0.27390308174226624</v>
      </c>
      <c r="O8" s="120">
        <f t="shared" si="15"/>
        <v>28.01637236106609</v>
      </c>
      <c r="P8" s="220">
        <f t="shared" si="16"/>
        <v>40</v>
      </c>
      <c r="Q8" s="221">
        <f t="shared" si="17"/>
        <v>14</v>
      </c>
      <c r="R8" s="221">
        <f t="shared" si="18"/>
        <v>1432</v>
      </c>
      <c r="T8">
        <v>531</v>
      </c>
      <c r="U8">
        <v>3423</v>
      </c>
      <c r="V8" t="s">
        <v>230</v>
      </c>
      <c r="W8">
        <v>5111.2969999999996</v>
      </c>
      <c r="X8">
        <v>2102.9450000000002</v>
      </c>
      <c r="Y8">
        <v>2.431</v>
      </c>
      <c r="Z8">
        <v>23.888999999999999</v>
      </c>
      <c r="AA8">
        <v>154.23885799999999</v>
      </c>
      <c r="AB8">
        <v>1.649977</v>
      </c>
      <c r="AC8">
        <v>52.490802000000002</v>
      </c>
      <c r="AD8" s="1">
        <v>877</v>
      </c>
      <c r="AE8">
        <v>14</v>
      </c>
      <c r="AF8">
        <v>1432</v>
      </c>
      <c r="AG8">
        <v>94</v>
      </c>
      <c r="AH8">
        <v>33.138840999999999</v>
      </c>
      <c r="AI8">
        <v>62249.5</v>
      </c>
      <c r="AJ8">
        <v>38885.800000000003</v>
      </c>
      <c r="AK8">
        <v>40</v>
      </c>
      <c r="AL8">
        <v>44259</v>
      </c>
      <c r="AM8">
        <v>0.81033333333333335</v>
      </c>
      <c r="AN8" t="s">
        <v>67</v>
      </c>
      <c r="AO8">
        <v>5111.2969999999996</v>
      </c>
      <c r="AP8" t="s">
        <v>420</v>
      </c>
      <c r="AQ8" t="s">
        <v>118</v>
      </c>
      <c r="AR8" t="s">
        <v>122</v>
      </c>
      <c r="AS8" t="s">
        <v>118</v>
      </c>
      <c r="AT8" t="s">
        <v>122</v>
      </c>
      <c r="AU8" t="s">
        <v>225</v>
      </c>
      <c r="AV8" t="s">
        <v>230</v>
      </c>
      <c r="AW8" t="s">
        <v>67</v>
      </c>
      <c r="AX8">
        <v>3423</v>
      </c>
      <c r="AY8" t="s">
        <v>594</v>
      </c>
      <c r="AZ8">
        <v>5</v>
      </c>
      <c r="BA8" t="s">
        <v>595</v>
      </c>
      <c r="BB8">
        <v>1</v>
      </c>
      <c r="BC8">
        <v>1</v>
      </c>
      <c r="BE8" t="s">
        <v>67</v>
      </c>
      <c r="BF8">
        <v>0</v>
      </c>
      <c r="BG8" t="s">
        <v>343</v>
      </c>
      <c r="BI8" t="s">
        <v>118</v>
      </c>
      <c r="BJ8" t="s">
        <v>230</v>
      </c>
      <c r="BK8" t="s">
        <v>67</v>
      </c>
      <c r="BL8">
        <v>0.81033333333333335</v>
      </c>
      <c r="BM8">
        <v>3423</v>
      </c>
      <c r="BN8" t="s">
        <v>122</v>
      </c>
      <c r="BO8" t="s">
        <v>225</v>
      </c>
      <c r="BP8">
        <v>1</v>
      </c>
      <c r="BQ8">
        <v>5111.2969999999996</v>
      </c>
      <c r="BR8">
        <v>1.0697544194732045E-2</v>
      </c>
      <c r="BS8">
        <v>0.3403215161253334</v>
      </c>
      <c r="BT8">
        <v>0.17158071620569104</v>
      </c>
      <c r="BU8">
        <v>23.888999999999999</v>
      </c>
      <c r="BV8">
        <v>0.27390308174226624</v>
      </c>
      <c r="BW8">
        <v>28.01637236106609</v>
      </c>
      <c r="BX8">
        <v>40</v>
      </c>
      <c r="BY8">
        <v>14</v>
      </c>
      <c r="BZ8">
        <v>1432</v>
      </c>
    </row>
    <row r="9" spans="1:78" ht="16.5">
      <c r="A9" s="126" t="str">
        <f t="shared" si="1"/>
        <v>청라교통</v>
      </c>
      <c r="B9" s="127" t="str">
        <f t="shared" si="2"/>
        <v>강양민</v>
      </c>
      <c r="C9" s="128" t="str">
        <f t="shared" si="3"/>
        <v>D</v>
      </c>
      <c r="D9" s="129">
        <f t="shared" si="4"/>
        <v>0.8434015037017355</v>
      </c>
      <c r="E9" s="130">
        <f t="shared" si="5"/>
        <v>7804</v>
      </c>
      <c r="F9" s="131" t="str">
        <f t="shared" si="6"/>
        <v>306</v>
      </c>
      <c r="G9" s="132" t="str">
        <f t="shared" si="7"/>
        <v>72바1305</v>
      </c>
      <c r="H9" s="133">
        <f t="shared" si="8"/>
        <v>16</v>
      </c>
      <c r="I9" s="134">
        <f t="shared" si="9"/>
        <v>2776.0340000000001</v>
      </c>
      <c r="J9" s="135">
        <f t="shared" si="10"/>
        <v>2.6767588947726961E-2</v>
      </c>
      <c r="K9" s="135">
        <f t="shared" si="11"/>
        <v>0.35481730341658146</v>
      </c>
      <c r="L9" s="135">
        <f t="shared" si="12"/>
        <v>0.23486744038437568</v>
      </c>
      <c r="M9" s="136">
        <f t="shared" si="13"/>
        <v>18.974</v>
      </c>
      <c r="N9" s="137">
        <f t="shared" si="14"/>
        <v>0.69637854482281469</v>
      </c>
      <c r="O9" s="137">
        <f t="shared" si="15"/>
        <v>42.479091234191692</v>
      </c>
      <c r="P9" s="218">
        <f t="shared" si="16"/>
        <v>21</v>
      </c>
      <c r="Q9" s="219">
        <f t="shared" si="17"/>
        <v>18</v>
      </c>
      <c r="R9" s="219">
        <f t="shared" si="18"/>
        <v>1414</v>
      </c>
      <c r="T9">
        <v>531</v>
      </c>
      <c r="U9">
        <v>7804</v>
      </c>
      <c r="V9" t="s">
        <v>231</v>
      </c>
      <c r="W9">
        <v>2776.0340000000001</v>
      </c>
      <c r="X9">
        <v>1322.115</v>
      </c>
      <c r="Y9">
        <v>2.1</v>
      </c>
      <c r="Z9">
        <v>18.974</v>
      </c>
      <c r="AA9">
        <v>134.095529</v>
      </c>
      <c r="AB9">
        <v>3.5894140000000001</v>
      </c>
      <c r="AC9">
        <v>47.579414</v>
      </c>
      <c r="AD9" s="1">
        <v>652</v>
      </c>
      <c r="AE9">
        <v>18</v>
      </c>
      <c r="AF9">
        <v>1414</v>
      </c>
      <c r="AG9">
        <v>91</v>
      </c>
      <c r="AH9">
        <v>20.701913000000001</v>
      </c>
      <c r="AI9">
        <v>14845.5</v>
      </c>
      <c r="AJ9">
        <v>5475.2</v>
      </c>
      <c r="AK9">
        <v>21</v>
      </c>
      <c r="AL9">
        <v>6258</v>
      </c>
      <c r="AM9">
        <v>0.8434015037017355</v>
      </c>
      <c r="AN9" t="s">
        <v>67</v>
      </c>
      <c r="AO9">
        <v>246.113</v>
      </c>
      <c r="AP9" t="s">
        <v>421</v>
      </c>
      <c r="AQ9" t="s">
        <v>118</v>
      </c>
      <c r="AR9" t="s">
        <v>120</v>
      </c>
      <c r="AS9" t="s">
        <v>118</v>
      </c>
      <c r="AT9" t="s">
        <v>120</v>
      </c>
      <c r="AU9" t="s">
        <v>208</v>
      </c>
      <c r="AV9" t="s">
        <v>231</v>
      </c>
      <c r="AW9" t="s">
        <v>67</v>
      </c>
      <c r="AX9">
        <v>7804</v>
      </c>
      <c r="AY9" t="s">
        <v>596</v>
      </c>
      <c r="AZ9">
        <v>2</v>
      </c>
      <c r="BA9" t="s">
        <v>354</v>
      </c>
      <c r="BB9">
        <v>16</v>
      </c>
      <c r="BC9">
        <v>1</v>
      </c>
      <c r="BE9" t="s">
        <v>69</v>
      </c>
      <c r="BF9">
        <v>-1</v>
      </c>
      <c r="BG9" t="s">
        <v>407</v>
      </c>
      <c r="BI9" t="s">
        <v>118</v>
      </c>
      <c r="BJ9" t="s">
        <v>231</v>
      </c>
      <c r="BK9" t="s">
        <v>67</v>
      </c>
      <c r="BL9">
        <v>0.8434015037017355</v>
      </c>
      <c r="BM9">
        <v>7804</v>
      </c>
      <c r="BN9" t="s">
        <v>120</v>
      </c>
      <c r="BO9" t="s">
        <v>208</v>
      </c>
      <c r="BP9">
        <v>16</v>
      </c>
      <c r="BQ9">
        <v>2776.0340000000001</v>
      </c>
      <c r="BR9">
        <v>2.6767588947726961E-2</v>
      </c>
      <c r="BS9">
        <v>0.35481730341658146</v>
      </c>
      <c r="BT9">
        <v>0.23486744038437568</v>
      </c>
      <c r="BU9">
        <v>18.974</v>
      </c>
      <c r="BV9">
        <v>0.69637854482281469</v>
      </c>
      <c r="BW9">
        <v>42.479091234191692</v>
      </c>
      <c r="BX9">
        <v>21</v>
      </c>
      <c r="BY9">
        <v>18</v>
      </c>
      <c r="BZ9">
        <v>1414</v>
      </c>
    </row>
    <row r="10" spans="1:78" ht="16.5">
      <c r="A10" s="109" t="str">
        <f t="shared" si="1"/>
        <v>청라교통</v>
      </c>
      <c r="B10" s="110" t="str">
        <f t="shared" si="2"/>
        <v>강원호</v>
      </c>
      <c r="C10" s="111" t="str">
        <f t="shared" si="3"/>
        <v>F</v>
      </c>
      <c r="D10" s="112">
        <f t="shared" si="4"/>
        <v>0.78443055472367385</v>
      </c>
      <c r="E10" s="113">
        <f t="shared" si="5"/>
        <v>9832</v>
      </c>
      <c r="F10" s="114" t="str">
        <f t="shared" si="6"/>
        <v>307</v>
      </c>
      <c r="G10" s="115" t="str">
        <f t="shared" si="7"/>
        <v>70바5991</v>
      </c>
      <c r="H10" s="116">
        <f t="shared" si="8"/>
        <v>10</v>
      </c>
      <c r="I10" s="117">
        <f t="shared" si="9"/>
        <v>4539.6809999999996</v>
      </c>
      <c r="J10" s="118">
        <f t="shared" si="10"/>
        <v>4.0457896932171528E-2</v>
      </c>
      <c r="K10" s="118">
        <f t="shared" si="11"/>
        <v>0.31398844810618037</v>
      </c>
      <c r="L10" s="118">
        <f t="shared" si="12"/>
        <v>0.21102804360042041</v>
      </c>
      <c r="M10" s="119">
        <f t="shared" si="13"/>
        <v>24.158999999999999</v>
      </c>
      <c r="N10" s="120">
        <f t="shared" si="14"/>
        <v>9.4929438948029937E-2</v>
      </c>
      <c r="O10" s="120">
        <f t="shared" si="15"/>
        <v>85.531424492174963</v>
      </c>
      <c r="P10" s="220">
        <f t="shared" si="16"/>
        <v>19</v>
      </c>
      <c r="Q10" s="221">
        <f t="shared" si="17"/>
        <v>21</v>
      </c>
      <c r="R10" s="221">
        <f t="shared" si="18"/>
        <v>4390</v>
      </c>
      <c r="T10">
        <v>531</v>
      </c>
      <c r="U10">
        <v>9832</v>
      </c>
      <c r="V10" t="s">
        <v>232</v>
      </c>
      <c r="W10">
        <v>4539.6809999999996</v>
      </c>
      <c r="X10">
        <v>2047.489</v>
      </c>
      <c r="Y10">
        <v>2.2170000000000001</v>
      </c>
      <c r="Z10">
        <v>24.158999999999999</v>
      </c>
      <c r="AA10">
        <v>168.94719000000001</v>
      </c>
      <c r="AB10">
        <v>6.835248</v>
      </c>
      <c r="AC10">
        <v>53.047466</v>
      </c>
      <c r="AD10" s="1">
        <v>958</v>
      </c>
      <c r="AE10">
        <v>21</v>
      </c>
      <c r="AF10">
        <v>4390</v>
      </c>
      <c r="AG10">
        <v>94</v>
      </c>
      <c r="AH10">
        <v>26.870414</v>
      </c>
      <c r="AI10">
        <v>31436.7</v>
      </c>
      <c r="AJ10">
        <v>14572.6</v>
      </c>
      <c r="AK10">
        <v>19</v>
      </c>
      <c r="AL10">
        <v>12818</v>
      </c>
      <c r="AM10">
        <v>0.78443055472367385</v>
      </c>
      <c r="AN10" t="s">
        <v>70</v>
      </c>
      <c r="AO10">
        <v>1124.828</v>
      </c>
      <c r="AP10" t="s">
        <v>422</v>
      </c>
      <c r="AQ10" t="s">
        <v>118</v>
      </c>
      <c r="AR10" t="s">
        <v>121</v>
      </c>
      <c r="AS10" t="s">
        <v>118</v>
      </c>
      <c r="AT10" t="s">
        <v>121</v>
      </c>
      <c r="AU10" t="s">
        <v>214</v>
      </c>
      <c r="AV10" t="s">
        <v>232</v>
      </c>
      <c r="AW10" t="s">
        <v>70</v>
      </c>
      <c r="AX10">
        <v>9832</v>
      </c>
      <c r="AY10" t="s">
        <v>597</v>
      </c>
      <c r="AZ10">
        <v>2</v>
      </c>
      <c r="BA10" t="s">
        <v>598</v>
      </c>
      <c r="BB10">
        <v>10</v>
      </c>
      <c r="BC10">
        <v>1</v>
      </c>
      <c r="BE10" t="s">
        <v>70</v>
      </c>
      <c r="BF10">
        <v>0</v>
      </c>
      <c r="BG10" t="s">
        <v>343</v>
      </c>
      <c r="BI10" t="s">
        <v>118</v>
      </c>
      <c r="BJ10" t="s">
        <v>232</v>
      </c>
      <c r="BK10" t="s">
        <v>70</v>
      </c>
      <c r="BL10">
        <v>0.78443055472367385</v>
      </c>
      <c r="BM10">
        <v>9832</v>
      </c>
      <c r="BN10" t="s">
        <v>121</v>
      </c>
      <c r="BO10" t="s">
        <v>214</v>
      </c>
      <c r="BP10">
        <v>10</v>
      </c>
      <c r="BQ10">
        <v>4539.6809999999996</v>
      </c>
      <c r="BR10">
        <v>4.0457896932171528E-2</v>
      </c>
      <c r="BS10">
        <v>0.31398844810618037</v>
      </c>
      <c r="BT10">
        <v>0.21102804360042041</v>
      </c>
      <c r="BU10">
        <v>24.158999999999999</v>
      </c>
      <c r="BV10">
        <v>9.4929438948029937E-2</v>
      </c>
      <c r="BW10">
        <v>85.531424492174963</v>
      </c>
      <c r="BX10">
        <v>19</v>
      </c>
      <c r="BY10">
        <v>21</v>
      </c>
      <c r="BZ10">
        <v>4390</v>
      </c>
    </row>
    <row r="11" spans="1:78" ht="16.5">
      <c r="A11" s="126" t="str">
        <f t="shared" si="1"/>
        <v>청라교통</v>
      </c>
      <c r="B11" s="127" t="str">
        <f t="shared" si="2"/>
        <v>고성훈</v>
      </c>
      <c r="C11" s="128" t="str">
        <f t="shared" si="3"/>
        <v>B</v>
      </c>
      <c r="D11" s="129">
        <f t="shared" si="4"/>
        <v>0.92428571428571427</v>
      </c>
      <c r="E11" s="130">
        <f t="shared" si="5"/>
        <v>5077</v>
      </c>
      <c r="F11" s="131" t="str">
        <f t="shared" si="6"/>
        <v>112</v>
      </c>
      <c r="G11" s="132" t="str">
        <f t="shared" si="7"/>
        <v>72바1612</v>
      </c>
      <c r="H11" s="133">
        <f t="shared" si="8"/>
        <v>1</v>
      </c>
      <c r="I11" s="134">
        <f t="shared" si="9"/>
        <v>2621.1089999999999</v>
      </c>
      <c r="J11" s="135">
        <f t="shared" si="10"/>
        <v>1.2466603479898114E-2</v>
      </c>
      <c r="K11" s="135">
        <f t="shared" si="11"/>
        <v>0.48411062413175815</v>
      </c>
      <c r="L11" s="135">
        <f t="shared" si="12"/>
        <v>0.20754573731958495</v>
      </c>
      <c r="M11" s="136">
        <f t="shared" si="13"/>
        <v>20.866</v>
      </c>
      <c r="N11" s="137" t="str">
        <f t="shared" si="14"/>
        <v>-</v>
      </c>
      <c r="O11" s="137" t="str">
        <f t="shared" si="15"/>
        <v>-</v>
      </c>
      <c r="P11" s="218">
        <f t="shared" si="16"/>
        <v>68</v>
      </c>
      <c r="Q11" s="219">
        <f t="shared" si="17"/>
        <v>15</v>
      </c>
      <c r="R11" s="219">
        <f t="shared" si="18"/>
        <v>2697</v>
      </c>
      <c r="T11">
        <v>531</v>
      </c>
      <c r="U11">
        <v>5077</v>
      </c>
      <c r="V11" t="s">
        <v>233</v>
      </c>
      <c r="W11">
        <v>2621.1089999999999</v>
      </c>
      <c r="X11">
        <v>1350.3869999999999</v>
      </c>
      <c r="Y11">
        <v>1.9410000000000001</v>
      </c>
      <c r="Z11">
        <v>20.866</v>
      </c>
      <c r="AA11">
        <v>184.75914499999999</v>
      </c>
      <c r="AB11">
        <v>2.3033190000000001</v>
      </c>
      <c r="AC11">
        <v>89.443865000000002</v>
      </c>
      <c r="AD11" s="1">
        <v>544</v>
      </c>
      <c r="AE11">
        <v>15</v>
      </c>
      <c r="AF11">
        <v>2697</v>
      </c>
      <c r="AG11">
        <v>83</v>
      </c>
      <c r="AH11">
        <v>14.186626</v>
      </c>
      <c r="AI11">
        <v>10158.5</v>
      </c>
      <c r="AJ11">
        <v>0</v>
      </c>
      <c r="AK11">
        <v>68</v>
      </c>
      <c r="AL11">
        <v>77443</v>
      </c>
      <c r="AM11">
        <v>0.92428571428571427</v>
      </c>
      <c r="AN11" t="s">
        <v>68</v>
      </c>
      <c r="AO11">
        <v>2621.1089999999999</v>
      </c>
      <c r="AP11" t="s">
        <v>423</v>
      </c>
      <c r="AQ11" t="s">
        <v>118</v>
      </c>
      <c r="AR11" t="s">
        <v>119</v>
      </c>
      <c r="AS11" t="s">
        <v>118</v>
      </c>
      <c r="AT11" t="s">
        <v>119</v>
      </c>
      <c r="AU11" t="s">
        <v>198</v>
      </c>
      <c r="AV11" t="s">
        <v>233</v>
      </c>
      <c r="AW11" t="s">
        <v>68</v>
      </c>
      <c r="AX11">
        <v>5077</v>
      </c>
      <c r="AY11" t="s">
        <v>590</v>
      </c>
      <c r="AZ11">
        <v>5</v>
      </c>
      <c r="BA11" t="s">
        <v>374</v>
      </c>
      <c r="BB11">
        <v>1</v>
      </c>
      <c r="BC11">
        <v>1</v>
      </c>
      <c r="BE11" t="s">
        <v>68</v>
      </c>
      <c r="BF11">
        <v>0</v>
      </c>
      <c r="BG11" t="s">
        <v>343</v>
      </c>
      <c r="BI11" t="s">
        <v>118</v>
      </c>
      <c r="BJ11" t="s">
        <v>233</v>
      </c>
      <c r="BK11" t="s">
        <v>68</v>
      </c>
      <c r="BL11">
        <v>0.92428571428571427</v>
      </c>
      <c r="BM11">
        <v>5077</v>
      </c>
      <c r="BN11" t="s">
        <v>119</v>
      </c>
      <c r="BO11" t="s">
        <v>198</v>
      </c>
      <c r="BP11">
        <v>1</v>
      </c>
      <c r="BQ11">
        <v>2621.1089999999999</v>
      </c>
      <c r="BR11">
        <v>1.2466603479898114E-2</v>
      </c>
      <c r="BS11">
        <v>0.48411062413175815</v>
      </c>
      <c r="BT11">
        <v>0.20754573731958495</v>
      </c>
      <c r="BU11">
        <v>20.866</v>
      </c>
      <c r="BV11" t="s">
        <v>599</v>
      </c>
      <c r="BW11" t="s">
        <v>599</v>
      </c>
      <c r="BX11">
        <v>68</v>
      </c>
      <c r="BY11">
        <v>15</v>
      </c>
      <c r="BZ11">
        <v>2697</v>
      </c>
    </row>
    <row r="12" spans="1:78" ht="16.5">
      <c r="A12" s="109" t="str">
        <f t="shared" si="1"/>
        <v>청라교통</v>
      </c>
      <c r="B12" s="110" t="str">
        <f t="shared" si="2"/>
        <v>공경갑</v>
      </c>
      <c r="C12" s="111" t="str">
        <f t="shared" si="3"/>
        <v>B</v>
      </c>
      <c r="D12" s="112">
        <f t="shared" si="4"/>
        <v>0.90818181818181809</v>
      </c>
      <c r="E12" s="113">
        <f t="shared" si="5"/>
        <v>2165</v>
      </c>
      <c r="F12" s="114" t="str">
        <f t="shared" si="6"/>
        <v>112</v>
      </c>
      <c r="G12" s="115" t="str">
        <f t="shared" si="7"/>
        <v>70바6015</v>
      </c>
      <c r="H12" s="116">
        <f t="shared" si="8"/>
        <v>1</v>
      </c>
      <c r="I12" s="117">
        <f t="shared" si="9"/>
        <v>2156.33</v>
      </c>
      <c r="J12" s="118">
        <f t="shared" si="10"/>
        <v>2.5313653649810051E-2</v>
      </c>
      <c r="K12" s="118">
        <f t="shared" si="11"/>
        <v>0.3837691630593415</v>
      </c>
      <c r="L12" s="118">
        <f t="shared" si="12"/>
        <v>0.24115047325780378</v>
      </c>
      <c r="M12" s="119">
        <f t="shared" si="13"/>
        <v>15.957000000000001</v>
      </c>
      <c r="N12" s="120" t="str">
        <f t="shared" si="14"/>
        <v>-</v>
      </c>
      <c r="O12" s="120" t="str">
        <f t="shared" si="15"/>
        <v>-</v>
      </c>
      <c r="P12" s="220">
        <f t="shared" si="16"/>
        <v>3</v>
      </c>
      <c r="Q12" s="221">
        <f t="shared" si="17"/>
        <v>10</v>
      </c>
      <c r="R12" s="221">
        <f t="shared" si="18"/>
        <v>2126</v>
      </c>
      <c r="T12">
        <v>531</v>
      </c>
      <c r="U12">
        <v>2165</v>
      </c>
      <c r="V12" t="s">
        <v>234</v>
      </c>
      <c r="W12">
        <v>2156.33</v>
      </c>
      <c r="X12">
        <v>1079.1780000000001</v>
      </c>
      <c r="Y12">
        <v>1.998</v>
      </c>
      <c r="Z12">
        <v>15.957000000000001</v>
      </c>
      <c r="AA12">
        <v>131.27385899999999</v>
      </c>
      <c r="AB12">
        <v>3.3230209999999998</v>
      </c>
      <c r="AC12">
        <v>50.378858999999999</v>
      </c>
      <c r="AD12" s="1">
        <v>520</v>
      </c>
      <c r="AE12">
        <v>10</v>
      </c>
      <c r="AF12">
        <v>2126</v>
      </c>
      <c r="AG12">
        <v>81</v>
      </c>
      <c r="AH12">
        <v>16.426193999999999</v>
      </c>
      <c r="AI12">
        <v>1783.3</v>
      </c>
      <c r="AJ12">
        <v>0</v>
      </c>
      <c r="AK12">
        <v>3</v>
      </c>
      <c r="AL12">
        <v>3140</v>
      </c>
      <c r="AM12">
        <v>0.90818181818181809</v>
      </c>
      <c r="AN12" t="s">
        <v>68</v>
      </c>
      <c r="AO12">
        <v>2156.33</v>
      </c>
      <c r="AP12" t="s">
        <v>424</v>
      </c>
      <c r="AQ12" t="s">
        <v>118</v>
      </c>
      <c r="AR12" t="s">
        <v>119</v>
      </c>
      <c r="AS12" t="s">
        <v>118</v>
      </c>
      <c r="AT12" t="s">
        <v>119</v>
      </c>
      <c r="AU12" t="s">
        <v>183</v>
      </c>
      <c r="AV12" t="s">
        <v>234</v>
      </c>
      <c r="AW12" t="s">
        <v>68</v>
      </c>
      <c r="AX12">
        <v>2165</v>
      </c>
      <c r="AY12" t="s">
        <v>590</v>
      </c>
      <c r="AZ12">
        <v>9</v>
      </c>
      <c r="BA12" t="s">
        <v>600</v>
      </c>
      <c r="BB12">
        <v>1</v>
      </c>
      <c r="BC12">
        <v>1</v>
      </c>
      <c r="BE12" t="s">
        <v>69</v>
      </c>
      <c r="BF12">
        <v>1</v>
      </c>
      <c r="BG12" t="s">
        <v>344</v>
      </c>
      <c r="BI12" t="s">
        <v>118</v>
      </c>
      <c r="BJ12" t="s">
        <v>234</v>
      </c>
      <c r="BK12" t="s">
        <v>68</v>
      </c>
      <c r="BL12">
        <v>0.90818181818181809</v>
      </c>
      <c r="BM12">
        <v>2165</v>
      </c>
      <c r="BN12" t="s">
        <v>119</v>
      </c>
      <c r="BO12" t="s">
        <v>183</v>
      </c>
      <c r="BP12">
        <v>1</v>
      </c>
      <c r="BQ12">
        <v>2156.33</v>
      </c>
      <c r="BR12">
        <v>2.5313653649810051E-2</v>
      </c>
      <c r="BS12">
        <v>0.3837691630593415</v>
      </c>
      <c r="BT12">
        <v>0.24115047325780378</v>
      </c>
      <c r="BU12">
        <v>15.957000000000001</v>
      </c>
      <c r="BV12" t="s">
        <v>599</v>
      </c>
      <c r="BW12" t="s">
        <v>599</v>
      </c>
      <c r="BX12">
        <v>3</v>
      </c>
      <c r="BY12">
        <v>10</v>
      </c>
      <c r="BZ12">
        <v>2126</v>
      </c>
    </row>
    <row r="13" spans="1:78" ht="16.5">
      <c r="A13" s="126" t="str">
        <f t="shared" si="1"/>
        <v>청라교통</v>
      </c>
      <c r="B13" s="127" t="str">
        <f t="shared" si="2"/>
        <v>구준회</v>
      </c>
      <c r="C13" s="128" t="str">
        <f t="shared" si="3"/>
        <v>A</v>
      </c>
      <c r="D13" s="129">
        <f t="shared" si="4"/>
        <v>0.95227272727272727</v>
      </c>
      <c r="E13" s="130">
        <f t="shared" si="5"/>
        <v>4887</v>
      </c>
      <c r="F13" s="131" t="str">
        <f t="shared" si="6"/>
        <v>112</v>
      </c>
      <c r="G13" s="132" t="str">
        <f t="shared" si="7"/>
        <v>70바6015</v>
      </c>
      <c r="H13" s="133">
        <f t="shared" si="8"/>
        <v>1</v>
      </c>
      <c r="I13" s="134">
        <f t="shared" si="9"/>
        <v>2446.9899999999998</v>
      </c>
      <c r="J13" s="135">
        <f t="shared" si="10"/>
        <v>2.4570186413237903E-2</v>
      </c>
      <c r="K13" s="135">
        <f t="shared" si="11"/>
        <v>0.35483062866043741</v>
      </c>
      <c r="L13" s="135">
        <f t="shared" si="12"/>
        <v>0.22721792896579066</v>
      </c>
      <c r="M13" s="136">
        <f t="shared" si="13"/>
        <v>13.929</v>
      </c>
      <c r="N13" s="137">
        <f t="shared" si="14"/>
        <v>0.16346613594661197</v>
      </c>
      <c r="O13" s="137">
        <f t="shared" si="15"/>
        <v>5.8030478261047254</v>
      </c>
      <c r="P13" s="218">
        <f t="shared" si="16"/>
        <v>8</v>
      </c>
      <c r="Q13" s="219">
        <f t="shared" si="17"/>
        <v>4</v>
      </c>
      <c r="R13" s="219">
        <f t="shared" si="18"/>
        <v>142</v>
      </c>
      <c r="T13">
        <v>531</v>
      </c>
      <c r="U13">
        <v>4887</v>
      </c>
      <c r="V13" t="s">
        <v>235</v>
      </c>
      <c r="W13">
        <v>2446.9899999999998</v>
      </c>
      <c r="X13">
        <v>1168.2</v>
      </c>
      <c r="Y13">
        <v>2.0950000000000002</v>
      </c>
      <c r="Z13">
        <v>13.929</v>
      </c>
      <c r="AA13">
        <v>148.42830000000001</v>
      </c>
      <c r="AB13">
        <v>3.6469109999999998</v>
      </c>
      <c r="AC13">
        <v>52.666907000000002</v>
      </c>
      <c r="AD13" s="1">
        <v>556</v>
      </c>
      <c r="AE13">
        <v>4</v>
      </c>
      <c r="AF13">
        <v>142</v>
      </c>
      <c r="AG13">
        <v>79</v>
      </c>
      <c r="AH13">
        <v>16.486007000000001</v>
      </c>
      <c r="AI13">
        <v>1560.7</v>
      </c>
      <c r="AJ13">
        <v>0</v>
      </c>
      <c r="AK13">
        <v>8</v>
      </c>
      <c r="AL13">
        <v>4471</v>
      </c>
      <c r="AM13">
        <v>0.95227272727272727</v>
      </c>
      <c r="AN13" t="s">
        <v>66</v>
      </c>
      <c r="AO13">
        <v>2446.9899999999998</v>
      </c>
      <c r="AP13" t="s">
        <v>425</v>
      </c>
      <c r="AQ13" t="s">
        <v>118</v>
      </c>
      <c r="AR13" t="s">
        <v>119</v>
      </c>
      <c r="AS13" t="s">
        <v>118</v>
      </c>
      <c r="AT13" t="s">
        <v>119</v>
      </c>
      <c r="AU13" t="s">
        <v>183</v>
      </c>
      <c r="AV13" t="s">
        <v>235</v>
      </c>
      <c r="AW13" t="s">
        <v>66</v>
      </c>
      <c r="AX13">
        <v>4887</v>
      </c>
      <c r="AY13" t="s">
        <v>592</v>
      </c>
      <c r="AZ13">
        <v>9</v>
      </c>
      <c r="BA13" t="s">
        <v>601</v>
      </c>
      <c r="BB13">
        <v>1</v>
      </c>
      <c r="BC13">
        <v>1</v>
      </c>
      <c r="BE13" t="s">
        <v>68</v>
      </c>
      <c r="BF13">
        <v>1</v>
      </c>
      <c r="BG13" t="s">
        <v>344</v>
      </c>
      <c r="BI13" t="s">
        <v>118</v>
      </c>
      <c r="BJ13" t="s">
        <v>235</v>
      </c>
      <c r="BK13" t="s">
        <v>66</v>
      </c>
      <c r="BL13">
        <v>0.95227272727272727</v>
      </c>
      <c r="BM13">
        <v>4887</v>
      </c>
      <c r="BN13" t="s">
        <v>119</v>
      </c>
      <c r="BO13" t="s">
        <v>183</v>
      </c>
      <c r="BP13">
        <v>1</v>
      </c>
      <c r="BQ13">
        <v>2446.9899999999998</v>
      </c>
      <c r="BR13">
        <v>2.4570186413237903E-2</v>
      </c>
      <c r="BS13">
        <v>0.35483062866043741</v>
      </c>
      <c r="BT13">
        <v>0.22721792896579066</v>
      </c>
      <c r="BU13">
        <v>13.929</v>
      </c>
      <c r="BV13">
        <v>0.16346613594661197</v>
      </c>
      <c r="BW13">
        <v>5.8030478261047254</v>
      </c>
      <c r="BX13">
        <v>8</v>
      </c>
      <c r="BY13">
        <v>4</v>
      </c>
      <c r="BZ13">
        <v>142</v>
      </c>
    </row>
    <row r="14" spans="1:78" ht="16.5">
      <c r="A14" s="109" t="str">
        <f t="shared" si="1"/>
        <v>청라교통</v>
      </c>
      <c r="B14" s="110" t="str">
        <f t="shared" si="2"/>
        <v>김경수</v>
      </c>
      <c r="C14" s="111" t="str">
        <f t="shared" si="3"/>
        <v>S</v>
      </c>
      <c r="D14" s="112">
        <f t="shared" si="4"/>
        <v>1.0044880992895349</v>
      </c>
      <c r="E14" s="113">
        <f t="shared" si="5"/>
        <v>3552</v>
      </c>
      <c r="F14" s="114" t="str">
        <f t="shared" si="6"/>
        <v>307</v>
      </c>
      <c r="G14" s="115" t="str">
        <f t="shared" si="7"/>
        <v>70바5968</v>
      </c>
      <c r="H14" s="116">
        <f t="shared" si="8"/>
        <v>9</v>
      </c>
      <c r="I14" s="117">
        <f t="shared" si="9"/>
        <v>3566.9780000000001</v>
      </c>
      <c r="J14" s="118">
        <f t="shared" si="10"/>
        <v>1.9832085313604562E-2</v>
      </c>
      <c r="K14" s="118">
        <f t="shared" si="11"/>
        <v>0.28633903390641935</v>
      </c>
      <c r="L14" s="118">
        <f t="shared" si="12"/>
        <v>0.12167162230885641</v>
      </c>
      <c r="M14" s="119">
        <f t="shared" si="13"/>
        <v>16.864999999999998</v>
      </c>
      <c r="N14" s="120">
        <f t="shared" si="14"/>
        <v>2.8034936015865531E-2</v>
      </c>
      <c r="O14" s="120">
        <f t="shared" si="15"/>
        <v>10.176681773759187</v>
      </c>
      <c r="P14" s="220">
        <f t="shared" si="16"/>
        <v>4</v>
      </c>
      <c r="Q14" s="221">
        <f t="shared" si="17"/>
        <v>1</v>
      </c>
      <c r="R14" s="221">
        <f t="shared" si="18"/>
        <v>379</v>
      </c>
      <c r="T14">
        <v>531</v>
      </c>
      <c r="U14">
        <v>3552</v>
      </c>
      <c r="V14" t="s">
        <v>236</v>
      </c>
      <c r="W14">
        <v>3604.37</v>
      </c>
      <c r="X14">
        <v>1285.377</v>
      </c>
      <c r="Y14">
        <v>2.8039999999999998</v>
      </c>
      <c r="Z14">
        <v>16.864999999999998</v>
      </c>
      <c r="AA14">
        <v>130.749135</v>
      </c>
      <c r="AB14">
        <v>2.5930279999999999</v>
      </c>
      <c r="AC14">
        <v>37.438580999999999</v>
      </c>
      <c r="AD14" s="1">
        <v>434</v>
      </c>
      <c r="AE14">
        <v>1</v>
      </c>
      <c r="AF14">
        <v>379</v>
      </c>
      <c r="AG14">
        <v>93</v>
      </c>
      <c r="AH14">
        <v>27.567064999999999</v>
      </c>
      <c r="AI14">
        <v>24396.799999999999</v>
      </c>
      <c r="AJ14">
        <v>6293.5</v>
      </c>
      <c r="AK14">
        <v>4</v>
      </c>
      <c r="AL14">
        <v>690</v>
      </c>
      <c r="AM14">
        <v>1.0044880992895349</v>
      </c>
      <c r="AN14" t="s">
        <v>71</v>
      </c>
      <c r="AO14">
        <v>923.49</v>
      </c>
      <c r="AP14" t="s">
        <v>426</v>
      </c>
      <c r="AQ14" t="s">
        <v>118</v>
      </c>
      <c r="AR14" t="s">
        <v>121</v>
      </c>
      <c r="AS14" t="s">
        <v>118</v>
      </c>
      <c r="AT14" t="s">
        <v>121</v>
      </c>
      <c r="AU14" t="s">
        <v>213</v>
      </c>
      <c r="AV14" t="s">
        <v>236</v>
      </c>
      <c r="AW14" t="s">
        <v>71</v>
      </c>
      <c r="AX14">
        <v>3552</v>
      </c>
      <c r="AY14" t="s">
        <v>602</v>
      </c>
      <c r="AZ14">
        <v>2</v>
      </c>
      <c r="BA14" t="s">
        <v>603</v>
      </c>
      <c r="BB14">
        <v>9</v>
      </c>
      <c r="BC14">
        <v>1</v>
      </c>
      <c r="BE14" t="s">
        <v>66</v>
      </c>
      <c r="BF14">
        <v>1</v>
      </c>
      <c r="BG14" t="s">
        <v>344</v>
      </c>
      <c r="BI14" t="s">
        <v>118</v>
      </c>
      <c r="BJ14" t="s">
        <v>236</v>
      </c>
      <c r="BK14" t="s">
        <v>71</v>
      </c>
      <c r="BL14">
        <v>1.0044880992895349</v>
      </c>
      <c r="BM14">
        <v>3552</v>
      </c>
      <c r="BN14" t="s">
        <v>121</v>
      </c>
      <c r="BO14" t="s">
        <v>213</v>
      </c>
      <c r="BP14">
        <v>9</v>
      </c>
      <c r="BQ14">
        <v>3566.9780000000001</v>
      </c>
      <c r="BR14">
        <v>1.9832085313604562E-2</v>
      </c>
      <c r="BS14">
        <v>0.28633903390641935</v>
      </c>
      <c r="BT14">
        <v>0.12040939193257075</v>
      </c>
      <c r="BU14">
        <v>16.864999999999998</v>
      </c>
      <c r="BV14">
        <v>2.8034936015865531E-2</v>
      </c>
      <c r="BW14">
        <v>10.176681773759187</v>
      </c>
      <c r="BX14">
        <v>4</v>
      </c>
      <c r="BY14">
        <v>1</v>
      </c>
      <c r="BZ14">
        <v>379</v>
      </c>
    </row>
    <row r="15" spans="1:78" ht="16.5">
      <c r="A15" s="126" t="str">
        <f t="shared" si="1"/>
        <v>청라교통</v>
      </c>
      <c r="B15" s="127" t="str">
        <f t="shared" si="2"/>
        <v>김광민</v>
      </c>
      <c r="C15" s="128" t="str">
        <f t="shared" si="3"/>
        <v>A</v>
      </c>
      <c r="D15" s="129">
        <f t="shared" si="4"/>
        <v>0.95954545454545459</v>
      </c>
      <c r="E15" s="130">
        <f t="shared" si="5"/>
        <v>2591</v>
      </c>
      <c r="F15" s="131" t="str">
        <f t="shared" si="6"/>
        <v>112</v>
      </c>
      <c r="G15" s="132" t="str">
        <f t="shared" si="7"/>
        <v>72바1609</v>
      </c>
      <c r="H15" s="133">
        <f t="shared" si="8"/>
        <v>1</v>
      </c>
      <c r="I15" s="134">
        <f t="shared" si="9"/>
        <v>2262.5410000000002</v>
      </c>
      <c r="J15" s="135">
        <f t="shared" si="10"/>
        <v>1.0824794951233152E-2</v>
      </c>
      <c r="K15" s="135">
        <f t="shared" si="11"/>
        <v>0.38000464989651861</v>
      </c>
      <c r="L15" s="135">
        <f t="shared" si="12"/>
        <v>0.30364090639683433</v>
      </c>
      <c r="M15" s="136">
        <f t="shared" si="13"/>
        <v>14.055</v>
      </c>
      <c r="N15" s="137">
        <f t="shared" si="14"/>
        <v>8.8396188179573315E-2</v>
      </c>
      <c r="O15" s="137">
        <f t="shared" si="15"/>
        <v>6.0551388903007721</v>
      </c>
      <c r="P15" s="218">
        <f t="shared" si="16"/>
        <v>1</v>
      </c>
      <c r="Q15" s="219">
        <f t="shared" si="17"/>
        <v>2</v>
      </c>
      <c r="R15" s="219">
        <f t="shared" si="18"/>
        <v>137</v>
      </c>
      <c r="T15">
        <v>531</v>
      </c>
      <c r="U15">
        <v>2591</v>
      </c>
      <c r="V15" t="s">
        <v>237</v>
      </c>
      <c r="W15">
        <v>2262.5410000000002</v>
      </c>
      <c r="X15">
        <v>1071.5360000000001</v>
      </c>
      <c r="Y15">
        <v>2.1110000000000002</v>
      </c>
      <c r="Z15">
        <v>14.055</v>
      </c>
      <c r="AA15">
        <v>140.36441400000001</v>
      </c>
      <c r="AB15">
        <v>1.5194160000000001</v>
      </c>
      <c r="AC15">
        <v>53.339129999999997</v>
      </c>
      <c r="AD15" s="1">
        <v>687</v>
      </c>
      <c r="AE15">
        <v>2</v>
      </c>
      <c r="AF15">
        <v>137</v>
      </c>
      <c r="AG15">
        <v>79</v>
      </c>
      <c r="AH15">
        <v>16.119049</v>
      </c>
      <c r="AI15">
        <v>1866.4</v>
      </c>
      <c r="AJ15">
        <v>0</v>
      </c>
      <c r="AK15">
        <v>1</v>
      </c>
      <c r="AL15">
        <v>297</v>
      </c>
      <c r="AM15">
        <v>0.95954545454545459</v>
      </c>
      <c r="AN15" t="s">
        <v>66</v>
      </c>
      <c r="AO15">
        <v>2262.5410000000002</v>
      </c>
      <c r="AP15" t="s">
        <v>427</v>
      </c>
      <c r="AQ15" t="s">
        <v>118</v>
      </c>
      <c r="AR15" t="s">
        <v>119</v>
      </c>
      <c r="AS15" t="s">
        <v>118</v>
      </c>
      <c r="AT15" t="s">
        <v>119</v>
      </c>
      <c r="AU15" t="s">
        <v>196</v>
      </c>
      <c r="AV15" t="s">
        <v>237</v>
      </c>
      <c r="AW15" t="s">
        <v>66</v>
      </c>
      <c r="AX15">
        <v>2591</v>
      </c>
      <c r="AY15" t="s">
        <v>592</v>
      </c>
      <c r="AZ15">
        <v>8</v>
      </c>
      <c r="BA15" t="s">
        <v>604</v>
      </c>
      <c r="BB15">
        <v>1</v>
      </c>
      <c r="BC15">
        <v>1</v>
      </c>
      <c r="BE15" t="s">
        <v>68</v>
      </c>
      <c r="BF15">
        <v>1</v>
      </c>
      <c r="BG15" t="s">
        <v>344</v>
      </c>
      <c r="BI15" t="s">
        <v>118</v>
      </c>
      <c r="BJ15" t="s">
        <v>237</v>
      </c>
      <c r="BK15" t="s">
        <v>66</v>
      </c>
      <c r="BL15">
        <v>0.95954545454545459</v>
      </c>
      <c r="BM15">
        <v>2591</v>
      </c>
      <c r="BN15" t="s">
        <v>119</v>
      </c>
      <c r="BO15" t="s">
        <v>196</v>
      </c>
      <c r="BP15">
        <v>1</v>
      </c>
      <c r="BQ15">
        <v>2262.5410000000002</v>
      </c>
      <c r="BR15">
        <v>1.0824794951233152E-2</v>
      </c>
      <c r="BS15">
        <v>0.38000464989651861</v>
      </c>
      <c r="BT15">
        <v>0.30364090639683433</v>
      </c>
      <c r="BU15">
        <v>14.055</v>
      </c>
      <c r="BV15">
        <v>8.8396188179573315E-2</v>
      </c>
      <c r="BW15">
        <v>6.0551388903007721</v>
      </c>
      <c r="BX15">
        <v>1</v>
      </c>
      <c r="BY15">
        <v>2</v>
      </c>
      <c r="BZ15">
        <v>137</v>
      </c>
    </row>
    <row r="16" spans="1:78" ht="16.5">
      <c r="A16" s="109" t="str">
        <f t="shared" si="1"/>
        <v>청라교통</v>
      </c>
      <c r="B16" s="110" t="str">
        <f t="shared" si="2"/>
        <v>김광섭</v>
      </c>
      <c r="C16" s="111" t="str">
        <f t="shared" si="3"/>
        <v>F</v>
      </c>
      <c r="D16" s="112">
        <f t="shared" si="4"/>
        <v>0.74871538404353954</v>
      </c>
      <c r="E16" s="113">
        <f t="shared" si="5"/>
        <v>5231</v>
      </c>
      <c r="F16" s="114" t="str">
        <f t="shared" si="6"/>
        <v>307</v>
      </c>
      <c r="G16" s="115" t="str">
        <f t="shared" si="7"/>
        <v>70바5991</v>
      </c>
      <c r="H16" s="116">
        <f t="shared" si="8"/>
        <v>3</v>
      </c>
      <c r="I16" s="117">
        <f t="shared" si="9"/>
        <v>2026.838</v>
      </c>
      <c r="J16" s="118">
        <f t="shared" si="10"/>
        <v>2.930669026794162E-2</v>
      </c>
      <c r="K16" s="118">
        <f t="shared" si="11"/>
        <v>0.35111565011940638</v>
      </c>
      <c r="L16" s="118">
        <f t="shared" si="12"/>
        <v>0.24323601590260296</v>
      </c>
      <c r="M16" s="119">
        <f t="shared" si="13"/>
        <v>23.373000000000001</v>
      </c>
      <c r="N16" s="120">
        <f t="shared" si="14"/>
        <v>1.1841104222439089</v>
      </c>
      <c r="O16" s="120">
        <f t="shared" si="15"/>
        <v>42.874664872081539</v>
      </c>
      <c r="P16" s="220">
        <f t="shared" si="16"/>
        <v>31</v>
      </c>
      <c r="Q16" s="221">
        <f t="shared" si="17"/>
        <v>24</v>
      </c>
      <c r="R16" s="221">
        <f t="shared" si="18"/>
        <v>869</v>
      </c>
      <c r="T16">
        <v>531</v>
      </c>
      <c r="U16">
        <v>5231</v>
      </c>
      <c r="V16" t="s">
        <v>238</v>
      </c>
      <c r="W16">
        <v>2026.838</v>
      </c>
      <c r="X16">
        <v>964.78</v>
      </c>
      <c r="Y16">
        <v>2.101</v>
      </c>
      <c r="Z16">
        <v>23.373000000000001</v>
      </c>
      <c r="AA16">
        <v>80.489436999999995</v>
      </c>
      <c r="AB16">
        <v>2.3588789999999999</v>
      </c>
      <c r="AC16">
        <v>28.261101</v>
      </c>
      <c r="AD16" s="1">
        <v>493</v>
      </c>
      <c r="AE16">
        <v>24</v>
      </c>
      <c r="AF16">
        <v>869</v>
      </c>
      <c r="AG16">
        <v>95</v>
      </c>
      <c r="AH16">
        <v>25.181415999999999</v>
      </c>
      <c r="AI16">
        <v>23052.1</v>
      </c>
      <c r="AJ16">
        <v>10294.1</v>
      </c>
      <c r="AK16">
        <v>31</v>
      </c>
      <c r="AL16">
        <v>26701</v>
      </c>
      <c r="AM16">
        <v>0.74871538404353954</v>
      </c>
      <c r="AN16" t="s">
        <v>70</v>
      </c>
      <c r="AO16">
        <v>1676.5820000000001</v>
      </c>
      <c r="AP16" t="s">
        <v>428</v>
      </c>
      <c r="AQ16" t="s">
        <v>118</v>
      </c>
      <c r="AR16" t="s">
        <v>121</v>
      </c>
      <c r="AS16" t="s">
        <v>118</v>
      </c>
      <c r="AT16" t="s">
        <v>121</v>
      </c>
      <c r="AU16" t="s">
        <v>214</v>
      </c>
      <c r="AV16" t="s">
        <v>238</v>
      </c>
      <c r="AW16" t="s">
        <v>70</v>
      </c>
      <c r="AX16">
        <v>5231</v>
      </c>
      <c r="AY16" t="s">
        <v>597</v>
      </c>
      <c r="AZ16">
        <v>5</v>
      </c>
      <c r="BA16" t="s">
        <v>605</v>
      </c>
      <c r="BB16">
        <v>3</v>
      </c>
      <c r="BC16">
        <v>1</v>
      </c>
      <c r="BE16" t="s">
        <v>70</v>
      </c>
      <c r="BF16">
        <v>0</v>
      </c>
      <c r="BG16" t="s">
        <v>343</v>
      </c>
      <c r="BI16" t="s">
        <v>118</v>
      </c>
      <c r="BJ16" t="s">
        <v>238</v>
      </c>
      <c r="BK16" t="s">
        <v>70</v>
      </c>
      <c r="BL16">
        <v>0.74871538404353954</v>
      </c>
      <c r="BM16">
        <v>5231</v>
      </c>
      <c r="BN16" t="s">
        <v>121</v>
      </c>
      <c r="BO16" t="s">
        <v>214</v>
      </c>
      <c r="BP16">
        <v>3</v>
      </c>
      <c r="BQ16">
        <v>2026.838</v>
      </c>
      <c r="BR16">
        <v>2.930669026794162E-2</v>
      </c>
      <c r="BS16">
        <v>0.35111565011940638</v>
      </c>
      <c r="BT16">
        <v>0.24323601590260296</v>
      </c>
      <c r="BU16">
        <v>23.373000000000001</v>
      </c>
      <c r="BV16">
        <v>1.1841104222439089</v>
      </c>
      <c r="BW16">
        <v>42.874664872081539</v>
      </c>
      <c r="BX16">
        <v>31</v>
      </c>
      <c r="BY16">
        <v>24</v>
      </c>
      <c r="BZ16">
        <v>869</v>
      </c>
    </row>
    <row r="17" spans="1:78" ht="16.5">
      <c r="A17" s="126" t="str">
        <f t="shared" si="1"/>
        <v>청라교통</v>
      </c>
      <c r="B17" s="127" t="str">
        <f t="shared" si="2"/>
        <v>김광준</v>
      </c>
      <c r="C17" s="128" t="str">
        <f t="shared" si="3"/>
        <v>F</v>
      </c>
      <c r="D17" s="129">
        <f t="shared" si="4"/>
        <v>0.75670258863176021</v>
      </c>
      <c r="E17" s="130">
        <f t="shared" si="5"/>
        <v>9455</v>
      </c>
      <c r="F17" s="131" t="str">
        <f t="shared" si="6"/>
        <v>112</v>
      </c>
      <c r="G17" s="132" t="str">
        <f t="shared" si="7"/>
        <v>70바6015</v>
      </c>
      <c r="H17" s="133">
        <f t="shared" si="8"/>
        <v>13</v>
      </c>
      <c r="I17" s="134">
        <f t="shared" si="9"/>
        <v>2148.5489999999995</v>
      </c>
      <c r="J17" s="135">
        <f t="shared" si="10"/>
        <v>2.7338654396528009E-2</v>
      </c>
      <c r="K17" s="135">
        <f t="shared" si="11"/>
        <v>0.36933582882792459</v>
      </c>
      <c r="L17" s="135">
        <f t="shared" si="12"/>
        <v>0.21409797961321808</v>
      </c>
      <c r="M17" s="136">
        <f t="shared" si="13"/>
        <v>21.064</v>
      </c>
      <c r="N17" s="137">
        <f t="shared" si="14"/>
        <v>0.7108565567631655</v>
      </c>
      <c r="O17" s="137">
        <f t="shared" si="15"/>
        <v>34.121114724631944</v>
      </c>
      <c r="P17" s="218">
        <f t="shared" si="16"/>
        <v>26</v>
      </c>
      <c r="Q17" s="219">
        <f t="shared" si="17"/>
        <v>22</v>
      </c>
      <c r="R17" s="219">
        <f t="shared" si="18"/>
        <v>955</v>
      </c>
      <c r="T17">
        <v>531</v>
      </c>
      <c r="U17">
        <v>9455</v>
      </c>
      <c r="V17" t="s">
        <v>239</v>
      </c>
      <c r="W17">
        <v>2326.0639999999999</v>
      </c>
      <c r="X17">
        <v>1197.836</v>
      </c>
      <c r="Y17">
        <v>1.9419999999999999</v>
      </c>
      <c r="Z17">
        <v>21.064</v>
      </c>
      <c r="AA17">
        <v>116.886916</v>
      </c>
      <c r="AB17">
        <v>3.1955309999999999</v>
      </c>
      <c r="AC17">
        <v>43.170526000000002</v>
      </c>
      <c r="AD17" s="1">
        <v>460</v>
      </c>
      <c r="AE17">
        <v>22</v>
      </c>
      <c r="AF17">
        <v>955</v>
      </c>
      <c r="AG17">
        <v>91</v>
      </c>
      <c r="AH17">
        <v>19.900122</v>
      </c>
      <c r="AI17">
        <v>10084.5</v>
      </c>
      <c r="AJ17">
        <v>3678.1</v>
      </c>
      <c r="AK17">
        <v>26</v>
      </c>
      <c r="AL17">
        <v>17335</v>
      </c>
      <c r="AM17">
        <v>0.75670258863176021</v>
      </c>
      <c r="AN17" t="s">
        <v>70</v>
      </c>
      <c r="AO17">
        <v>279.44799999999998</v>
      </c>
      <c r="AP17" t="s">
        <v>429</v>
      </c>
      <c r="AQ17" t="s">
        <v>118</v>
      </c>
      <c r="AR17" t="s">
        <v>119</v>
      </c>
      <c r="AS17" t="s">
        <v>118</v>
      </c>
      <c r="AT17" t="s">
        <v>119</v>
      </c>
      <c r="AU17" t="s">
        <v>183</v>
      </c>
      <c r="AV17" t="s">
        <v>239</v>
      </c>
      <c r="AW17" t="s">
        <v>70</v>
      </c>
      <c r="AX17">
        <v>9455</v>
      </c>
      <c r="AY17" t="s">
        <v>606</v>
      </c>
      <c r="AZ17">
        <v>4</v>
      </c>
      <c r="BA17" t="s">
        <v>607</v>
      </c>
      <c r="BB17">
        <v>13</v>
      </c>
      <c r="BC17">
        <v>1</v>
      </c>
      <c r="BE17" t="s">
        <v>69</v>
      </c>
      <c r="BF17">
        <v>-2</v>
      </c>
      <c r="BG17" t="s">
        <v>407</v>
      </c>
      <c r="BI17" t="s">
        <v>118</v>
      </c>
      <c r="BJ17" t="s">
        <v>239</v>
      </c>
      <c r="BK17" t="s">
        <v>70</v>
      </c>
      <c r="BL17">
        <v>0.75670258863176021</v>
      </c>
      <c r="BM17">
        <v>9455</v>
      </c>
      <c r="BN17" t="s">
        <v>119</v>
      </c>
      <c r="BO17" t="s">
        <v>183</v>
      </c>
      <c r="BP17">
        <v>13</v>
      </c>
      <c r="BQ17">
        <v>2148.5489999999995</v>
      </c>
      <c r="BR17">
        <v>2.7338654396528009E-2</v>
      </c>
      <c r="BS17">
        <v>0.36933582882792459</v>
      </c>
      <c r="BT17">
        <v>0.19775896106040075</v>
      </c>
      <c r="BU17">
        <v>21.064</v>
      </c>
      <c r="BV17">
        <v>0.7108565567631655</v>
      </c>
      <c r="BW17">
        <v>34.121114724631944</v>
      </c>
      <c r="BX17">
        <v>26</v>
      </c>
      <c r="BY17">
        <v>22</v>
      </c>
      <c r="BZ17">
        <v>955</v>
      </c>
    </row>
    <row r="18" spans="1:78" ht="16.5">
      <c r="A18" s="109" t="str">
        <f t="shared" si="1"/>
        <v>청라교통</v>
      </c>
      <c r="B18" s="110" t="str">
        <f t="shared" si="2"/>
        <v>김광철</v>
      </c>
      <c r="C18" s="111" t="str">
        <f t="shared" si="3"/>
        <v>B</v>
      </c>
      <c r="D18" s="112">
        <f t="shared" si="4"/>
        <v>0.94448275862068964</v>
      </c>
      <c r="E18" s="113">
        <f t="shared" si="5"/>
        <v>4666</v>
      </c>
      <c r="F18" s="114" t="str">
        <f t="shared" si="6"/>
        <v>307</v>
      </c>
      <c r="G18" s="115" t="str">
        <f t="shared" si="7"/>
        <v>72바1703</v>
      </c>
      <c r="H18" s="116">
        <f t="shared" si="8"/>
        <v>1</v>
      </c>
      <c r="I18" s="117">
        <f t="shared" si="9"/>
        <v>3965.029</v>
      </c>
      <c r="J18" s="118">
        <f t="shared" si="10"/>
        <v>4.5005096151605768E-3</v>
      </c>
      <c r="K18" s="118">
        <f t="shared" si="11"/>
        <v>0.28590520331681163</v>
      </c>
      <c r="L18" s="118">
        <f t="shared" si="12"/>
        <v>7.4148259697470062E-2</v>
      </c>
      <c r="M18" s="119">
        <f t="shared" si="13"/>
        <v>18.335000000000001</v>
      </c>
      <c r="N18" s="120">
        <f t="shared" si="14"/>
        <v>0</v>
      </c>
      <c r="O18" s="120">
        <f t="shared" si="15"/>
        <v>37.931626729590121</v>
      </c>
      <c r="P18" s="220">
        <f t="shared" si="16"/>
        <v>5</v>
      </c>
      <c r="Q18" s="221">
        <f t="shared" si="17"/>
        <v>0</v>
      </c>
      <c r="R18" s="221">
        <f t="shared" si="18"/>
        <v>1504</v>
      </c>
      <c r="T18">
        <v>531</v>
      </c>
      <c r="U18">
        <v>4666</v>
      </c>
      <c r="V18" t="s">
        <v>240</v>
      </c>
      <c r="W18">
        <v>3965.029</v>
      </c>
      <c r="X18">
        <v>1447.8530000000001</v>
      </c>
      <c r="Y18">
        <v>2.7389999999999999</v>
      </c>
      <c r="Z18">
        <v>18.335000000000001</v>
      </c>
      <c r="AA18">
        <v>144.978026</v>
      </c>
      <c r="AB18">
        <v>0.65247500000000003</v>
      </c>
      <c r="AC18">
        <v>41.449972000000002</v>
      </c>
      <c r="AD18" s="1">
        <v>294</v>
      </c>
      <c r="AE18">
        <v>0</v>
      </c>
      <c r="AF18">
        <v>1504</v>
      </c>
      <c r="AG18">
        <v>95</v>
      </c>
      <c r="AH18">
        <v>27.349171999999999</v>
      </c>
      <c r="AI18">
        <v>24700.7</v>
      </c>
      <c r="AJ18">
        <v>3734.6</v>
      </c>
      <c r="AK18">
        <v>5</v>
      </c>
      <c r="AL18">
        <v>3742</v>
      </c>
      <c r="AM18">
        <v>0.94448275862068964</v>
      </c>
      <c r="AN18" t="s">
        <v>68</v>
      </c>
      <c r="AO18">
        <v>3965.029</v>
      </c>
      <c r="AP18" t="s">
        <v>430</v>
      </c>
      <c r="AQ18" t="s">
        <v>118</v>
      </c>
      <c r="AR18" t="s">
        <v>121</v>
      </c>
      <c r="AS18" t="s">
        <v>118</v>
      </c>
      <c r="AT18" t="s">
        <v>121</v>
      </c>
      <c r="AU18" t="s">
        <v>220</v>
      </c>
      <c r="AV18" t="s">
        <v>240</v>
      </c>
      <c r="AW18" t="s">
        <v>68</v>
      </c>
      <c r="AX18">
        <v>4666</v>
      </c>
      <c r="AY18" t="s">
        <v>608</v>
      </c>
      <c r="AZ18">
        <v>2</v>
      </c>
      <c r="BA18" t="s">
        <v>609</v>
      </c>
      <c r="BB18">
        <v>1</v>
      </c>
      <c r="BC18">
        <v>1</v>
      </c>
      <c r="BE18" t="s">
        <v>68</v>
      </c>
      <c r="BF18">
        <v>0</v>
      </c>
      <c r="BG18" t="s">
        <v>343</v>
      </c>
      <c r="BI18" t="s">
        <v>118</v>
      </c>
      <c r="BJ18" t="s">
        <v>240</v>
      </c>
      <c r="BK18" t="s">
        <v>68</v>
      </c>
      <c r="BL18">
        <v>0.94448275862068964</v>
      </c>
      <c r="BM18">
        <v>4666</v>
      </c>
      <c r="BN18" t="s">
        <v>121</v>
      </c>
      <c r="BO18" t="s">
        <v>220</v>
      </c>
      <c r="BP18">
        <v>1</v>
      </c>
      <c r="BQ18">
        <v>3965.029</v>
      </c>
      <c r="BR18">
        <v>4.5005096151605768E-3</v>
      </c>
      <c r="BS18">
        <v>0.28590520331681163</v>
      </c>
      <c r="BT18">
        <v>7.4148259697470062E-2</v>
      </c>
      <c r="BU18">
        <v>18.335000000000001</v>
      </c>
      <c r="BV18">
        <v>0</v>
      </c>
      <c r="BW18">
        <v>37.931626729590121</v>
      </c>
      <c r="BX18">
        <v>5</v>
      </c>
      <c r="BY18">
        <v>0</v>
      </c>
      <c r="BZ18">
        <v>1504</v>
      </c>
    </row>
    <row r="19" spans="1:78" ht="16.5">
      <c r="A19" s="126" t="str">
        <f t="shared" si="1"/>
        <v>청라교통</v>
      </c>
      <c r="B19" s="127" t="str">
        <f t="shared" si="2"/>
        <v>김군철</v>
      </c>
      <c r="C19" s="128" t="str">
        <f t="shared" si="3"/>
        <v>C</v>
      </c>
      <c r="D19" s="129">
        <f t="shared" si="4"/>
        <v>0.86599999999999999</v>
      </c>
      <c r="E19" s="130">
        <f t="shared" si="5"/>
        <v>9739</v>
      </c>
      <c r="F19" s="131" t="str">
        <f t="shared" si="6"/>
        <v>112</v>
      </c>
      <c r="G19" s="132" t="str">
        <f t="shared" si="7"/>
        <v>70바6063</v>
      </c>
      <c r="H19" s="133">
        <f t="shared" si="8"/>
        <v>1</v>
      </c>
      <c r="I19" s="134">
        <f t="shared" si="9"/>
        <v>622.46299999999997</v>
      </c>
      <c r="J19" s="135">
        <f t="shared" si="10"/>
        <v>3.1496191478852201E-2</v>
      </c>
      <c r="K19" s="135">
        <f t="shared" si="11"/>
        <v>0.44386463618829264</v>
      </c>
      <c r="L19" s="135">
        <f t="shared" si="12"/>
        <v>0.19599558527976765</v>
      </c>
      <c r="M19" s="136">
        <f t="shared" si="13"/>
        <v>19.356000000000002</v>
      </c>
      <c r="N19" s="137">
        <f t="shared" si="14"/>
        <v>0.16065211908177676</v>
      </c>
      <c r="O19" s="137">
        <f t="shared" si="15"/>
        <v>80.32605954088838</v>
      </c>
      <c r="P19" s="218">
        <f t="shared" si="16"/>
        <v>14</v>
      </c>
      <c r="Q19" s="219">
        <f t="shared" si="17"/>
        <v>1</v>
      </c>
      <c r="R19" s="219">
        <f t="shared" si="18"/>
        <v>500</v>
      </c>
      <c r="T19">
        <v>531</v>
      </c>
      <c r="U19">
        <v>9739</v>
      </c>
      <c r="V19" t="s">
        <v>431</v>
      </c>
      <c r="W19">
        <v>622.46299999999997</v>
      </c>
      <c r="X19">
        <v>359.47699999999998</v>
      </c>
      <c r="Y19">
        <v>1.732</v>
      </c>
      <c r="Z19">
        <v>19.356000000000002</v>
      </c>
      <c r="AA19">
        <v>40.569158999999999</v>
      </c>
      <c r="AB19">
        <v>1.277774</v>
      </c>
      <c r="AC19">
        <v>18.007214999999999</v>
      </c>
      <c r="AD19" s="1">
        <v>122</v>
      </c>
      <c r="AE19">
        <v>1</v>
      </c>
      <c r="AF19">
        <v>500</v>
      </c>
      <c r="AG19">
        <v>92</v>
      </c>
      <c r="AH19">
        <v>15.343256</v>
      </c>
      <c r="AI19">
        <v>1981.3</v>
      </c>
      <c r="AJ19">
        <v>407.4</v>
      </c>
      <c r="AK19">
        <v>14</v>
      </c>
      <c r="AL19">
        <v>17425</v>
      </c>
      <c r="AM19">
        <v>0.86599999999999999</v>
      </c>
      <c r="AN19" t="s">
        <v>69</v>
      </c>
      <c r="AO19">
        <v>622.46299999999997</v>
      </c>
      <c r="AP19" t="s">
        <v>432</v>
      </c>
      <c r="AQ19" t="s">
        <v>118</v>
      </c>
      <c r="AR19" t="s">
        <v>119</v>
      </c>
      <c r="AS19" t="s">
        <v>118</v>
      </c>
      <c r="AT19" t="s">
        <v>119</v>
      </c>
      <c r="AU19" t="s">
        <v>187</v>
      </c>
      <c r="AV19" t="s">
        <v>431</v>
      </c>
      <c r="AW19" t="s">
        <v>69</v>
      </c>
      <c r="AX19">
        <v>9739</v>
      </c>
      <c r="AY19" t="s">
        <v>588</v>
      </c>
      <c r="AZ19">
        <v>9</v>
      </c>
      <c r="BA19" t="s">
        <v>610</v>
      </c>
      <c r="BB19">
        <v>1</v>
      </c>
      <c r="BC19">
        <v>1</v>
      </c>
      <c r="BE19" t="s">
        <v>418</v>
      </c>
      <c r="BF19" t="s">
        <v>419</v>
      </c>
      <c r="BG19" t="s">
        <v>418</v>
      </c>
      <c r="BI19" t="s">
        <v>118</v>
      </c>
      <c r="BJ19" t="s">
        <v>431</v>
      </c>
      <c r="BK19" t="s">
        <v>69</v>
      </c>
      <c r="BL19">
        <v>0.86599999999999999</v>
      </c>
      <c r="BM19">
        <v>9739</v>
      </c>
      <c r="BN19" t="s">
        <v>119</v>
      </c>
      <c r="BO19" t="s">
        <v>187</v>
      </c>
      <c r="BP19">
        <v>1</v>
      </c>
      <c r="BQ19">
        <v>622.46299999999997</v>
      </c>
      <c r="BR19">
        <v>3.1496191478852201E-2</v>
      </c>
      <c r="BS19">
        <v>0.44386463618829264</v>
      </c>
      <c r="BT19">
        <v>0.19599558527976765</v>
      </c>
      <c r="BU19">
        <v>19.356000000000002</v>
      </c>
      <c r="BV19">
        <v>0.16065211908177676</v>
      </c>
      <c r="BW19">
        <v>80.32605954088838</v>
      </c>
      <c r="BX19">
        <v>14</v>
      </c>
      <c r="BY19">
        <v>1</v>
      </c>
      <c r="BZ19">
        <v>500</v>
      </c>
    </row>
    <row r="20" spans="1:78" ht="16.5">
      <c r="A20" s="109" t="str">
        <f t="shared" si="1"/>
        <v>청라교통</v>
      </c>
      <c r="B20" s="110" t="str">
        <f t="shared" si="2"/>
        <v>김권태</v>
      </c>
      <c r="C20" s="111" t="str">
        <f t="shared" si="3"/>
        <v>D</v>
      </c>
      <c r="D20" s="112">
        <f t="shared" si="4"/>
        <v>0.81080412209724084</v>
      </c>
      <c r="E20" s="113">
        <f t="shared" si="5"/>
        <v>3311</v>
      </c>
      <c r="F20" s="114" t="str">
        <f t="shared" si="6"/>
        <v>112</v>
      </c>
      <c r="G20" s="115" t="str">
        <f t="shared" si="7"/>
        <v>70바6014</v>
      </c>
      <c r="H20" s="116">
        <f t="shared" si="8"/>
        <v>2</v>
      </c>
      <c r="I20" s="117">
        <f t="shared" si="9"/>
        <v>2110.038</v>
      </c>
      <c r="J20" s="118">
        <f t="shared" si="10"/>
        <v>1.4425235737842776E-2</v>
      </c>
      <c r="K20" s="118">
        <f t="shared" si="11"/>
        <v>0.37439137613576762</v>
      </c>
      <c r="L20" s="118">
        <f t="shared" si="12"/>
        <v>0.18530471963064171</v>
      </c>
      <c r="M20" s="119">
        <f t="shared" si="13"/>
        <v>14.137</v>
      </c>
      <c r="N20" s="120">
        <f t="shared" si="14"/>
        <v>0.14217753424345911</v>
      </c>
      <c r="O20" s="120">
        <f t="shared" si="15"/>
        <v>16.587378995070232</v>
      </c>
      <c r="P20" s="220">
        <f t="shared" si="16"/>
        <v>2</v>
      </c>
      <c r="Q20" s="221">
        <f t="shared" si="17"/>
        <v>3</v>
      </c>
      <c r="R20" s="221">
        <f t="shared" si="18"/>
        <v>350</v>
      </c>
      <c r="T20">
        <v>531</v>
      </c>
      <c r="U20">
        <v>3311</v>
      </c>
      <c r="V20" t="s">
        <v>241</v>
      </c>
      <c r="W20">
        <v>2110.038</v>
      </c>
      <c r="X20">
        <v>1183.0740000000001</v>
      </c>
      <c r="Y20">
        <v>1.784</v>
      </c>
      <c r="Z20">
        <v>14.137</v>
      </c>
      <c r="AA20">
        <v>126.85914</v>
      </c>
      <c r="AB20">
        <v>1.8299730000000001</v>
      </c>
      <c r="AC20">
        <v>47.494968</v>
      </c>
      <c r="AD20" s="1">
        <v>391</v>
      </c>
      <c r="AE20">
        <v>3</v>
      </c>
      <c r="AF20">
        <v>350</v>
      </c>
      <c r="AG20">
        <v>82</v>
      </c>
      <c r="AH20">
        <v>16.632919999999999</v>
      </c>
      <c r="AI20">
        <v>1945.8</v>
      </c>
      <c r="AJ20">
        <v>0</v>
      </c>
      <c r="AK20">
        <v>2</v>
      </c>
      <c r="AL20">
        <v>312</v>
      </c>
      <c r="AM20">
        <v>0.81080412209724084</v>
      </c>
      <c r="AN20" t="s">
        <v>67</v>
      </c>
      <c r="AO20">
        <v>2047.624</v>
      </c>
      <c r="AP20" t="s">
        <v>433</v>
      </c>
      <c r="AQ20" t="s">
        <v>118</v>
      </c>
      <c r="AR20" t="s">
        <v>119</v>
      </c>
      <c r="AS20" t="s">
        <v>118</v>
      </c>
      <c r="AT20" t="s">
        <v>119</v>
      </c>
      <c r="AU20" t="s">
        <v>182</v>
      </c>
      <c r="AV20" t="s">
        <v>241</v>
      </c>
      <c r="AW20" t="s">
        <v>67</v>
      </c>
      <c r="AX20">
        <v>3311</v>
      </c>
      <c r="AY20" t="s">
        <v>611</v>
      </c>
      <c r="AZ20">
        <v>7</v>
      </c>
      <c r="BA20" t="s">
        <v>612</v>
      </c>
      <c r="BB20">
        <v>2</v>
      </c>
      <c r="BC20">
        <v>1</v>
      </c>
      <c r="BE20" t="s">
        <v>67</v>
      </c>
      <c r="BF20">
        <v>0</v>
      </c>
      <c r="BG20" t="s">
        <v>343</v>
      </c>
      <c r="BI20" t="s">
        <v>118</v>
      </c>
      <c r="BJ20" t="s">
        <v>241</v>
      </c>
      <c r="BK20" t="s">
        <v>67</v>
      </c>
      <c r="BL20">
        <v>0.81080412209724084</v>
      </c>
      <c r="BM20">
        <v>3311</v>
      </c>
      <c r="BN20" t="s">
        <v>119</v>
      </c>
      <c r="BO20" t="s">
        <v>182</v>
      </c>
      <c r="BP20">
        <v>2</v>
      </c>
      <c r="BQ20">
        <v>2110.038</v>
      </c>
      <c r="BR20">
        <v>1.4425235737842776E-2</v>
      </c>
      <c r="BS20">
        <v>0.37439137613576762</v>
      </c>
      <c r="BT20">
        <v>0.18530471963064171</v>
      </c>
      <c r="BU20">
        <v>14.137</v>
      </c>
      <c r="BV20">
        <v>0.14217753424345911</v>
      </c>
      <c r="BW20">
        <v>16.587378995070232</v>
      </c>
      <c r="BX20">
        <v>2</v>
      </c>
      <c r="BY20">
        <v>3</v>
      </c>
      <c r="BZ20">
        <v>350</v>
      </c>
    </row>
    <row r="21" spans="1:78" ht="16.5">
      <c r="A21" s="126" t="str">
        <f t="shared" si="1"/>
        <v>청라교통</v>
      </c>
      <c r="B21" s="127" t="str">
        <f t="shared" si="2"/>
        <v>김근식</v>
      </c>
      <c r="C21" s="128" t="str">
        <f t="shared" si="3"/>
        <v>B</v>
      </c>
      <c r="D21" s="129">
        <f t="shared" si="4"/>
        <v>0.94535440903237888</v>
      </c>
      <c r="E21" s="130">
        <f t="shared" si="5"/>
        <v>591</v>
      </c>
      <c r="F21" s="131" t="str">
        <f t="shared" si="6"/>
        <v>307</v>
      </c>
      <c r="G21" s="132" t="str">
        <f t="shared" si="7"/>
        <v>70바5991</v>
      </c>
      <c r="H21" s="133">
        <f t="shared" si="8"/>
        <v>9</v>
      </c>
      <c r="I21" s="134">
        <f t="shared" si="9"/>
        <v>4176.1310000000003</v>
      </c>
      <c r="J21" s="135">
        <f t="shared" si="10"/>
        <v>8.744012470868659E-3</v>
      </c>
      <c r="K21" s="135">
        <f t="shared" si="11"/>
        <v>0.27121092824226634</v>
      </c>
      <c r="L21" s="135">
        <f t="shared" si="12"/>
        <v>0.21718667350233983</v>
      </c>
      <c r="M21" s="136">
        <f t="shared" si="13"/>
        <v>15.483000000000001</v>
      </c>
      <c r="N21" s="137">
        <f t="shared" si="14"/>
        <v>0.31129291681702509</v>
      </c>
      <c r="O21" s="137">
        <f t="shared" si="15"/>
        <v>22.437035619811734</v>
      </c>
      <c r="P21" s="218">
        <f t="shared" si="16"/>
        <v>2</v>
      </c>
      <c r="Q21" s="219">
        <f t="shared" si="17"/>
        <v>13</v>
      </c>
      <c r="R21" s="219">
        <f t="shared" si="18"/>
        <v>937</v>
      </c>
      <c r="T21">
        <v>531</v>
      </c>
      <c r="U21">
        <v>591</v>
      </c>
      <c r="V21" t="s">
        <v>242</v>
      </c>
      <c r="W21">
        <v>4176.1310000000003</v>
      </c>
      <c r="X21">
        <v>1566.82</v>
      </c>
      <c r="Y21">
        <v>2.665</v>
      </c>
      <c r="Z21">
        <v>15.483000000000001</v>
      </c>
      <c r="AA21">
        <v>159.75663399999999</v>
      </c>
      <c r="AB21">
        <v>1.396914</v>
      </c>
      <c r="AC21">
        <v>43.327745</v>
      </c>
      <c r="AD21" s="1">
        <v>907</v>
      </c>
      <c r="AE21">
        <v>13</v>
      </c>
      <c r="AF21">
        <v>937</v>
      </c>
      <c r="AG21">
        <v>93</v>
      </c>
      <c r="AH21">
        <v>26.140578999999999</v>
      </c>
      <c r="AI21">
        <v>30308.6</v>
      </c>
      <c r="AJ21">
        <v>8256.7999999999993</v>
      </c>
      <c r="AK21">
        <v>2</v>
      </c>
      <c r="AL21">
        <v>1960</v>
      </c>
      <c r="AM21">
        <v>0.94535440903237888</v>
      </c>
      <c r="AN21" t="s">
        <v>68</v>
      </c>
      <c r="AO21">
        <v>1486.153</v>
      </c>
      <c r="AP21" t="s">
        <v>434</v>
      </c>
      <c r="AQ21" t="s">
        <v>118</v>
      </c>
      <c r="AR21" t="s">
        <v>121</v>
      </c>
      <c r="AS21" t="s">
        <v>118</v>
      </c>
      <c r="AT21" t="s">
        <v>121</v>
      </c>
      <c r="AU21" t="s">
        <v>214</v>
      </c>
      <c r="AV21" t="s">
        <v>242</v>
      </c>
      <c r="AW21" t="s">
        <v>68</v>
      </c>
      <c r="AX21">
        <v>591</v>
      </c>
      <c r="AY21" t="s">
        <v>608</v>
      </c>
      <c r="AZ21">
        <v>1</v>
      </c>
      <c r="BA21" t="s">
        <v>411</v>
      </c>
      <c r="BB21">
        <v>9</v>
      </c>
      <c r="BC21">
        <v>1</v>
      </c>
      <c r="BE21" t="s">
        <v>66</v>
      </c>
      <c r="BF21">
        <v>-1</v>
      </c>
      <c r="BG21" t="s">
        <v>407</v>
      </c>
      <c r="BI21" t="s">
        <v>118</v>
      </c>
      <c r="BJ21" t="s">
        <v>242</v>
      </c>
      <c r="BK21" t="s">
        <v>68</v>
      </c>
      <c r="BL21">
        <v>0.94535440903237888</v>
      </c>
      <c r="BM21">
        <v>591</v>
      </c>
      <c r="BN21" t="s">
        <v>121</v>
      </c>
      <c r="BO21" t="s">
        <v>214</v>
      </c>
      <c r="BP21">
        <v>9</v>
      </c>
      <c r="BQ21">
        <v>4176.1310000000003</v>
      </c>
      <c r="BR21">
        <v>8.744012470868659E-3</v>
      </c>
      <c r="BS21">
        <v>0.27121092824226634</v>
      </c>
      <c r="BT21">
        <v>0.21718667350233983</v>
      </c>
      <c r="BU21">
        <v>15.483000000000001</v>
      </c>
      <c r="BV21">
        <v>0.31129291681702509</v>
      </c>
      <c r="BW21">
        <v>22.437035619811734</v>
      </c>
      <c r="BX21">
        <v>2</v>
      </c>
      <c r="BY21">
        <v>13</v>
      </c>
      <c r="BZ21">
        <v>937</v>
      </c>
    </row>
    <row r="22" spans="1:78" ht="16.5">
      <c r="A22" s="109" t="str">
        <f t="shared" si="1"/>
        <v>청라교통</v>
      </c>
      <c r="B22" s="110" t="str">
        <f t="shared" si="2"/>
        <v>김기홍</v>
      </c>
      <c r="C22" s="111" t="str">
        <f t="shared" si="3"/>
        <v>A</v>
      </c>
      <c r="D22" s="112">
        <f t="shared" si="4"/>
        <v>0.9770663186936337</v>
      </c>
      <c r="E22" s="113">
        <f t="shared" si="5"/>
        <v>2319</v>
      </c>
      <c r="F22" s="114" t="str">
        <f t="shared" si="6"/>
        <v>112</v>
      </c>
      <c r="G22" s="115" t="str">
        <f t="shared" si="7"/>
        <v>70바6032</v>
      </c>
      <c r="H22" s="116">
        <f t="shared" si="8"/>
        <v>2</v>
      </c>
      <c r="I22" s="117">
        <f t="shared" si="9"/>
        <v>2442.5140000000001</v>
      </c>
      <c r="J22" s="118">
        <f t="shared" si="10"/>
        <v>1.9592098512643943E-2</v>
      </c>
      <c r="K22" s="118">
        <f t="shared" si="11"/>
        <v>0.33513049186354155</v>
      </c>
      <c r="L22" s="118">
        <f t="shared" si="12"/>
        <v>0.26775690947933151</v>
      </c>
      <c r="M22" s="119">
        <f t="shared" si="13"/>
        <v>12.617000000000001</v>
      </c>
      <c r="N22" s="120">
        <f t="shared" si="14"/>
        <v>0.28658996427451389</v>
      </c>
      <c r="O22" s="120">
        <f t="shared" si="15"/>
        <v>6.1821549436359424</v>
      </c>
      <c r="P22" s="220">
        <f t="shared" si="16"/>
        <v>2</v>
      </c>
      <c r="Q22" s="221">
        <f t="shared" si="17"/>
        <v>7</v>
      </c>
      <c r="R22" s="221">
        <f t="shared" si="18"/>
        <v>151</v>
      </c>
      <c r="T22">
        <v>531</v>
      </c>
      <c r="U22">
        <v>2319</v>
      </c>
      <c r="V22" t="s">
        <v>243</v>
      </c>
      <c r="W22">
        <v>2442.5140000000001</v>
      </c>
      <c r="X22">
        <v>1186.8399999999999</v>
      </c>
      <c r="Y22">
        <v>2.0579999999999998</v>
      </c>
      <c r="Z22">
        <v>12.617000000000001</v>
      </c>
      <c r="AA22">
        <v>148.72551799999999</v>
      </c>
      <c r="AB22">
        <v>2.9138449999999998</v>
      </c>
      <c r="AC22">
        <v>49.842455999999999</v>
      </c>
      <c r="AD22" s="1">
        <v>654</v>
      </c>
      <c r="AE22">
        <v>7</v>
      </c>
      <c r="AF22">
        <v>151</v>
      </c>
      <c r="AG22">
        <v>81</v>
      </c>
      <c r="AH22">
        <v>16.422965000000001</v>
      </c>
      <c r="AI22">
        <v>1659.4</v>
      </c>
      <c r="AJ22">
        <v>0</v>
      </c>
      <c r="AK22">
        <v>2</v>
      </c>
      <c r="AL22">
        <v>249</v>
      </c>
      <c r="AM22">
        <v>0.9770663186936337</v>
      </c>
      <c r="AN22" t="s">
        <v>66</v>
      </c>
      <c r="AO22">
        <v>2187.154</v>
      </c>
      <c r="AP22" t="s">
        <v>435</v>
      </c>
      <c r="AQ22" t="s">
        <v>118</v>
      </c>
      <c r="AR22" t="s">
        <v>119</v>
      </c>
      <c r="AS22" t="s">
        <v>118</v>
      </c>
      <c r="AT22" t="s">
        <v>119</v>
      </c>
      <c r="AU22" t="s">
        <v>184</v>
      </c>
      <c r="AV22" t="s">
        <v>243</v>
      </c>
      <c r="AW22" t="s">
        <v>66</v>
      </c>
      <c r="AX22">
        <v>2319</v>
      </c>
      <c r="AY22" t="s">
        <v>592</v>
      </c>
      <c r="AZ22">
        <v>5</v>
      </c>
      <c r="BA22" t="s">
        <v>613</v>
      </c>
      <c r="BB22">
        <v>2</v>
      </c>
      <c r="BC22">
        <v>1</v>
      </c>
      <c r="BE22" t="s">
        <v>68</v>
      </c>
      <c r="BF22">
        <v>1</v>
      </c>
      <c r="BG22" t="s">
        <v>344</v>
      </c>
      <c r="BI22" t="s">
        <v>118</v>
      </c>
      <c r="BJ22" t="s">
        <v>243</v>
      </c>
      <c r="BK22" t="s">
        <v>66</v>
      </c>
      <c r="BL22">
        <v>0.9770663186936337</v>
      </c>
      <c r="BM22">
        <v>2319</v>
      </c>
      <c r="BN22" t="s">
        <v>119</v>
      </c>
      <c r="BO22" t="s">
        <v>184</v>
      </c>
      <c r="BP22">
        <v>2</v>
      </c>
      <c r="BQ22">
        <v>2442.5140000000001</v>
      </c>
      <c r="BR22">
        <v>1.9592098512643943E-2</v>
      </c>
      <c r="BS22">
        <v>0.33513049186354155</v>
      </c>
      <c r="BT22">
        <v>0.26775690947933151</v>
      </c>
      <c r="BU22">
        <v>12.617000000000001</v>
      </c>
      <c r="BV22">
        <v>0.28658996427451389</v>
      </c>
      <c r="BW22">
        <v>6.1821549436359424</v>
      </c>
      <c r="BX22">
        <v>2</v>
      </c>
      <c r="BY22">
        <v>7</v>
      </c>
      <c r="BZ22">
        <v>151</v>
      </c>
    </row>
    <row r="23" spans="1:78" ht="16.5">
      <c r="A23" s="126" t="str">
        <f t="shared" si="1"/>
        <v>청라교통</v>
      </c>
      <c r="B23" s="127" t="str">
        <f t="shared" si="2"/>
        <v>김덕기</v>
      </c>
      <c r="C23" s="128" t="str">
        <f t="shared" si="3"/>
        <v>C</v>
      </c>
      <c r="D23" s="129">
        <f t="shared" si="4"/>
        <v>0.89493628604073994</v>
      </c>
      <c r="E23" s="130">
        <f t="shared" si="5"/>
        <v>7322</v>
      </c>
      <c r="F23" s="131" t="str">
        <f t="shared" si="6"/>
        <v>306</v>
      </c>
      <c r="G23" s="132" t="str">
        <f t="shared" si="7"/>
        <v>70바6088</v>
      </c>
      <c r="H23" s="133">
        <f t="shared" si="8"/>
        <v>11</v>
      </c>
      <c r="I23" s="134">
        <f t="shared" si="9"/>
        <v>4965.2429999999995</v>
      </c>
      <c r="J23" s="135">
        <f t="shared" si="10"/>
        <v>4.4035980131457146E-2</v>
      </c>
      <c r="K23" s="135">
        <f t="shared" si="11"/>
        <v>0.24484351687525796</v>
      </c>
      <c r="L23" s="135">
        <f t="shared" si="12"/>
        <v>0.22073441319991793</v>
      </c>
      <c r="M23" s="136">
        <f t="shared" si="13"/>
        <v>17.16</v>
      </c>
      <c r="N23" s="137">
        <f t="shared" si="14"/>
        <v>0</v>
      </c>
      <c r="O23" s="137">
        <f t="shared" si="15"/>
        <v>24.590941470538304</v>
      </c>
      <c r="P23" s="218">
        <f t="shared" si="16"/>
        <v>21</v>
      </c>
      <c r="Q23" s="219">
        <f t="shared" si="17"/>
        <v>0</v>
      </c>
      <c r="R23" s="219">
        <f t="shared" si="18"/>
        <v>1221</v>
      </c>
      <c r="T23">
        <v>531</v>
      </c>
      <c r="U23">
        <v>7322</v>
      </c>
      <c r="V23" t="s">
        <v>346</v>
      </c>
      <c r="W23">
        <v>4965.2430000000004</v>
      </c>
      <c r="X23">
        <v>1690.6210000000001</v>
      </c>
      <c r="Y23">
        <v>2.9369999999999998</v>
      </c>
      <c r="Z23">
        <v>17.16</v>
      </c>
      <c r="AA23">
        <v>165.53302500000001</v>
      </c>
      <c r="AB23">
        <v>7.289409</v>
      </c>
      <c r="AC23">
        <v>40.529688</v>
      </c>
      <c r="AD23" s="1">
        <v>1096</v>
      </c>
      <c r="AE23">
        <v>0</v>
      </c>
      <c r="AF23">
        <v>1221</v>
      </c>
      <c r="AG23">
        <v>91</v>
      </c>
      <c r="AH23">
        <v>29.995481999999999</v>
      </c>
      <c r="AI23">
        <v>36846</v>
      </c>
      <c r="AJ23">
        <v>17587.900000000001</v>
      </c>
      <c r="AK23">
        <v>21</v>
      </c>
      <c r="AL23">
        <v>11784</v>
      </c>
      <c r="AM23">
        <v>0.89493628604073994</v>
      </c>
      <c r="AN23" t="s">
        <v>69</v>
      </c>
      <c r="AO23">
        <v>977.80700000000002</v>
      </c>
      <c r="AP23" t="s">
        <v>436</v>
      </c>
      <c r="AQ23" t="s">
        <v>118</v>
      </c>
      <c r="AR23" t="s">
        <v>120</v>
      </c>
      <c r="AS23" t="s">
        <v>118</v>
      </c>
      <c r="AT23" t="s">
        <v>120</v>
      </c>
      <c r="AU23" t="s">
        <v>205</v>
      </c>
      <c r="AV23" t="s">
        <v>346</v>
      </c>
      <c r="AW23" t="s">
        <v>69</v>
      </c>
      <c r="AX23">
        <v>7322</v>
      </c>
      <c r="AY23" t="s">
        <v>614</v>
      </c>
      <c r="AZ23">
        <v>2</v>
      </c>
      <c r="BA23" t="s">
        <v>379</v>
      </c>
      <c r="BB23">
        <v>11</v>
      </c>
      <c r="BC23">
        <v>1</v>
      </c>
      <c r="BE23" t="s">
        <v>66</v>
      </c>
      <c r="BF23">
        <v>-2</v>
      </c>
      <c r="BG23" t="s">
        <v>407</v>
      </c>
      <c r="BI23" t="s">
        <v>118</v>
      </c>
      <c r="BJ23" t="s">
        <v>346</v>
      </c>
      <c r="BK23" t="s">
        <v>69</v>
      </c>
      <c r="BL23">
        <v>0.89493628604073994</v>
      </c>
      <c r="BM23">
        <v>7322</v>
      </c>
      <c r="BN23" t="s">
        <v>120</v>
      </c>
      <c r="BO23" t="s">
        <v>205</v>
      </c>
      <c r="BP23">
        <v>11</v>
      </c>
      <c r="BQ23">
        <v>4965.2429999999995</v>
      </c>
      <c r="BR23">
        <v>4.4035980131457146E-2</v>
      </c>
      <c r="BS23">
        <v>0.24484351687525796</v>
      </c>
      <c r="BT23">
        <v>0.22073441319991788</v>
      </c>
      <c r="BU23">
        <v>17.16</v>
      </c>
      <c r="BV23">
        <v>0</v>
      </c>
      <c r="BW23">
        <v>24.590941470538304</v>
      </c>
      <c r="BX23">
        <v>21</v>
      </c>
      <c r="BY23">
        <v>0</v>
      </c>
      <c r="BZ23">
        <v>1221</v>
      </c>
    </row>
    <row r="24" spans="1:78" ht="16.5">
      <c r="A24" s="109" t="str">
        <f t="shared" si="1"/>
        <v>청라교통</v>
      </c>
      <c r="B24" s="110" t="str">
        <f t="shared" si="2"/>
        <v>김봉신</v>
      </c>
      <c r="C24" s="111" t="str">
        <f t="shared" si="3"/>
        <v>B</v>
      </c>
      <c r="D24" s="112">
        <f t="shared" si="4"/>
        <v>0.93378320942643589</v>
      </c>
      <c r="E24" s="113">
        <f t="shared" si="5"/>
        <v>6049</v>
      </c>
      <c r="F24" s="114" t="str">
        <f t="shared" si="6"/>
        <v>306</v>
      </c>
      <c r="G24" s="115" t="str">
        <f t="shared" si="7"/>
        <v>72바1306</v>
      </c>
      <c r="H24" s="116">
        <f t="shared" si="8"/>
        <v>2</v>
      </c>
      <c r="I24" s="117">
        <f t="shared" si="9"/>
        <v>3770.8419999999996</v>
      </c>
      <c r="J24" s="118">
        <f t="shared" si="10"/>
        <v>5.3824928521250771E-3</v>
      </c>
      <c r="K24" s="118">
        <f t="shared" si="11"/>
        <v>0.22640316881401362</v>
      </c>
      <c r="L24" s="118">
        <f t="shared" si="12"/>
        <v>0.13206599480964731</v>
      </c>
      <c r="M24" s="119">
        <f t="shared" si="13"/>
        <v>17.248999999999999</v>
      </c>
      <c r="N24" s="120">
        <f t="shared" si="14"/>
        <v>2.6519276066194235E-2</v>
      </c>
      <c r="O24" s="120">
        <f t="shared" si="15"/>
        <v>6.6828575686809479</v>
      </c>
      <c r="P24" s="220">
        <f t="shared" si="16"/>
        <v>5</v>
      </c>
      <c r="Q24" s="221">
        <f t="shared" si="17"/>
        <v>1</v>
      </c>
      <c r="R24" s="221">
        <f t="shared" si="18"/>
        <v>252</v>
      </c>
      <c r="T24">
        <v>531</v>
      </c>
      <c r="U24">
        <v>6049</v>
      </c>
      <c r="V24" t="s">
        <v>244</v>
      </c>
      <c r="W24">
        <v>3770.8420000000001</v>
      </c>
      <c r="X24">
        <v>1261.913</v>
      </c>
      <c r="Y24">
        <v>2.988</v>
      </c>
      <c r="Z24">
        <v>17.248999999999999</v>
      </c>
      <c r="AA24">
        <v>114.202474</v>
      </c>
      <c r="AB24">
        <v>0.61469399999999996</v>
      </c>
      <c r="AC24">
        <v>25.855802000000001</v>
      </c>
      <c r="AD24" s="1">
        <v>498</v>
      </c>
      <c r="AE24">
        <v>1</v>
      </c>
      <c r="AF24">
        <v>252</v>
      </c>
      <c r="AG24">
        <v>91</v>
      </c>
      <c r="AH24">
        <v>33.018915999999997</v>
      </c>
      <c r="AI24">
        <v>19784.3</v>
      </c>
      <c r="AJ24">
        <v>8281.4</v>
      </c>
      <c r="AK24">
        <v>5</v>
      </c>
      <c r="AL24">
        <v>3578</v>
      </c>
      <c r="AM24">
        <v>0.93378320942643589</v>
      </c>
      <c r="AN24" t="s">
        <v>68</v>
      </c>
      <c r="AO24">
        <v>3403.7759999999998</v>
      </c>
      <c r="AP24" t="s">
        <v>437</v>
      </c>
      <c r="AQ24" t="s">
        <v>118</v>
      </c>
      <c r="AR24" t="s">
        <v>120</v>
      </c>
      <c r="AS24" t="s">
        <v>118</v>
      </c>
      <c r="AT24" t="s">
        <v>120</v>
      </c>
      <c r="AU24" t="s">
        <v>209</v>
      </c>
      <c r="AV24" t="s">
        <v>244</v>
      </c>
      <c r="AW24" t="s">
        <v>68</v>
      </c>
      <c r="AX24">
        <v>6049</v>
      </c>
      <c r="AY24" t="s">
        <v>615</v>
      </c>
      <c r="AZ24">
        <v>2</v>
      </c>
      <c r="BA24" t="s">
        <v>616</v>
      </c>
      <c r="BB24">
        <v>2</v>
      </c>
      <c r="BC24">
        <v>1</v>
      </c>
      <c r="BE24" t="s">
        <v>68</v>
      </c>
      <c r="BF24">
        <v>0</v>
      </c>
      <c r="BG24" t="s">
        <v>343</v>
      </c>
      <c r="BI24" t="s">
        <v>118</v>
      </c>
      <c r="BJ24" t="s">
        <v>244</v>
      </c>
      <c r="BK24" t="s">
        <v>68</v>
      </c>
      <c r="BL24">
        <v>0.93378320942643589</v>
      </c>
      <c r="BM24">
        <v>6049</v>
      </c>
      <c r="BN24" t="s">
        <v>120</v>
      </c>
      <c r="BO24" t="s">
        <v>209</v>
      </c>
      <c r="BP24">
        <v>2</v>
      </c>
      <c r="BQ24">
        <v>3770.8419999999996</v>
      </c>
      <c r="BR24">
        <v>5.3824928521250771E-3</v>
      </c>
      <c r="BS24">
        <v>0.22640316881401362</v>
      </c>
      <c r="BT24">
        <v>0.13206599480964729</v>
      </c>
      <c r="BU24">
        <v>17.248999999999999</v>
      </c>
      <c r="BV24">
        <v>2.6519276066194235E-2</v>
      </c>
      <c r="BW24">
        <v>6.6828575686809479</v>
      </c>
      <c r="BX24">
        <v>5</v>
      </c>
      <c r="BY24">
        <v>1</v>
      </c>
      <c r="BZ24">
        <v>252</v>
      </c>
    </row>
    <row r="25" spans="1:78" ht="16.5">
      <c r="A25" s="126" t="str">
        <f t="shared" si="1"/>
        <v>청라교통</v>
      </c>
      <c r="B25" s="127" t="str">
        <f t="shared" si="2"/>
        <v>김석윤</v>
      </c>
      <c r="C25" s="128" t="str">
        <f t="shared" si="3"/>
        <v>F</v>
      </c>
      <c r="D25" s="129">
        <f t="shared" si="4"/>
        <v>0.78585578061509254</v>
      </c>
      <c r="E25" s="130">
        <f t="shared" si="5"/>
        <v>4250</v>
      </c>
      <c r="F25" s="131" t="str">
        <f t="shared" si="6"/>
        <v>306</v>
      </c>
      <c r="G25" s="132" t="str">
        <f t="shared" si="7"/>
        <v>70바5921</v>
      </c>
      <c r="H25" s="133">
        <f t="shared" si="8"/>
        <v>11</v>
      </c>
      <c r="I25" s="134">
        <f t="shared" si="9"/>
        <v>3885.0120000000002</v>
      </c>
      <c r="J25" s="135">
        <f t="shared" si="10"/>
        <v>3.4345168766192188E-2</v>
      </c>
      <c r="K25" s="135">
        <f t="shared" si="11"/>
        <v>0.23648844370528982</v>
      </c>
      <c r="L25" s="135">
        <f t="shared" si="12"/>
        <v>0.34285608384221206</v>
      </c>
      <c r="M25" s="136">
        <f t="shared" si="13"/>
        <v>21.125</v>
      </c>
      <c r="N25" s="137">
        <f t="shared" si="14"/>
        <v>0.69497854832880823</v>
      </c>
      <c r="O25" s="137">
        <f t="shared" si="15"/>
        <v>24.452948922680289</v>
      </c>
      <c r="P25" s="218">
        <f t="shared" si="16"/>
        <v>9</v>
      </c>
      <c r="Q25" s="219">
        <f t="shared" si="17"/>
        <v>27</v>
      </c>
      <c r="R25" s="219">
        <f t="shared" si="18"/>
        <v>950</v>
      </c>
      <c r="T25">
        <v>531</v>
      </c>
      <c r="U25">
        <v>4250</v>
      </c>
      <c r="V25" t="s">
        <v>245</v>
      </c>
      <c r="W25">
        <v>3885.0120000000002</v>
      </c>
      <c r="X25">
        <v>1512.075</v>
      </c>
      <c r="Y25">
        <v>2.569</v>
      </c>
      <c r="Z25">
        <v>21.125</v>
      </c>
      <c r="AA25">
        <v>121.728853</v>
      </c>
      <c r="AB25">
        <v>4.1807980000000002</v>
      </c>
      <c r="AC25">
        <v>28.787466999999999</v>
      </c>
      <c r="AD25" s="1">
        <v>1332</v>
      </c>
      <c r="AE25">
        <v>27</v>
      </c>
      <c r="AF25">
        <v>950</v>
      </c>
      <c r="AG25">
        <v>96</v>
      </c>
      <c r="AH25">
        <v>31.915292000000001</v>
      </c>
      <c r="AI25">
        <v>29970.1</v>
      </c>
      <c r="AJ25">
        <v>14733</v>
      </c>
      <c r="AK25">
        <v>9</v>
      </c>
      <c r="AL25">
        <v>2892</v>
      </c>
      <c r="AM25">
        <v>0.78585578061509254</v>
      </c>
      <c r="AN25" t="s">
        <v>70</v>
      </c>
      <c r="AO25">
        <v>739.34500000000003</v>
      </c>
      <c r="AP25" t="s">
        <v>438</v>
      </c>
      <c r="AQ25" t="s">
        <v>118</v>
      </c>
      <c r="AR25" t="s">
        <v>120</v>
      </c>
      <c r="AS25" t="s">
        <v>118</v>
      </c>
      <c r="AT25" t="s">
        <v>120</v>
      </c>
      <c r="AU25" t="s">
        <v>199</v>
      </c>
      <c r="AV25" t="s">
        <v>245</v>
      </c>
      <c r="AW25" t="s">
        <v>70</v>
      </c>
      <c r="AX25">
        <v>4250</v>
      </c>
      <c r="AY25" t="s">
        <v>617</v>
      </c>
      <c r="AZ25">
        <v>1</v>
      </c>
      <c r="BA25" t="s">
        <v>410</v>
      </c>
      <c r="BB25">
        <v>11</v>
      </c>
      <c r="BC25">
        <v>1</v>
      </c>
      <c r="BE25" t="s">
        <v>67</v>
      </c>
      <c r="BF25">
        <v>-1</v>
      </c>
      <c r="BG25" t="s">
        <v>407</v>
      </c>
      <c r="BI25" t="s">
        <v>118</v>
      </c>
      <c r="BJ25" t="s">
        <v>245</v>
      </c>
      <c r="BK25" t="s">
        <v>70</v>
      </c>
      <c r="BL25">
        <v>0.78585578061509254</v>
      </c>
      <c r="BM25">
        <v>4250</v>
      </c>
      <c r="BN25" t="s">
        <v>120</v>
      </c>
      <c r="BO25" t="s">
        <v>199</v>
      </c>
      <c r="BP25">
        <v>11</v>
      </c>
      <c r="BQ25">
        <v>3885.0120000000002</v>
      </c>
      <c r="BR25">
        <v>3.4345168766192188E-2</v>
      </c>
      <c r="BS25">
        <v>0.23648844370528982</v>
      </c>
      <c r="BT25">
        <v>0.34285608384221206</v>
      </c>
      <c r="BU25">
        <v>21.125</v>
      </c>
      <c r="BV25">
        <v>0.69497854832880823</v>
      </c>
      <c r="BW25">
        <v>24.452948922680289</v>
      </c>
      <c r="BX25">
        <v>9</v>
      </c>
      <c r="BY25">
        <v>27</v>
      </c>
      <c r="BZ25">
        <v>950</v>
      </c>
    </row>
    <row r="26" spans="1:78" ht="16.5">
      <c r="A26" s="109" t="str">
        <f t="shared" si="1"/>
        <v>청라교통</v>
      </c>
      <c r="B26" s="110" t="str">
        <f t="shared" si="2"/>
        <v>김선철</v>
      </c>
      <c r="C26" s="111" t="str">
        <f t="shared" si="3"/>
        <v>F</v>
      </c>
      <c r="D26" s="112">
        <f t="shared" si="4"/>
        <v>0.78545454545454552</v>
      </c>
      <c r="E26" s="113">
        <f t="shared" si="5"/>
        <v>2532</v>
      </c>
      <c r="F26" s="114" t="str">
        <f t="shared" si="6"/>
        <v>306</v>
      </c>
      <c r="G26" s="115" t="str">
        <f t="shared" si="7"/>
        <v>72바1381</v>
      </c>
      <c r="H26" s="116">
        <f t="shared" si="8"/>
        <v>1</v>
      </c>
      <c r="I26" s="117">
        <f t="shared" si="9"/>
        <v>3951.0430000000001</v>
      </c>
      <c r="J26" s="118">
        <f t="shared" si="10"/>
        <v>2.6218369741271865E-2</v>
      </c>
      <c r="K26" s="118">
        <f t="shared" si="11"/>
        <v>0.2380286710065451</v>
      </c>
      <c r="L26" s="118">
        <f t="shared" si="12"/>
        <v>0.17362504027417569</v>
      </c>
      <c r="M26" s="119">
        <f t="shared" si="13"/>
        <v>21.600999999999999</v>
      </c>
      <c r="N26" s="120">
        <f t="shared" si="14"/>
        <v>0.48088568005967031</v>
      </c>
      <c r="O26" s="120">
        <f t="shared" si="15"/>
        <v>11.313468367719612</v>
      </c>
      <c r="P26" s="220">
        <f t="shared" si="16"/>
        <v>6</v>
      </c>
      <c r="Q26" s="221">
        <f t="shared" si="17"/>
        <v>19</v>
      </c>
      <c r="R26" s="221">
        <f t="shared" si="18"/>
        <v>447</v>
      </c>
      <c r="T26">
        <v>531</v>
      </c>
      <c r="U26">
        <v>2532</v>
      </c>
      <c r="V26" t="s">
        <v>246</v>
      </c>
      <c r="W26">
        <v>3951.0430000000001</v>
      </c>
      <c r="X26">
        <v>1524.068</v>
      </c>
      <c r="Y26">
        <v>2.5920000000000001</v>
      </c>
      <c r="Z26">
        <v>21.600999999999999</v>
      </c>
      <c r="AA26">
        <v>121.658861</v>
      </c>
      <c r="AB26">
        <v>3.1896969999999998</v>
      </c>
      <c r="AC26">
        <v>28.958297000000002</v>
      </c>
      <c r="AD26" s="1">
        <v>686</v>
      </c>
      <c r="AE26">
        <v>19</v>
      </c>
      <c r="AF26">
        <v>447</v>
      </c>
      <c r="AG26">
        <v>98</v>
      </c>
      <c r="AH26">
        <v>32.476408999999997</v>
      </c>
      <c r="AI26">
        <v>26583.5</v>
      </c>
      <c r="AJ26">
        <v>14497.9</v>
      </c>
      <c r="AK26">
        <v>6</v>
      </c>
      <c r="AL26">
        <v>4297</v>
      </c>
      <c r="AM26">
        <v>0.78545454545454552</v>
      </c>
      <c r="AN26" t="s">
        <v>70</v>
      </c>
      <c r="AO26">
        <v>3951.0430000000001</v>
      </c>
      <c r="AP26" t="s">
        <v>439</v>
      </c>
      <c r="AQ26" t="s">
        <v>118</v>
      </c>
      <c r="AR26" t="s">
        <v>120</v>
      </c>
      <c r="AS26" t="s">
        <v>118</v>
      </c>
      <c r="AT26" t="s">
        <v>120</v>
      </c>
      <c r="AU26" t="s">
        <v>211</v>
      </c>
      <c r="AV26" t="s">
        <v>246</v>
      </c>
      <c r="AW26" t="s">
        <v>70</v>
      </c>
      <c r="AX26">
        <v>2532</v>
      </c>
      <c r="AY26" t="s">
        <v>617</v>
      </c>
      <c r="AZ26">
        <v>2</v>
      </c>
      <c r="BA26" t="s">
        <v>618</v>
      </c>
      <c r="BB26">
        <v>1</v>
      </c>
      <c r="BC26">
        <v>1</v>
      </c>
      <c r="BE26" t="s">
        <v>70</v>
      </c>
      <c r="BF26">
        <v>0</v>
      </c>
      <c r="BG26" t="s">
        <v>343</v>
      </c>
      <c r="BI26" t="s">
        <v>118</v>
      </c>
      <c r="BJ26" t="s">
        <v>246</v>
      </c>
      <c r="BK26" t="s">
        <v>70</v>
      </c>
      <c r="BL26">
        <v>0.78545454545454552</v>
      </c>
      <c r="BM26">
        <v>2532</v>
      </c>
      <c r="BN26" t="s">
        <v>120</v>
      </c>
      <c r="BO26" t="s">
        <v>211</v>
      </c>
      <c r="BP26">
        <v>1</v>
      </c>
      <c r="BQ26">
        <v>3951.0430000000001</v>
      </c>
      <c r="BR26">
        <v>2.6218369741271865E-2</v>
      </c>
      <c r="BS26">
        <v>0.2380286710065451</v>
      </c>
      <c r="BT26">
        <v>0.17362504027417569</v>
      </c>
      <c r="BU26">
        <v>21.600999999999999</v>
      </c>
      <c r="BV26">
        <v>0.48088568005967031</v>
      </c>
      <c r="BW26">
        <v>11.313468367719612</v>
      </c>
      <c r="BX26">
        <v>6</v>
      </c>
      <c r="BY26">
        <v>19</v>
      </c>
      <c r="BZ26">
        <v>447</v>
      </c>
    </row>
    <row r="27" spans="1:78" ht="16.5">
      <c r="A27" s="126" t="str">
        <f t="shared" si="1"/>
        <v>청라교통</v>
      </c>
      <c r="B27" s="127" t="str">
        <f t="shared" si="2"/>
        <v>김선철b</v>
      </c>
      <c r="C27" s="128" t="str">
        <f t="shared" si="3"/>
        <v>F</v>
      </c>
      <c r="D27" s="129">
        <f t="shared" si="4"/>
        <v>0.7639285714285714</v>
      </c>
      <c r="E27" s="130">
        <f t="shared" si="5"/>
        <v>7476</v>
      </c>
      <c r="F27" s="131" t="str">
        <f t="shared" si="6"/>
        <v>307</v>
      </c>
      <c r="G27" s="132" t="str">
        <f t="shared" si="7"/>
        <v>72바1700</v>
      </c>
      <c r="H27" s="133">
        <f t="shared" si="8"/>
        <v>1</v>
      </c>
      <c r="I27" s="134">
        <f t="shared" si="9"/>
        <v>3926.489</v>
      </c>
      <c r="J27" s="135">
        <f t="shared" si="10"/>
        <v>1.7088650956742203E-2</v>
      </c>
      <c r="K27" s="135">
        <f t="shared" si="11"/>
        <v>0.34045479856903221</v>
      </c>
      <c r="L27" s="135">
        <f t="shared" si="12"/>
        <v>0.16401421218803872</v>
      </c>
      <c r="M27" s="136">
        <f t="shared" si="13"/>
        <v>25.951000000000001</v>
      </c>
      <c r="N27" s="137">
        <f t="shared" si="14"/>
        <v>1.3752744500239271</v>
      </c>
      <c r="O27" s="137">
        <f t="shared" si="15"/>
        <v>67.974213094701142</v>
      </c>
      <c r="P27" s="218">
        <f t="shared" si="16"/>
        <v>24</v>
      </c>
      <c r="Q27" s="219">
        <f t="shared" si="17"/>
        <v>54</v>
      </c>
      <c r="R27" s="219">
        <f t="shared" si="18"/>
        <v>2669</v>
      </c>
      <c r="T27">
        <v>531</v>
      </c>
      <c r="U27">
        <v>7476</v>
      </c>
      <c r="V27" t="s">
        <v>247</v>
      </c>
      <c r="W27">
        <v>3926.489</v>
      </c>
      <c r="X27">
        <v>1835.923</v>
      </c>
      <c r="Y27">
        <v>2.1389999999999998</v>
      </c>
      <c r="Z27">
        <v>25.951000000000001</v>
      </c>
      <c r="AA27">
        <v>148.31053700000001</v>
      </c>
      <c r="AB27">
        <v>2.534427</v>
      </c>
      <c r="AC27">
        <v>50.493034000000002</v>
      </c>
      <c r="AD27" s="1">
        <v>644</v>
      </c>
      <c r="AE27">
        <v>54</v>
      </c>
      <c r="AF27">
        <v>2669</v>
      </c>
      <c r="AG27">
        <v>93</v>
      </c>
      <c r="AH27">
        <v>26.474781</v>
      </c>
      <c r="AI27">
        <v>35742.300000000003</v>
      </c>
      <c r="AJ27">
        <v>15983.6</v>
      </c>
      <c r="AK27">
        <v>24</v>
      </c>
      <c r="AL27">
        <v>27960</v>
      </c>
      <c r="AM27">
        <v>0.7639285714285714</v>
      </c>
      <c r="AN27" t="s">
        <v>70</v>
      </c>
      <c r="AO27">
        <v>3926.489</v>
      </c>
      <c r="AP27" t="s">
        <v>440</v>
      </c>
      <c r="AQ27" t="s">
        <v>118</v>
      </c>
      <c r="AR27" t="s">
        <v>121</v>
      </c>
      <c r="AS27" t="s">
        <v>118</v>
      </c>
      <c r="AT27" t="s">
        <v>121</v>
      </c>
      <c r="AU27" t="s">
        <v>217</v>
      </c>
      <c r="AV27" t="s">
        <v>247</v>
      </c>
      <c r="AW27" t="s">
        <v>70</v>
      </c>
      <c r="AX27">
        <v>7476</v>
      </c>
      <c r="AY27" t="s">
        <v>597</v>
      </c>
      <c r="AZ27">
        <v>4</v>
      </c>
      <c r="BA27" t="s">
        <v>619</v>
      </c>
      <c r="BB27">
        <v>1</v>
      </c>
      <c r="BC27">
        <v>1</v>
      </c>
      <c r="BE27" t="s">
        <v>70</v>
      </c>
      <c r="BF27">
        <v>0</v>
      </c>
      <c r="BG27" t="s">
        <v>343</v>
      </c>
      <c r="BI27" t="s">
        <v>118</v>
      </c>
      <c r="BJ27" t="s">
        <v>247</v>
      </c>
      <c r="BK27" t="s">
        <v>70</v>
      </c>
      <c r="BL27">
        <v>0.7639285714285714</v>
      </c>
      <c r="BM27">
        <v>7476</v>
      </c>
      <c r="BN27" t="s">
        <v>121</v>
      </c>
      <c r="BO27" t="s">
        <v>217</v>
      </c>
      <c r="BP27">
        <v>1</v>
      </c>
      <c r="BQ27">
        <v>3926.489</v>
      </c>
      <c r="BR27">
        <v>1.7088650956742203E-2</v>
      </c>
      <c r="BS27">
        <v>0.34045479856903221</v>
      </c>
      <c r="BT27">
        <v>0.16401421218803872</v>
      </c>
      <c r="BU27">
        <v>25.951000000000001</v>
      </c>
      <c r="BV27">
        <v>1.3752744500239271</v>
      </c>
      <c r="BW27">
        <v>67.974213094701142</v>
      </c>
      <c r="BX27">
        <v>24</v>
      </c>
      <c r="BY27">
        <v>54</v>
      </c>
      <c r="BZ27">
        <v>2669</v>
      </c>
    </row>
    <row r="28" spans="1:78" ht="16.5">
      <c r="A28" s="109" t="str">
        <f t="shared" si="1"/>
        <v>청라교통</v>
      </c>
      <c r="B28" s="110" t="str">
        <f t="shared" si="2"/>
        <v>김성기</v>
      </c>
      <c r="C28" s="111" t="str">
        <f t="shared" si="3"/>
        <v>B</v>
      </c>
      <c r="D28" s="112">
        <f t="shared" si="4"/>
        <v>0.94898875292879104</v>
      </c>
      <c r="E28" s="113">
        <f t="shared" si="5"/>
        <v>3861</v>
      </c>
      <c r="F28" s="114" t="str">
        <f t="shared" si="6"/>
        <v>112</v>
      </c>
      <c r="G28" s="115" t="str">
        <f t="shared" si="7"/>
        <v>70바5927</v>
      </c>
      <c r="H28" s="116">
        <f t="shared" si="8"/>
        <v>2</v>
      </c>
      <c r="I28" s="117">
        <f t="shared" si="9"/>
        <v>2604.6549999999997</v>
      </c>
      <c r="J28" s="118">
        <f t="shared" si="10"/>
        <v>1.9153049240886823E-2</v>
      </c>
      <c r="K28" s="118">
        <f t="shared" si="11"/>
        <v>0.34832543314382863</v>
      </c>
      <c r="L28" s="118">
        <f t="shared" si="12"/>
        <v>0.23074073149802951</v>
      </c>
      <c r="M28" s="119">
        <f t="shared" si="13"/>
        <v>14.45</v>
      </c>
      <c r="N28" s="120">
        <f t="shared" si="14"/>
        <v>0.15357120232813945</v>
      </c>
      <c r="O28" s="120">
        <f t="shared" si="15"/>
        <v>22.843716346310742</v>
      </c>
      <c r="P28" s="220">
        <f t="shared" si="16"/>
        <v>2</v>
      </c>
      <c r="Q28" s="221">
        <f t="shared" si="17"/>
        <v>4</v>
      </c>
      <c r="R28" s="221">
        <f t="shared" si="18"/>
        <v>595</v>
      </c>
      <c r="T28">
        <v>531</v>
      </c>
      <c r="U28">
        <v>3861</v>
      </c>
      <c r="V28" t="s">
        <v>248</v>
      </c>
      <c r="W28">
        <v>2604.6550000000002</v>
      </c>
      <c r="X28">
        <v>1304.877</v>
      </c>
      <c r="Y28">
        <v>1.996</v>
      </c>
      <c r="Z28">
        <v>14.45</v>
      </c>
      <c r="AA28">
        <v>160.99634900000001</v>
      </c>
      <c r="AB28">
        <v>3.0835710000000001</v>
      </c>
      <c r="AC28">
        <v>56.079123000000003</v>
      </c>
      <c r="AD28" s="1">
        <v>601</v>
      </c>
      <c r="AE28">
        <v>4</v>
      </c>
      <c r="AF28">
        <v>595</v>
      </c>
      <c r="AG28">
        <v>90</v>
      </c>
      <c r="AH28">
        <v>16.178348</v>
      </c>
      <c r="AI28">
        <v>1953.1</v>
      </c>
      <c r="AJ28">
        <v>174.5</v>
      </c>
      <c r="AK28">
        <v>2</v>
      </c>
      <c r="AL28">
        <v>80</v>
      </c>
      <c r="AM28">
        <v>0.94898875292879104</v>
      </c>
      <c r="AN28" t="s">
        <v>68</v>
      </c>
      <c r="AO28">
        <v>2479.9659999999999</v>
      </c>
      <c r="AP28" t="s">
        <v>441</v>
      </c>
      <c r="AQ28" t="s">
        <v>118</v>
      </c>
      <c r="AR28" t="s">
        <v>119</v>
      </c>
      <c r="AS28" t="s">
        <v>118</v>
      </c>
      <c r="AT28" t="s">
        <v>119</v>
      </c>
      <c r="AU28" t="s">
        <v>175</v>
      </c>
      <c r="AV28" t="s">
        <v>248</v>
      </c>
      <c r="AW28" t="s">
        <v>68</v>
      </c>
      <c r="AX28">
        <v>3861</v>
      </c>
      <c r="AY28" t="s">
        <v>590</v>
      </c>
      <c r="AZ28">
        <v>1</v>
      </c>
      <c r="BA28" t="s">
        <v>349</v>
      </c>
      <c r="BB28">
        <v>2</v>
      </c>
      <c r="BC28">
        <v>1</v>
      </c>
      <c r="BE28" t="s">
        <v>68</v>
      </c>
      <c r="BF28">
        <v>0</v>
      </c>
      <c r="BG28" t="s">
        <v>343</v>
      </c>
      <c r="BI28" t="s">
        <v>118</v>
      </c>
      <c r="BJ28" t="s">
        <v>248</v>
      </c>
      <c r="BK28" t="s">
        <v>68</v>
      </c>
      <c r="BL28">
        <v>0.94898875292879104</v>
      </c>
      <c r="BM28">
        <v>3861</v>
      </c>
      <c r="BN28" t="s">
        <v>119</v>
      </c>
      <c r="BO28" t="s">
        <v>175</v>
      </c>
      <c r="BP28">
        <v>2</v>
      </c>
      <c r="BQ28">
        <v>2604.6549999999997</v>
      </c>
      <c r="BR28">
        <v>1.9153049240886823E-2</v>
      </c>
      <c r="BS28">
        <v>0.34832543314382863</v>
      </c>
      <c r="BT28">
        <v>0.23074073149802948</v>
      </c>
      <c r="BU28">
        <v>14.45</v>
      </c>
      <c r="BV28">
        <v>0.15357120232813945</v>
      </c>
      <c r="BW28">
        <v>22.843716346310742</v>
      </c>
      <c r="BX28">
        <v>2</v>
      </c>
      <c r="BY28">
        <v>4</v>
      </c>
      <c r="BZ28">
        <v>595</v>
      </c>
    </row>
    <row r="29" spans="1:78" ht="16.5">
      <c r="A29" s="126" t="str">
        <f t="shared" si="1"/>
        <v>청라교통</v>
      </c>
      <c r="B29" s="127" t="str">
        <f t="shared" si="2"/>
        <v>김세운</v>
      </c>
      <c r="C29" s="128" t="str">
        <f t="shared" si="3"/>
        <v>B</v>
      </c>
      <c r="D29" s="129">
        <f t="shared" si="4"/>
        <v>0.9070847584616788</v>
      </c>
      <c r="E29" s="130">
        <f t="shared" si="5"/>
        <v>3724</v>
      </c>
      <c r="F29" s="131" t="str">
        <f t="shared" si="6"/>
        <v>307</v>
      </c>
      <c r="G29" s="132" t="str">
        <f t="shared" si="7"/>
        <v>72바1700</v>
      </c>
      <c r="H29" s="133">
        <f t="shared" si="8"/>
        <v>9</v>
      </c>
      <c r="I29" s="134">
        <f t="shared" si="9"/>
        <v>4215.6659999999993</v>
      </c>
      <c r="J29" s="135">
        <f t="shared" si="10"/>
        <v>3.0848003463192952E-2</v>
      </c>
      <c r="K29" s="135">
        <f t="shared" si="11"/>
        <v>0.29788226747696306</v>
      </c>
      <c r="L29" s="135">
        <f t="shared" si="12"/>
        <v>0.21088008395352006</v>
      </c>
      <c r="M29" s="136">
        <f t="shared" si="13"/>
        <v>17.513999999999999</v>
      </c>
      <c r="N29" s="137">
        <f t="shared" si="14"/>
        <v>7.116313294269519E-2</v>
      </c>
      <c r="O29" s="137">
        <f t="shared" si="15"/>
        <v>22.558713142834375</v>
      </c>
      <c r="P29" s="218">
        <f t="shared" si="16"/>
        <v>19</v>
      </c>
      <c r="Q29" s="219">
        <f t="shared" si="17"/>
        <v>3</v>
      </c>
      <c r="R29" s="219">
        <f t="shared" si="18"/>
        <v>951</v>
      </c>
      <c r="T29">
        <v>531</v>
      </c>
      <c r="U29">
        <v>3724</v>
      </c>
      <c r="V29" t="s">
        <v>249</v>
      </c>
      <c r="W29">
        <v>4215.6660000000002</v>
      </c>
      <c r="X29">
        <v>1624.76</v>
      </c>
      <c r="Y29">
        <v>2.5950000000000002</v>
      </c>
      <c r="Z29">
        <v>17.513999999999999</v>
      </c>
      <c r="AA29">
        <v>168.98163299999999</v>
      </c>
      <c r="AB29">
        <v>5.2127460000000001</v>
      </c>
      <c r="AC29">
        <v>50.336632000000002</v>
      </c>
      <c r="AD29" s="1">
        <v>889</v>
      </c>
      <c r="AE29">
        <v>3</v>
      </c>
      <c r="AF29">
        <v>951</v>
      </c>
      <c r="AG29">
        <v>91</v>
      </c>
      <c r="AH29">
        <v>24.947479999999999</v>
      </c>
      <c r="AI29">
        <v>22398.7</v>
      </c>
      <c r="AJ29">
        <v>3922.7</v>
      </c>
      <c r="AK29">
        <v>19</v>
      </c>
      <c r="AL29">
        <v>7734</v>
      </c>
      <c r="AM29">
        <v>0.9070847584616788</v>
      </c>
      <c r="AN29" t="s">
        <v>68</v>
      </c>
      <c r="AO29">
        <v>1017.395</v>
      </c>
      <c r="AP29" t="s">
        <v>442</v>
      </c>
      <c r="AQ29" t="s">
        <v>118</v>
      </c>
      <c r="AR29" t="s">
        <v>121</v>
      </c>
      <c r="AS29" t="s">
        <v>118</v>
      </c>
      <c r="AT29" t="s">
        <v>121</v>
      </c>
      <c r="AU29" t="s">
        <v>217</v>
      </c>
      <c r="AV29" t="s">
        <v>249</v>
      </c>
      <c r="AW29" t="s">
        <v>68</v>
      </c>
      <c r="AX29">
        <v>3724</v>
      </c>
      <c r="AY29" t="s">
        <v>608</v>
      </c>
      <c r="AZ29">
        <v>3</v>
      </c>
      <c r="BA29" t="s">
        <v>620</v>
      </c>
      <c r="BB29">
        <v>9</v>
      </c>
      <c r="BC29">
        <v>1</v>
      </c>
      <c r="BE29" t="s">
        <v>68</v>
      </c>
      <c r="BF29">
        <v>0</v>
      </c>
      <c r="BG29" t="s">
        <v>343</v>
      </c>
      <c r="BI29" t="s">
        <v>118</v>
      </c>
      <c r="BJ29" t="s">
        <v>249</v>
      </c>
      <c r="BK29" t="s">
        <v>68</v>
      </c>
      <c r="BL29">
        <v>0.9070847584616788</v>
      </c>
      <c r="BM29">
        <v>3724</v>
      </c>
      <c r="BN29" t="s">
        <v>121</v>
      </c>
      <c r="BO29" t="s">
        <v>217</v>
      </c>
      <c r="BP29">
        <v>9</v>
      </c>
      <c r="BQ29">
        <v>4215.6659999999993</v>
      </c>
      <c r="BR29">
        <v>3.0848003463192952E-2</v>
      </c>
      <c r="BS29">
        <v>0.29788226747696306</v>
      </c>
      <c r="BT29">
        <v>0.21088008395352004</v>
      </c>
      <c r="BU29">
        <v>17.513999999999999</v>
      </c>
      <c r="BV29">
        <v>7.116313294269519E-2</v>
      </c>
      <c r="BW29">
        <v>22.558713142834375</v>
      </c>
      <c r="BX29">
        <v>19</v>
      </c>
      <c r="BY29">
        <v>3</v>
      </c>
      <c r="BZ29">
        <v>951</v>
      </c>
    </row>
    <row r="30" spans="1:78" ht="16.5">
      <c r="A30" s="109" t="str">
        <f t="shared" si="1"/>
        <v>청라교통</v>
      </c>
      <c r="B30" s="110" t="str">
        <f t="shared" si="2"/>
        <v>김옥련</v>
      </c>
      <c r="C30" s="111" t="str">
        <f t="shared" si="3"/>
        <v>F</v>
      </c>
      <c r="D30" s="112">
        <f t="shared" si="4"/>
        <v>0.77783931231488357</v>
      </c>
      <c r="E30" s="113">
        <f t="shared" si="5"/>
        <v>1115</v>
      </c>
      <c r="F30" s="114" t="str">
        <f t="shared" si="6"/>
        <v>306</v>
      </c>
      <c r="G30" s="115" t="str">
        <f t="shared" si="7"/>
        <v>72바1499</v>
      </c>
      <c r="H30" s="116">
        <f t="shared" si="8"/>
        <v>9</v>
      </c>
      <c r="I30" s="117">
        <f t="shared" si="9"/>
        <v>4617.942</v>
      </c>
      <c r="J30" s="118">
        <f t="shared" si="10"/>
        <v>4.1904100308834923E-3</v>
      </c>
      <c r="K30" s="118">
        <f t="shared" si="11"/>
        <v>0.26564009093596552</v>
      </c>
      <c r="L30" s="118">
        <f t="shared" si="12"/>
        <v>0.20463661085392584</v>
      </c>
      <c r="M30" s="119">
        <f t="shared" si="13"/>
        <v>21.152000000000001</v>
      </c>
      <c r="N30" s="120">
        <f t="shared" si="14"/>
        <v>4.3309335630460494E-2</v>
      </c>
      <c r="O30" s="120">
        <f t="shared" si="15"/>
        <v>43.374299633906183</v>
      </c>
      <c r="P30" s="220">
        <f t="shared" si="16"/>
        <v>19</v>
      </c>
      <c r="Q30" s="221">
        <f t="shared" si="17"/>
        <v>2</v>
      </c>
      <c r="R30" s="221">
        <f t="shared" si="18"/>
        <v>2003</v>
      </c>
      <c r="T30">
        <v>531</v>
      </c>
      <c r="U30">
        <v>1115</v>
      </c>
      <c r="V30" t="s">
        <v>403</v>
      </c>
      <c r="W30">
        <v>4617.942</v>
      </c>
      <c r="X30">
        <v>1813.942</v>
      </c>
      <c r="Y30">
        <v>2.5459999999999998</v>
      </c>
      <c r="Z30">
        <v>21.152000000000001</v>
      </c>
      <c r="AA30">
        <v>144.303301</v>
      </c>
      <c r="AB30">
        <v>0.60468999999999995</v>
      </c>
      <c r="AC30">
        <v>38.332742000000003</v>
      </c>
      <c r="AD30" s="1">
        <v>945</v>
      </c>
      <c r="AE30">
        <v>2</v>
      </c>
      <c r="AF30">
        <v>2003</v>
      </c>
      <c r="AG30">
        <v>91</v>
      </c>
      <c r="AH30">
        <v>32.001637000000002</v>
      </c>
      <c r="AI30">
        <v>30668.2</v>
      </c>
      <c r="AJ30">
        <v>17082.099999999999</v>
      </c>
      <c r="AK30">
        <v>19</v>
      </c>
      <c r="AL30">
        <v>5256</v>
      </c>
      <c r="AM30">
        <v>0.77783931231488357</v>
      </c>
      <c r="AN30" t="s">
        <v>70</v>
      </c>
      <c r="AO30">
        <v>1232.115</v>
      </c>
      <c r="AP30" t="s">
        <v>443</v>
      </c>
      <c r="AQ30" t="s">
        <v>118</v>
      </c>
      <c r="AR30" t="s">
        <v>120</v>
      </c>
      <c r="AS30" t="s">
        <v>118</v>
      </c>
      <c r="AT30" t="s">
        <v>120</v>
      </c>
      <c r="AU30" t="s">
        <v>212</v>
      </c>
      <c r="AV30" t="s">
        <v>403</v>
      </c>
      <c r="AW30" t="s">
        <v>70</v>
      </c>
      <c r="AX30">
        <v>1115</v>
      </c>
      <c r="AY30" t="s">
        <v>617</v>
      </c>
      <c r="AZ30">
        <v>4</v>
      </c>
      <c r="BA30" t="s">
        <v>621</v>
      </c>
      <c r="BB30">
        <v>9</v>
      </c>
      <c r="BC30">
        <v>1</v>
      </c>
      <c r="BE30" t="s">
        <v>69</v>
      </c>
      <c r="BF30">
        <v>-2</v>
      </c>
      <c r="BG30" t="s">
        <v>407</v>
      </c>
      <c r="BI30" t="s">
        <v>118</v>
      </c>
      <c r="BJ30" t="s">
        <v>403</v>
      </c>
      <c r="BK30" t="s">
        <v>70</v>
      </c>
      <c r="BL30">
        <v>0.77783931231488357</v>
      </c>
      <c r="BM30">
        <v>1115</v>
      </c>
      <c r="BN30" t="s">
        <v>120</v>
      </c>
      <c r="BO30" t="s">
        <v>212</v>
      </c>
      <c r="BP30">
        <v>9</v>
      </c>
      <c r="BQ30">
        <v>4617.942</v>
      </c>
      <c r="BR30">
        <v>4.1904100308834923E-3</v>
      </c>
      <c r="BS30">
        <v>0.26564009093596552</v>
      </c>
      <c r="BT30">
        <v>0.20463661085392584</v>
      </c>
      <c r="BU30">
        <v>21.152000000000001</v>
      </c>
      <c r="BV30">
        <v>4.3309335630460494E-2</v>
      </c>
      <c r="BW30">
        <v>43.374299633906183</v>
      </c>
      <c r="BX30">
        <v>19</v>
      </c>
      <c r="BY30">
        <v>2</v>
      </c>
      <c r="BZ30">
        <v>2003</v>
      </c>
    </row>
    <row r="31" spans="1:78" ht="16.5">
      <c r="A31" s="126" t="str">
        <f t="shared" si="1"/>
        <v>청라교통</v>
      </c>
      <c r="B31" s="127" t="str">
        <f t="shared" si="2"/>
        <v>김용근</v>
      </c>
      <c r="C31" s="128" t="str">
        <f t="shared" si="3"/>
        <v>C</v>
      </c>
      <c r="D31" s="129">
        <f t="shared" si="4"/>
        <v>0.87931034482758619</v>
      </c>
      <c r="E31" s="130">
        <f t="shared" si="5"/>
        <v>2392</v>
      </c>
      <c r="F31" s="131" t="str">
        <f t="shared" si="6"/>
        <v>307</v>
      </c>
      <c r="G31" s="132" t="str">
        <f t="shared" si="7"/>
        <v>75아1146</v>
      </c>
      <c r="H31" s="133">
        <f t="shared" si="8"/>
        <v>1</v>
      </c>
      <c r="I31" s="134">
        <f t="shared" si="9"/>
        <v>6438.53</v>
      </c>
      <c r="J31" s="135">
        <f t="shared" si="10"/>
        <v>3.3085697071970625E-3</v>
      </c>
      <c r="K31" s="135">
        <f t="shared" si="11"/>
        <v>0.26360001770490193</v>
      </c>
      <c r="L31" s="135">
        <f t="shared" si="12"/>
        <v>0.16494448266918071</v>
      </c>
      <c r="M31" s="136">
        <f t="shared" si="13"/>
        <v>15.724</v>
      </c>
      <c r="N31" s="137">
        <f t="shared" si="14"/>
        <v>0.17084645097561091</v>
      </c>
      <c r="O31" s="137">
        <f t="shared" si="15"/>
        <v>13.683247573592109</v>
      </c>
      <c r="P31" s="218">
        <f t="shared" si="16"/>
        <v>3</v>
      </c>
      <c r="Q31" s="219">
        <f t="shared" si="17"/>
        <v>11</v>
      </c>
      <c r="R31" s="219">
        <f t="shared" si="18"/>
        <v>881</v>
      </c>
      <c r="T31">
        <v>531</v>
      </c>
      <c r="U31">
        <v>2392</v>
      </c>
      <c r="V31" t="s">
        <v>250</v>
      </c>
      <c r="W31">
        <v>6438.53</v>
      </c>
      <c r="X31">
        <v>2524.5309999999999</v>
      </c>
      <c r="Y31">
        <v>2.5499999999999998</v>
      </c>
      <c r="Z31">
        <v>15.724</v>
      </c>
      <c r="AA31">
        <v>236.40910400000001</v>
      </c>
      <c r="AB31">
        <v>0.78217599999999998</v>
      </c>
      <c r="AC31">
        <v>62.317444000000002</v>
      </c>
      <c r="AD31" s="1">
        <v>1062</v>
      </c>
      <c r="AE31">
        <v>11</v>
      </c>
      <c r="AF31">
        <v>881</v>
      </c>
      <c r="AG31">
        <v>92</v>
      </c>
      <c r="AH31">
        <v>27.234694999999999</v>
      </c>
      <c r="AI31">
        <v>37185.599999999999</v>
      </c>
      <c r="AJ31">
        <v>5481.5</v>
      </c>
      <c r="AK31">
        <v>3</v>
      </c>
      <c r="AL31">
        <v>1160</v>
      </c>
      <c r="AM31">
        <v>0.87931034482758619</v>
      </c>
      <c r="AN31" t="s">
        <v>69</v>
      </c>
      <c r="AO31">
        <v>6438.53</v>
      </c>
      <c r="AP31" t="s">
        <v>444</v>
      </c>
      <c r="AQ31" t="s">
        <v>118</v>
      </c>
      <c r="AR31" t="s">
        <v>121</v>
      </c>
      <c r="AS31" t="s">
        <v>118</v>
      </c>
      <c r="AT31" t="s">
        <v>121</v>
      </c>
      <c r="AU31" t="s">
        <v>222</v>
      </c>
      <c r="AV31" t="s">
        <v>250</v>
      </c>
      <c r="AW31" t="s">
        <v>69</v>
      </c>
      <c r="AX31">
        <v>2392</v>
      </c>
      <c r="AY31" t="s">
        <v>622</v>
      </c>
      <c r="AZ31">
        <v>4</v>
      </c>
      <c r="BA31" t="s">
        <v>623</v>
      </c>
      <c r="BB31">
        <v>1</v>
      </c>
      <c r="BC31">
        <v>1</v>
      </c>
      <c r="BE31" t="s">
        <v>67</v>
      </c>
      <c r="BF31">
        <v>1</v>
      </c>
      <c r="BG31" t="s">
        <v>344</v>
      </c>
      <c r="BI31" t="s">
        <v>118</v>
      </c>
      <c r="BJ31" t="s">
        <v>250</v>
      </c>
      <c r="BK31" t="s">
        <v>69</v>
      </c>
      <c r="BL31">
        <v>0.87931034482758619</v>
      </c>
      <c r="BM31">
        <v>2392</v>
      </c>
      <c r="BN31" t="s">
        <v>121</v>
      </c>
      <c r="BO31" t="s">
        <v>222</v>
      </c>
      <c r="BP31">
        <v>1</v>
      </c>
      <c r="BQ31">
        <v>6438.53</v>
      </c>
      <c r="BR31">
        <v>3.3085697071970625E-3</v>
      </c>
      <c r="BS31">
        <v>0.26360001770490193</v>
      </c>
      <c r="BT31">
        <v>0.16494448266918071</v>
      </c>
      <c r="BU31">
        <v>15.724</v>
      </c>
      <c r="BV31">
        <v>0.17084645097561091</v>
      </c>
      <c r="BW31">
        <v>13.683247573592109</v>
      </c>
      <c r="BX31">
        <v>3</v>
      </c>
      <c r="BY31">
        <v>11</v>
      </c>
      <c r="BZ31">
        <v>881</v>
      </c>
    </row>
    <row r="32" spans="1:78" ht="16.5">
      <c r="A32" s="109" t="str">
        <f t="shared" si="1"/>
        <v>청라교통</v>
      </c>
      <c r="B32" s="110" t="str">
        <f t="shared" si="2"/>
        <v>김응수</v>
      </c>
      <c r="C32" s="111" t="str">
        <f t="shared" si="3"/>
        <v>D</v>
      </c>
      <c r="D32" s="112">
        <f t="shared" si="4"/>
        <v>0.84</v>
      </c>
      <c r="E32" s="113">
        <f t="shared" si="5"/>
        <v>6473</v>
      </c>
      <c r="F32" s="114" t="str">
        <f t="shared" si="6"/>
        <v>112</v>
      </c>
      <c r="G32" s="115" t="str">
        <f t="shared" si="7"/>
        <v>72바1609</v>
      </c>
      <c r="H32" s="116">
        <f t="shared" si="8"/>
        <v>1</v>
      </c>
      <c r="I32" s="117">
        <f t="shared" si="9"/>
        <v>2154.6779999999999</v>
      </c>
      <c r="J32" s="118">
        <f t="shared" si="10"/>
        <v>2.812401564151765E-2</v>
      </c>
      <c r="K32" s="118">
        <f t="shared" si="11"/>
        <v>0.39857519113108097</v>
      </c>
      <c r="L32" s="118">
        <f t="shared" si="12"/>
        <v>0.3327643388014358</v>
      </c>
      <c r="M32" s="119">
        <f t="shared" si="13"/>
        <v>17.765000000000001</v>
      </c>
      <c r="N32" s="120">
        <f t="shared" si="14"/>
        <v>0.13923194092110283</v>
      </c>
      <c r="O32" s="120">
        <f t="shared" si="15"/>
        <v>8.6787909840820774</v>
      </c>
      <c r="P32" s="220">
        <f t="shared" si="16"/>
        <v>27</v>
      </c>
      <c r="Q32" s="221">
        <f t="shared" si="17"/>
        <v>3</v>
      </c>
      <c r="R32" s="221">
        <f t="shared" si="18"/>
        <v>187</v>
      </c>
      <c r="T32">
        <v>531</v>
      </c>
      <c r="U32">
        <v>6473</v>
      </c>
      <c r="V32" t="s">
        <v>251</v>
      </c>
      <c r="W32">
        <v>2154.6779999999999</v>
      </c>
      <c r="X32">
        <v>1165.9939999999999</v>
      </c>
      <c r="Y32">
        <v>1.8480000000000001</v>
      </c>
      <c r="Z32">
        <v>17.765000000000001</v>
      </c>
      <c r="AA32">
        <v>137.99914100000001</v>
      </c>
      <c r="AB32">
        <v>3.8810899999999999</v>
      </c>
      <c r="AC32">
        <v>55.003034</v>
      </c>
      <c r="AD32" s="1">
        <v>717</v>
      </c>
      <c r="AE32">
        <v>3</v>
      </c>
      <c r="AF32">
        <v>187</v>
      </c>
      <c r="AG32">
        <v>80</v>
      </c>
      <c r="AH32">
        <v>15.613705</v>
      </c>
      <c r="AI32">
        <v>3437.9</v>
      </c>
      <c r="AJ32">
        <v>0</v>
      </c>
      <c r="AK32">
        <v>27</v>
      </c>
      <c r="AL32">
        <v>14357</v>
      </c>
      <c r="AM32">
        <v>0.84</v>
      </c>
      <c r="AN32" t="s">
        <v>67</v>
      </c>
      <c r="AO32">
        <v>2154.6779999999999</v>
      </c>
      <c r="AP32" t="s">
        <v>445</v>
      </c>
      <c r="AQ32" t="s">
        <v>118</v>
      </c>
      <c r="AR32" t="s">
        <v>119</v>
      </c>
      <c r="AS32" t="s">
        <v>118</v>
      </c>
      <c r="AT32" t="s">
        <v>119</v>
      </c>
      <c r="AU32" t="s">
        <v>196</v>
      </c>
      <c r="AV32" t="s">
        <v>251</v>
      </c>
      <c r="AW32" t="s">
        <v>67</v>
      </c>
      <c r="AX32">
        <v>6473</v>
      </c>
      <c r="AY32" t="s">
        <v>611</v>
      </c>
      <c r="AZ32">
        <v>2</v>
      </c>
      <c r="BA32" t="s">
        <v>393</v>
      </c>
      <c r="BB32">
        <v>1</v>
      </c>
      <c r="BC32">
        <v>1</v>
      </c>
      <c r="BE32" t="s">
        <v>67</v>
      </c>
      <c r="BF32">
        <v>0</v>
      </c>
      <c r="BG32" t="s">
        <v>343</v>
      </c>
      <c r="BI32" t="s">
        <v>118</v>
      </c>
      <c r="BJ32" t="s">
        <v>251</v>
      </c>
      <c r="BK32" t="s">
        <v>67</v>
      </c>
      <c r="BL32">
        <v>0.84</v>
      </c>
      <c r="BM32">
        <v>6473</v>
      </c>
      <c r="BN32" t="s">
        <v>119</v>
      </c>
      <c r="BO32" t="s">
        <v>196</v>
      </c>
      <c r="BP32">
        <v>1</v>
      </c>
      <c r="BQ32">
        <v>2154.6779999999999</v>
      </c>
      <c r="BR32">
        <v>2.812401564151765E-2</v>
      </c>
      <c r="BS32">
        <v>0.39857519113108097</v>
      </c>
      <c r="BT32">
        <v>0.3327643388014358</v>
      </c>
      <c r="BU32">
        <v>17.765000000000001</v>
      </c>
      <c r="BV32">
        <v>0.13923194092110283</v>
      </c>
      <c r="BW32">
        <v>8.6787909840820774</v>
      </c>
      <c r="BX32">
        <v>27</v>
      </c>
      <c r="BY32">
        <v>3</v>
      </c>
      <c r="BZ32">
        <v>187</v>
      </c>
    </row>
    <row r="33" spans="1:78" ht="16.5">
      <c r="A33" s="126" t="str">
        <f t="shared" si="1"/>
        <v>청라교통</v>
      </c>
      <c r="B33" s="127" t="str">
        <f t="shared" si="2"/>
        <v>김인철</v>
      </c>
      <c r="C33" s="128" t="str">
        <f t="shared" si="3"/>
        <v>D</v>
      </c>
      <c r="D33" s="129">
        <f t="shared" si="4"/>
        <v>0.83853801790619031</v>
      </c>
      <c r="E33" s="130">
        <f t="shared" si="5"/>
        <v>8958</v>
      </c>
      <c r="F33" s="131" t="str">
        <f t="shared" si="6"/>
        <v>306</v>
      </c>
      <c r="G33" s="132" t="str">
        <f t="shared" si="7"/>
        <v>70바6051</v>
      </c>
      <c r="H33" s="133">
        <f t="shared" si="8"/>
        <v>2</v>
      </c>
      <c r="I33" s="134">
        <f t="shared" si="9"/>
        <v>4070.7249999999999</v>
      </c>
      <c r="J33" s="135">
        <f t="shared" si="10"/>
        <v>1.9067212959557617E-2</v>
      </c>
      <c r="K33" s="135">
        <f t="shared" si="11"/>
        <v>0.23459292077129146</v>
      </c>
      <c r="L33" s="135">
        <f t="shared" si="12"/>
        <v>0.12061733474995241</v>
      </c>
      <c r="M33" s="136">
        <f t="shared" si="13"/>
        <v>19.195</v>
      </c>
      <c r="N33" s="137">
        <f t="shared" si="14"/>
        <v>0</v>
      </c>
      <c r="O33" s="137">
        <f t="shared" si="15"/>
        <v>8.3523205325832617</v>
      </c>
      <c r="P33" s="218">
        <f t="shared" si="16"/>
        <v>8</v>
      </c>
      <c r="Q33" s="219">
        <f t="shared" si="17"/>
        <v>0</v>
      </c>
      <c r="R33" s="219">
        <f t="shared" si="18"/>
        <v>340</v>
      </c>
      <c r="T33">
        <v>531</v>
      </c>
      <c r="U33">
        <v>8958</v>
      </c>
      <c r="V33" t="s">
        <v>252</v>
      </c>
      <c r="W33">
        <v>4070.7249999999999</v>
      </c>
      <c r="X33">
        <v>1431.711</v>
      </c>
      <c r="Y33">
        <v>2.843</v>
      </c>
      <c r="Z33">
        <v>19.195</v>
      </c>
      <c r="AA33">
        <v>122.911356</v>
      </c>
      <c r="AB33">
        <v>2.3435769999999998</v>
      </c>
      <c r="AC33">
        <v>28.834133999999999</v>
      </c>
      <c r="AD33" s="1">
        <v>491</v>
      </c>
      <c r="AE33">
        <v>0</v>
      </c>
      <c r="AF33">
        <v>340</v>
      </c>
      <c r="AG33">
        <v>98</v>
      </c>
      <c r="AH33">
        <v>33.119193000000003</v>
      </c>
      <c r="AI33">
        <v>28508.9</v>
      </c>
      <c r="AJ33">
        <v>10843.2</v>
      </c>
      <c r="AK33">
        <v>8</v>
      </c>
      <c r="AL33">
        <v>4121</v>
      </c>
      <c r="AM33">
        <v>0.83853801790619031</v>
      </c>
      <c r="AN33" t="s">
        <v>67</v>
      </c>
      <c r="AO33">
        <v>3825.8209999999999</v>
      </c>
      <c r="AP33" t="s">
        <v>446</v>
      </c>
      <c r="AQ33" t="s">
        <v>118</v>
      </c>
      <c r="AR33" t="s">
        <v>120</v>
      </c>
      <c r="AS33" t="s">
        <v>118</v>
      </c>
      <c r="AT33" t="s">
        <v>120</v>
      </c>
      <c r="AU33" t="s">
        <v>202</v>
      </c>
      <c r="AV33" t="s">
        <v>252</v>
      </c>
      <c r="AW33" t="s">
        <v>67</v>
      </c>
      <c r="AX33">
        <v>8958</v>
      </c>
      <c r="AY33" t="s">
        <v>596</v>
      </c>
      <c r="AZ33">
        <v>3</v>
      </c>
      <c r="BA33" t="s">
        <v>357</v>
      </c>
      <c r="BB33">
        <v>2</v>
      </c>
      <c r="BC33">
        <v>1</v>
      </c>
      <c r="BE33" t="s">
        <v>67</v>
      </c>
      <c r="BF33">
        <v>0</v>
      </c>
      <c r="BG33" t="s">
        <v>343</v>
      </c>
      <c r="BI33" t="s">
        <v>118</v>
      </c>
      <c r="BJ33" t="s">
        <v>252</v>
      </c>
      <c r="BK33" t="s">
        <v>67</v>
      </c>
      <c r="BL33">
        <v>0.83853801790619031</v>
      </c>
      <c r="BM33">
        <v>8958</v>
      </c>
      <c r="BN33" t="s">
        <v>120</v>
      </c>
      <c r="BO33" t="s">
        <v>202</v>
      </c>
      <c r="BP33">
        <v>2</v>
      </c>
      <c r="BQ33">
        <v>4070.7249999999999</v>
      </c>
      <c r="BR33">
        <v>1.9067212959557617E-2</v>
      </c>
      <c r="BS33">
        <v>0.23459292077129146</v>
      </c>
      <c r="BT33">
        <v>0.12061733474995241</v>
      </c>
      <c r="BU33">
        <v>19.195</v>
      </c>
      <c r="BV33">
        <v>0</v>
      </c>
      <c r="BW33">
        <v>8.3523205325832617</v>
      </c>
      <c r="BX33">
        <v>8</v>
      </c>
      <c r="BY33">
        <v>0</v>
      </c>
      <c r="BZ33">
        <v>340</v>
      </c>
    </row>
    <row r="34" spans="1:78" ht="16.5">
      <c r="A34" s="109" t="str">
        <f t="shared" si="1"/>
        <v>청라교통</v>
      </c>
      <c r="B34" s="110" t="str">
        <f t="shared" si="2"/>
        <v>김장선</v>
      </c>
      <c r="C34" s="111" t="str">
        <f t="shared" si="3"/>
        <v>C</v>
      </c>
      <c r="D34" s="112">
        <f t="shared" si="4"/>
        <v>0.89968235821118192</v>
      </c>
      <c r="E34" s="113">
        <f t="shared" si="5"/>
        <v>7230</v>
      </c>
      <c r="F34" s="114" t="str">
        <f t="shared" si="6"/>
        <v>308</v>
      </c>
      <c r="G34" s="115" t="str">
        <f t="shared" si="7"/>
        <v>70바6035</v>
      </c>
      <c r="H34" s="116">
        <f t="shared" si="8"/>
        <v>7</v>
      </c>
      <c r="I34" s="117">
        <f t="shared" si="9"/>
        <v>5656.3639999999996</v>
      </c>
      <c r="J34" s="118">
        <f t="shared" si="10"/>
        <v>1.4254031951116136E-2</v>
      </c>
      <c r="K34" s="118">
        <f t="shared" si="11"/>
        <v>0.27174109223528647</v>
      </c>
      <c r="L34" s="118">
        <f t="shared" si="12"/>
        <v>0.21603984467760562</v>
      </c>
      <c r="M34" s="119">
        <f t="shared" si="13"/>
        <v>19.468</v>
      </c>
      <c r="N34" s="120">
        <f t="shared" si="14"/>
        <v>5.3037605076335259E-2</v>
      </c>
      <c r="O34" s="120">
        <f t="shared" si="15"/>
        <v>18.722274591946348</v>
      </c>
      <c r="P34" s="220">
        <f t="shared" si="16"/>
        <v>7</v>
      </c>
      <c r="Q34" s="221">
        <f t="shared" si="17"/>
        <v>3</v>
      </c>
      <c r="R34" s="221">
        <f t="shared" si="18"/>
        <v>1059</v>
      </c>
      <c r="T34">
        <v>531</v>
      </c>
      <c r="U34">
        <v>7230</v>
      </c>
      <c r="V34" t="s">
        <v>253</v>
      </c>
      <c r="W34">
        <v>5656.3639999999996</v>
      </c>
      <c r="X34">
        <v>2101.4920000000002</v>
      </c>
      <c r="Y34">
        <v>2.6920000000000002</v>
      </c>
      <c r="Z34">
        <v>19.468</v>
      </c>
      <c r="AA34">
        <v>162.89384000000001</v>
      </c>
      <c r="AB34">
        <v>2.3218939999999999</v>
      </c>
      <c r="AC34">
        <v>44.264949999999999</v>
      </c>
      <c r="AD34" s="1">
        <v>1222</v>
      </c>
      <c r="AE34">
        <v>3</v>
      </c>
      <c r="AF34">
        <v>1059</v>
      </c>
      <c r="AG34">
        <v>91</v>
      </c>
      <c r="AH34">
        <v>34.724235</v>
      </c>
      <c r="AI34">
        <v>49054.2</v>
      </c>
      <c r="AJ34">
        <v>25315.4</v>
      </c>
      <c r="AK34">
        <v>7</v>
      </c>
      <c r="AL34">
        <v>2951</v>
      </c>
      <c r="AM34">
        <v>0.89968235821118192</v>
      </c>
      <c r="AN34" t="s">
        <v>69</v>
      </c>
      <c r="AO34">
        <v>1358.268</v>
      </c>
      <c r="AP34" t="s">
        <v>447</v>
      </c>
      <c r="AQ34" t="s">
        <v>118</v>
      </c>
      <c r="AR34" t="s">
        <v>122</v>
      </c>
      <c r="AS34" t="s">
        <v>118</v>
      </c>
      <c r="AT34" t="s">
        <v>122</v>
      </c>
      <c r="AU34" t="s">
        <v>226</v>
      </c>
      <c r="AV34" t="s">
        <v>253</v>
      </c>
      <c r="AW34" t="s">
        <v>69</v>
      </c>
      <c r="AX34">
        <v>7230</v>
      </c>
      <c r="AY34" t="s">
        <v>624</v>
      </c>
      <c r="AZ34">
        <v>1</v>
      </c>
      <c r="BA34" t="s">
        <v>412</v>
      </c>
      <c r="BB34">
        <v>7</v>
      </c>
      <c r="BC34">
        <v>1</v>
      </c>
      <c r="BE34" t="s">
        <v>69</v>
      </c>
      <c r="BF34">
        <v>0</v>
      </c>
      <c r="BG34" t="s">
        <v>343</v>
      </c>
      <c r="BI34" t="s">
        <v>118</v>
      </c>
      <c r="BJ34" t="s">
        <v>253</v>
      </c>
      <c r="BK34" t="s">
        <v>69</v>
      </c>
      <c r="BL34">
        <v>0.89968235821118192</v>
      </c>
      <c r="BM34">
        <v>7230</v>
      </c>
      <c r="BN34" t="s">
        <v>122</v>
      </c>
      <c r="BO34" t="s">
        <v>226</v>
      </c>
      <c r="BP34">
        <v>7</v>
      </c>
      <c r="BQ34">
        <v>5656.3639999999996</v>
      </c>
      <c r="BR34">
        <v>1.4254031951116136E-2</v>
      </c>
      <c r="BS34">
        <v>0.27174109223528647</v>
      </c>
      <c r="BT34">
        <v>0.21603984467760562</v>
      </c>
      <c r="BU34">
        <v>19.468</v>
      </c>
      <c r="BV34">
        <v>5.3037605076335259E-2</v>
      </c>
      <c r="BW34">
        <v>18.722274591946348</v>
      </c>
      <c r="BX34">
        <v>7</v>
      </c>
      <c r="BY34">
        <v>3</v>
      </c>
      <c r="BZ34">
        <v>1059</v>
      </c>
    </row>
    <row r="35" spans="1:78" ht="16.5">
      <c r="A35" s="126" t="str">
        <f t="shared" si="1"/>
        <v>청라교통</v>
      </c>
      <c r="B35" s="127" t="str">
        <f t="shared" si="2"/>
        <v>김재연</v>
      </c>
      <c r="C35" s="128" t="str">
        <f t="shared" si="3"/>
        <v>C</v>
      </c>
      <c r="D35" s="129">
        <f t="shared" si="4"/>
        <v>0.86145092564665637</v>
      </c>
      <c r="E35" s="130">
        <f t="shared" si="5"/>
        <v>5245</v>
      </c>
      <c r="F35" s="131" t="str">
        <f t="shared" si="6"/>
        <v>307</v>
      </c>
      <c r="G35" s="132" t="str">
        <f t="shared" si="7"/>
        <v>72바1699</v>
      </c>
      <c r="H35" s="133">
        <f t="shared" si="8"/>
        <v>3</v>
      </c>
      <c r="I35" s="134">
        <f t="shared" si="9"/>
        <v>4067.2029999999995</v>
      </c>
      <c r="J35" s="135">
        <f t="shared" si="10"/>
        <v>2.1147772240048827E-2</v>
      </c>
      <c r="K35" s="135">
        <f t="shared" si="11"/>
        <v>0.28641493750334229</v>
      </c>
      <c r="L35" s="135">
        <f t="shared" si="12"/>
        <v>0.19202385521450493</v>
      </c>
      <c r="M35" s="136">
        <f t="shared" si="13"/>
        <v>19.129000000000001</v>
      </c>
      <c r="N35" s="137">
        <f t="shared" si="14"/>
        <v>7.3760763846800873E-2</v>
      </c>
      <c r="O35" s="137">
        <f t="shared" si="15"/>
        <v>25.594985054839903</v>
      </c>
      <c r="P35" s="218">
        <f t="shared" si="16"/>
        <v>3</v>
      </c>
      <c r="Q35" s="219">
        <f t="shared" si="17"/>
        <v>3</v>
      </c>
      <c r="R35" s="219">
        <f t="shared" si="18"/>
        <v>1041</v>
      </c>
      <c r="T35">
        <v>531</v>
      </c>
      <c r="U35">
        <v>5245</v>
      </c>
      <c r="V35" t="s">
        <v>254</v>
      </c>
      <c r="W35">
        <v>4067.203</v>
      </c>
      <c r="X35">
        <v>1698.4380000000001</v>
      </c>
      <c r="Y35">
        <v>2.395</v>
      </c>
      <c r="Z35">
        <v>19.129000000000001</v>
      </c>
      <c r="AA35">
        <v>152.720247</v>
      </c>
      <c r="AB35">
        <v>3.2296930000000001</v>
      </c>
      <c r="AC35">
        <v>43.74136</v>
      </c>
      <c r="AD35" s="1">
        <v>781</v>
      </c>
      <c r="AE35">
        <v>3</v>
      </c>
      <c r="AF35">
        <v>1041</v>
      </c>
      <c r="AG35">
        <v>93</v>
      </c>
      <c r="AH35">
        <v>26.631720000000001</v>
      </c>
      <c r="AI35">
        <v>23651.599999999999</v>
      </c>
      <c r="AJ35">
        <v>8157.6</v>
      </c>
      <c r="AK35">
        <v>3</v>
      </c>
      <c r="AL35">
        <v>1307</v>
      </c>
      <c r="AM35">
        <v>0.86145092564665637</v>
      </c>
      <c r="AN35" t="s">
        <v>69</v>
      </c>
      <c r="AO35">
        <v>3561.97</v>
      </c>
      <c r="AP35" t="s">
        <v>448</v>
      </c>
      <c r="AQ35" t="s">
        <v>118</v>
      </c>
      <c r="AR35" t="s">
        <v>121</v>
      </c>
      <c r="AS35" t="s">
        <v>118</v>
      </c>
      <c r="AT35" t="s">
        <v>121</v>
      </c>
      <c r="AU35" t="s">
        <v>216</v>
      </c>
      <c r="AV35" t="s">
        <v>254</v>
      </c>
      <c r="AW35" t="s">
        <v>69</v>
      </c>
      <c r="AX35">
        <v>5245</v>
      </c>
      <c r="AY35" t="s">
        <v>622</v>
      </c>
      <c r="AZ35">
        <v>6</v>
      </c>
      <c r="BA35" t="s">
        <v>625</v>
      </c>
      <c r="BB35">
        <v>3</v>
      </c>
      <c r="BC35">
        <v>1</v>
      </c>
      <c r="BE35" t="s">
        <v>69</v>
      </c>
      <c r="BF35">
        <v>0</v>
      </c>
      <c r="BG35" t="s">
        <v>343</v>
      </c>
      <c r="BI35" t="s">
        <v>118</v>
      </c>
      <c r="BJ35" t="s">
        <v>254</v>
      </c>
      <c r="BK35" t="s">
        <v>69</v>
      </c>
      <c r="BL35">
        <v>0.86145092564665637</v>
      </c>
      <c r="BM35">
        <v>5245</v>
      </c>
      <c r="BN35" t="s">
        <v>121</v>
      </c>
      <c r="BO35" t="s">
        <v>216</v>
      </c>
      <c r="BP35">
        <v>3</v>
      </c>
      <c r="BQ35">
        <v>4067.2029999999995</v>
      </c>
      <c r="BR35">
        <v>2.1147772240048827E-2</v>
      </c>
      <c r="BS35">
        <v>0.28641493750334229</v>
      </c>
      <c r="BT35">
        <v>0.19202385521450491</v>
      </c>
      <c r="BU35">
        <v>19.129000000000001</v>
      </c>
      <c r="BV35">
        <v>7.3760763846800873E-2</v>
      </c>
      <c r="BW35">
        <v>25.594985054839903</v>
      </c>
      <c r="BX35">
        <v>3</v>
      </c>
      <c r="BY35">
        <v>3</v>
      </c>
      <c r="BZ35">
        <v>1041</v>
      </c>
    </row>
    <row r="36" spans="1:78" ht="16.5">
      <c r="A36" s="109" t="str">
        <f t="shared" si="1"/>
        <v>청라교통</v>
      </c>
      <c r="B36" s="110" t="str">
        <f t="shared" si="2"/>
        <v>김창곤</v>
      </c>
      <c r="C36" s="111" t="str">
        <f t="shared" si="3"/>
        <v>D</v>
      </c>
      <c r="D36" s="112">
        <f t="shared" si="4"/>
        <v>0.81118198065162839</v>
      </c>
      <c r="E36" s="113">
        <f t="shared" si="5"/>
        <v>3028</v>
      </c>
      <c r="F36" s="114" t="str">
        <f t="shared" si="6"/>
        <v>308</v>
      </c>
      <c r="G36" s="115" t="str">
        <f t="shared" si="7"/>
        <v>75아1292</v>
      </c>
      <c r="H36" s="116">
        <f t="shared" si="8"/>
        <v>3</v>
      </c>
      <c r="I36" s="117">
        <f t="shared" si="9"/>
        <v>5938.5320000000011</v>
      </c>
      <c r="J36" s="118">
        <f t="shared" si="10"/>
        <v>2.7180550046085675E-2</v>
      </c>
      <c r="K36" s="118">
        <f t="shared" si="11"/>
        <v>0.27578736173624074</v>
      </c>
      <c r="L36" s="118">
        <f t="shared" si="12"/>
        <v>0.18051599284132844</v>
      </c>
      <c r="M36" s="119">
        <f t="shared" si="13"/>
        <v>23.481999999999999</v>
      </c>
      <c r="N36" s="120">
        <f t="shared" si="14"/>
        <v>0.63988878059426124</v>
      </c>
      <c r="O36" s="120">
        <f t="shared" si="15"/>
        <v>32.398579312193647</v>
      </c>
      <c r="P36" s="220">
        <f t="shared" si="16"/>
        <v>19</v>
      </c>
      <c r="Q36" s="221">
        <f t="shared" si="17"/>
        <v>38</v>
      </c>
      <c r="R36" s="221">
        <f t="shared" si="18"/>
        <v>1924</v>
      </c>
      <c r="T36">
        <v>531</v>
      </c>
      <c r="U36">
        <v>3028</v>
      </c>
      <c r="V36" t="s">
        <v>255</v>
      </c>
      <c r="W36">
        <v>5938.5320000000002</v>
      </c>
      <c r="X36">
        <v>2459.13</v>
      </c>
      <c r="Y36">
        <v>2.415</v>
      </c>
      <c r="Z36">
        <v>23.481999999999999</v>
      </c>
      <c r="AA36">
        <v>167.121342</v>
      </c>
      <c r="AB36">
        <v>4.5424499999999997</v>
      </c>
      <c r="AC36">
        <v>46.089953999999999</v>
      </c>
      <c r="AD36" s="1">
        <v>1072</v>
      </c>
      <c r="AE36">
        <v>38</v>
      </c>
      <c r="AF36">
        <v>1924</v>
      </c>
      <c r="AG36">
        <v>95</v>
      </c>
      <c r="AH36">
        <v>35.534252000000002</v>
      </c>
      <c r="AI36">
        <v>55446.7</v>
      </c>
      <c r="AJ36">
        <v>33880.400000000001</v>
      </c>
      <c r="AK36">
        <v>19</v>
      </c>
      <c r="AL36">
        <v>9602</v>
      </c>
      <c r="AM36">
        <v>0.81118198065162839</v>
      </c>
      <c r="AN36" t="s">
        <v>67</v>
      </c>
      <c r="AO36">
        <v>5387.5680000000002</v>
      </c>
      <c r="AP36" t="s">
        <v>449</v>
      </c>
      <c r="AQ36" t="s">
        <v>118</v>
      </c>
      <c r="AR36" t="s">
        <v>122</v>
      </c>
      <c r="AS36" t="s">
        <v>118</v>
      </c>
      <c r="AT36" t="s">
        <v>122</v>
      </c>
      <c r="AU36" t="s">
        <v>227</v>
      </c>
      <c r="AV36" t="s">
        <v>255</v>
      </c>
      <c r="AW36" t="s">
        <v>67</v>
      </c>
      <c r="AX36">
        <v>3028</v>
      </c>
      <c r="AY36" t="s">
        <v>594</v>
      </c>
      <c r="AZ36">
        <v>3</v>
      </c>
      <c r="BA36" t="s">
        <v>626</v>
      </c>
      <c r="BB36">
        <v>3</v>
      </c>
      <c r="BC36">
        <v>1</v>
      </c>
      <c r="BE36" t="s">
        <v>70</v>
      </c>
      <c r="BF36">
        <v>1</v>
      </c>
      <c r="BG36" t="s">
        <v>344</v>
      </c>
      <c r="BI36" t="s">
        <v>118</v>
      </c>
      <c r="BJ36" t="s">
        <v>255</v>
      </c>
      <c r="BK36" t="s">
        <v>67</v>
      </c>
      <c r="BL36">
        <v>0.81118198065162839</v>
      </c>
      <c r="BM36">
        <v>3028</v>
      </c>
      <c r="BN36" t="s">
        <v>122</v>
      </c>
      <c r="BO36" t="s">
        <v>227</v>
      </c>
      <c r="BP36">
        <v>3</v>
      </c>
      <c r="BQ36">
        <v>5938.5320000000011</v>
      </c>
      <c r="BR36">
        <v>2.7180550046085675E-2</v>
      </c>
      <c r="BS36">
        <v>0.27578736173624074</v>
      </c>
      <c r="BT36">
        <v>0.18051599284132847</v>
      </c>
      <c r="BU36">
        <v>23.481999999999999</v>
      </c>
      <c r="BV36">
        <v>0.63988878059426124</v>
      </c>
      <c r="BW36">
        <v>32.398579312193647</v>
      </c>
      <c r="BX36">
        <v>19</v>
      </c>
      <c r="BY36">
        <v>38</v>
      </c>
      <c r="BZ36">
        <v>1924</v>
      </c>
    </row>
    <row r="37" spans="1:78" ht="16.5">
      <c r="A37" s="126" t="str">
        <f t="shared" si="1"/>
        <v>청라교통</v>
      </c>
      <c r="B37" s="127" t="str">
        <f t="shared" si="2"/>
        <v>김천섭</v>
      </c>
      <c r="C37" s="128" t="str">
        <f t="shared" si="3"/>
        <v>A</v>
      </c>
      <c r="D37" s="129">
        <f t="shared" si="4"/>
        <v>0.98571428571428554</v>
      </c>
      <c r="E37" s="130">
        <f t="shared" si="5"/>
        <v>5300</v>
      </c>
      <c r="F37" s="131" t="str">
        <f t="shared" si="6"/>
        <v>112</v>
      </c>
      <c r="G37" s="132" t="str">
        <f t="shared" si="7"/>
        <v>72바1572</v>
      </c>
      <c r="H37" s="133">
        <f t="shared" si="8"/>
        <v>1</v>
      </c>
      <c r="I37" s="134">
        <f t="shared" si="9"/>
        <v>2653.7550000000001</v>
      </c>
      <c r="J37" s="135">
        <f t="shared" si="10"/>
        <v>9.9593312533703526E-3</v>
      </c>
      <c r="K37" s="135">
        <f t="shared" si="11"/>
        <v>0.37055436704320277</v>
      </c>
      <c r="L37" s="135">
        <f t="shared" si="12"/>
        <v>0.29543043724835183</v>
      </c>
      <c r="M37" s="136">
        <f t="shared" si="13"/>
        <v>16.206</v>
      </c>
      <c r="N37" s="137">
        <f t="shared" si="14"/>
        <v>0.11304736119197137</v>
      </c>
      <c r="O37" s="137">
        <f t="shared" si="15"/>
        <v>60.668750506357966</v>
      </c>
      <c r="P37" s="218">
        <f t="shared" si="16"/>
        <v>4</v>
      </c>
      <c r="Q37" s="219">
        <f t="shared" si="17"/>
        <v>3</v>
      </c>
      <c r="R37" s="219">
        <f t="shared" si="18"/>
        <v>1610</v>
      </c>
      <c r="T37">
        <v>531</v>
      </c>
      <c r="U37">
        <v>5300</v>
      </c>
      <c r="V37" t="s">
        <v>256</v>
      </c>
      <c r="W37">
        <v>2653.7550000000001</v>
      </c>
      <c r="X37">
        <v>1282.2739999999999</v>
      </c>
      <c r="Y37">
        <v>2.0699999999999998</v>
      </c>
      <c r="Z37">
        <v>16.206</v>
      </c>
      <c r="AA37">
        <v>163.24329</v>
      </c>
      <c r="AB37">
        <v>1.625794</v>
      </c>
      <c r="AC37">
        <v>60.490513999999997</v>
      </c>
      <c r="AD37" s="1">
        <v>784</v>
      </c>
      <c r="AE37">
        <v>3</v>
      </c>
      <c r="AF37">
        <v>1610</v>
      </c>
      <c r="AG37">
        <v>80</v>
      </c>
      <c r="AH37">
        <v>16.256440999999999</v>
      </c>
      <c r="AI37">
        <v>2973.8</v>
      </c>
      <c r="AJ37">
        <v>0</v>
      </c>
      <c r="AK37">
        <v>4</v>
      </c>
      <c r="AL37">
        <v>428</v>
      </c>
      <c r="AM37">
        <v>0.98571428571428554</v>
      </c>
      <c r="AN37" t="s">
        <v>66</v>
      </c>
      <c r="AO37">
        <v>2653.7550000000001</v>
      </c>
      <c r="AP37" t="s">
        <v>450</v>
      </c>
      <c r="AQ37" t="s">
        <v>118</v>
      </c>
      <c r="AR37" t="s">
        <v>119</v>
      </c>
      <c r="AS37" t="s">
        <v>118</v>
      </c>
      <c r="AT37" t="s">
        <v>119</v>
      </c>
      <c r="AU37" t="s">
        <v>193</v>
      </c>
      <c r="AV37" t="s">
        <v>256</v>
      </c>
      <c r="AW37" t="s">
        <v>66</v>
      </c>
      <c r="AX37">
        <v>5300</v>
      </c>
      <c r="AY37" t="s">
        <v>592</v>
      </c>
      <c r="AZ37">
        <v>3</v>
      </c>
      <c r="BA37" t="s">
        <v>406</v>
      </c>
      <c r="BB37">
        <v>1</v>
      </c>
      <c r="BC37">
        <v>1</v>
      </c>
      <c r="BE37" t="s">
        <v>66</v>
      </c>
      <c r="BF37">
        <v>0</v>
      </c>
      <c r="BG37" t="s">
        <v>343</v>
      </c>
      <c r="BI37" t="s">
        <v>118</v>
      </c>
      <c r="BJ37" t="s">
        <v>256</v>
      </c>
      <c r="BK37" t="s">
        <v>66</v>
      </c>
      <c r="BL37">
        <v>0.98571428571428554</v>
      </c>
      <c r="BM37">
        <v>5300</v>
      </c>
      <c r="BN37" t="s">
        <v>119</v>
      </c>
      <c r="BO37" t="s">
        <v>193</v>
      </c>
      <c r="BP37">
        <v>1</v>
      </c>
      <c r="BQ37">
        <v>2653.7550000000001</v>
      </c>
      <c r="BR37">
        <v>9.9593312533703526E-3</v>
      </c>
      <c r="BS37">
        <v>0.37055436704320277</v>
      </c>
      <c r="BT37">
        <v>0.29543043724835183</v>
      </c>
      <c r="BU37">
        <v>16.206</v>
      </c>
      <c r="BV37">
        <v>0.11304736119197137</v>
      </c>
      <c r="BW37">
        <v>60.668750506357966</v>
      </c>
      <c r="BX37">
        <v>4</v>
      </c>
      <c r="BY37">
        <v>3</v>
      </c>
      <c r="BZ37">
        <v>1610</v>
      </c>
    </row>
    <row r="38" spans="1:78" ht="16.5">
      <c r="A38" s="109" t="str">
        <f t="shared" si="1"/>
        <v>청라교통</v>
      </c>
      <c r="B38" s="110" t="str">
        <f t="shared" si="2"/>
        <v>김태영</v>
      </c>
      <c r="C38" s="111" t="str">
        <f t="shared" si="3"/>
        <v>D</v>
      </c>
      <c r="D38" s="112">
        <f t="shared" si="4"/>
        <v>0.83046495885720706</v>
      </c>
      <c r="E38" s="113">
        <f t="shared" si="5"/>
        <v>2210</v>
      </c>
      <c r="F38" s="114" t="str">
        <f t="shared" si="6"/>
        <v>306</v>
      </c>
      <c r="G38" s="115" t="str">
        <f t="shared" si="7"/>
        <v>72바1307</v>
      </c>
      <c r="H38" s="116">
        <f t="shared" si="8"/>
        <v>2</v>
      </c>
      <c r="I38" s="117">
        <f t="shared" si="9"/>
        <v>4370.4440000000004</v>
      </c>
      <c r="J38" s="118">
        <f t="shared" si="10"/>
        <v>2.1724541747406165E-2</v>
      </c>
      <c r="K38" s="118">
        <f t="shared" si="11"/>
        <v>0.23226102098324816</v>
      </c>
      <c r="L38" s="118">
        <f t="shared" si="12"/>
        <v>0.18007323741020362</v>
      </c>
      <c r="M38" s="119">
        <f t="shared" si="13"/>
        <v>22.152000000000001</v>
      </c>
      <c r="N38" s="120">
        <f t="shared" si="14"/>
        <v>0.11440485223011665</v>
      </c>
      <c r="O38" s="120">
        <f t="shared" si="15"/>
        <v>37.616315413262356</v>
      </c>
      <c r="P38" s="220">
        <f t="shared" si="16"/>
        <v>8</v>
      </c>
      <c r="Q38" s="221">
        <f t="shared" si="17"/>
        <v>5</v>
      </c>
      <c r="R38" s="221">
        <f t="shared" si="18"/>
        <v>1644</v>
      </c>
      <c r="T38">
        <v>531</v>
      </c>
      <c r="U38">
        <v>2210</v>
      </c>
      <c r="V38" t="s">
        <v>257</v>
      </c>
      <c r="W38">
        <v>4370.4440000000004</v>
      </c>
      <c r="X38">
        <v>1641.529</v>
      </c>
      <c r="Y38">
        <v>2.6619999999999999</v>
      </c>
      <c r="Z38">
        <v>22.152000000000001</v>
      </c>
      <c r="AA38">
        <v>131.327189</v>
      </c>
      <c r="AB38">
        <v>2.8530229999999999</v>
      </c>
      <c r="AC38">
        <v>30.502186999999999</v>
      </c>
      <c r="AD38" s="1">
        <v>787</v>
      </c>
      <c r="AE38">
        <v>5</v>
      </c>
      <c r="AF38">
        <v>1644</v>
      </c>
      <c r="AG38">
        <v>100</v>
      </c>
      <c r="AH38">
        <v>33.279049000000001</v>
      </c>
      <c r="AI38">
        <v>23395.4</v>
      </c>
      <c r="AJ38">
        <v>12458.4</v>
      </c>
      <c r="AK38">
        <v>8</v>
      </c>
      <c r="AL38">
        <v>2057</v>
      </c>
      <c r="AM38">
        <v>0.83046495885720706</v>
      </c>
      <c r="AN38" t="s">
        <v>67</v>
      </c>
      <c r="AO38">
        <v>4125.2780000000002</v>
      </c>
      <c r="AP38" t="s">
        <v>451</v>
      </c>
      <c r="AQ38" t="s">
        <v>118</v>
      </c>
      <c r="AR38" t="s">
        <v>120</v>
      </c>
      <c r="AS38" t="s">
        <v>118</v>
      </c>
      <c r="AT38" t="s">
        <v>120</v>
      </c>
      <c r="AU38" t="s">
        <v>210</v>
      </c>
      <c r="AV38" t="s">
        <v>257</v>
      </c>
      <c r="AW38" t="s">
        <v>67</v>
      </c>
      <c r="AX38">
        <v>2210</v>
      </c>
      <c r="AY38" t="s">
        <v>596</v>
      </c>
      <c r="AZ38">
        <v>6</v>
      </c>
      <c r="BA38" t="s">
        <v>627</v>
      </c>
      <c r="BB38">
        <v>2</v>
      </c>
      <c r="BC38">
        <v>1</v>
      </c>
      <c r="BE38" t="s">
        <v>67</v>
      </c>
      <c r="BF38">
        <v>0</v>
      </c>
      <c r="BG38" t="s">
        <v>343</v>
      </c>
      <c r="BI38" t="s">
        <v>118</v>
      </c>
      <c r="BJ38" t="s">
        <v>257</v>
      </c>
      <c r="BK38" t="s">
        <v>67</v>
      </c>
      <c r="BL38">
        <v>0.83046495885720706</v>
      </c>
      <c r="BM38">
        <v>2210</v>
      </c>
      <c r="BN38" t="s">
        <v>120</v>
      </c>
      <c r="BO38" t="s">
        <v>210</v>
      </c>
      <c r="BP38">
        <v>2</v>
      </c>
      <c r="BQ38">
        <v>4370.4440000000004</v>
      </c>
      <c r="BR38">
        <v>2.1724541747406165E-2</v>
      </c>
      <c r="BS38">
        <v>0.23226102098324816</v>
      </c>
      <c r="BT38">
        <v>0.18007323741020362</v>
      </c>
      <c r="BU38">
        <v>22.152000000000001</v>
      </c>
      <c r="BV38">
        <v>0.11440485223011665</v>
      </c>
      <c r="BW38">
        <v>37.616315413262356</v>
      </c>
      <c r="BX38">
        <v>8</v>
      </c>
      <c r="BY38">
        <v>5</v>
      </c>
      <c r="BZ38">
        <v>1644</v>
      </c>
    </row>
    <row r="39" spans="1:78" ht="16.5">
      <c r="A39" s="126" t="str">
        <f t="shared" si="1"/>
        <v>청라교통</v>
      </c>
      <c r="B39" s="127" t="str">
        <f t="shared" si="2"/>
        <v>김형만</v>
      </c>
      <c r="C39" s="128" t="str">
        <f t="shared" si="3"/>
        <v>F</v>
      </c>
      <c r="D39" s="129">
        <f t="shared" si="4"/>
        <v>0.73499999999999988</v>
      </c>
      <c r="E39" s="130">
        <f t="shared" si="5"/>
        <v>9499</v>
      </c>
      <c r="F39" s="131" t="str">
        <f t="shared" si="6"/>
        <v>306</v>
      </c>
      <c r="G39" s="132" t="str">
        <f t="shared" si="7"/>
        <v>70바6089</v>
      </c>
      <c r="H39" s="133">
        <f t="shared" si="8"/>
        <v>1</v>
      </c>
      <c r="I39" s="134">
        <f t="shared" si="9"/>
        <v>4077.4659999999999</v>
      </c>
      <c r="J39" s="135">
        <f t="shared" si="10"/>
        <v>4.1675388579376457E-2</v>
      </c>
      <c r="K39" s="135">
        <f t="shared" si="11"/>
        <v>0.33449450700371242</v>
      </c>
      <c r="L39" s="135">
        <f t="shared" si="12"/>
        <v>0.24623136035959589</v>
      </c>
      <c r="M39" s="136">
        <f t="shared" si="13"/>
        <v>26.544</v>
      </c>
      <c r="N39" s="137">
        <f t="shared" si="14"/>
        <v>0.39240057427824049</v>
      </c>
      <c r="O39" s="137">
        <f t="shared" si="15"/>
        <v>61.655940233468534</v>
      </c>
      <c r="P39" s="218">
        <f t="shared" si="16"/>
        <v>59</v>
      </c>
      <c r="Q39" s="219">
        <f t="shared" si="17"/>
        <v>16</v>
      </c>
      <c r="R39" s="219">
        <f t="shared" si="18"/>
        <v>2514</v>
      </c>
      <c r="T39">
        <v>531</v>
      </c>
      <c r="U39">
        <v>9499</v>
      </c>
      <c r="V39" t="s">
        <v>258</v>
      </c>
      <c r="W39">
        <v>4077.4659999999999</v>
      </c>
      <c r="X39">
        <v>1733.366</v>
      </c>
      <c r="Y39">
        <v>2.3519999999999999</v>
      </c>
      <c r="Z39">
        <v>26.544</v>
      </c>
      <c r="AA39">
        <v>144.16275899999999</v>
      </c>
      <c r="AB39">
        <v>6.0080390000000001</v>
      </c>
      <c r="AC39">
        <v>48.221651000000001</v>
      </c>
      <c r="AD39" s="1">
        <v>1004</v>
      </c>
      <c r="AE39">
        <v>16</v>
      </c>
      <c r="AF39">
        <v>2514</v>
      </c>
      <c r="AG39">
        <v>94</v>
      </c>
      <c r="AH39">
        <v>28.283767000000001</v>
      </c>
      <c r="AI39">
        <v>52689.4</v>
      </c>
      <c r="AJ39">
        <v>28389.599999999999</v>
      </c>
      <c r="AK39">
        <v>59</v>
      </c>
      <c r="AL39">
        <v>39358</v>
      </c>
      <c r="AM39">
        <v>0.73499999999999988</v>
      </c>
      <c r="AN39" t="s">
        <v>70</v>
      </c>
      <c r="AO39">
        <v>4077.4659999999999</v>
      </c>
      <c r="AP39" t="s">
        <v>452</v>
      </c>
      <c r="AQ39" t="s">
        <v>118</v>
      </c>
      <c r="AR39" t="s">
        <v>120</v>
      </c>
      <c r="AS39" t="s">
        <v>118</v>
      </c>
      <c r="AT39" t="s">
        <v>120</v>
      </c>
      <c r="AU39" t="s">
        <v>206</v>
      </c>
      <c r="AV39" t="s">
        <v>258</v>
      </c>
      <c r="AW39" t="s">
        <v>70</v>
      </c>
      <c r="AX39">
        <v>9499</v>
      </c>
      <c r="AY39" t="s">
        <v>617</v>
      </c>
      <c r="AZ39">
        <v>6</v>
      </c>
      <c r="BA39" t="s">
        <v>628</v>
      </c>
      <c r="BB39">
        <v>1</v>
      </c>
      <c r="BC39">
        <v>1</v>
      </c>
      <c r="BE39" t="s">
        <v>70</v>
      </c>
      <c r="BF39">
        <v>0</v>
      </c>
      <c r="BG39" t="s">
        <v>343</v>
      </c>
      <c r="BI39" t="s">
        <v>118</v>
      </c>
      <c r="BJ39" t="s">
        <v>258</v>
      </c>
      <c r="BK39" t="s">
        <v>70</v>
      </c>
      <c r="BL39">
        <v>0.73499999999999988</v>
      </c>
      <c r="BM39">
        <v>9499</v>
      </c>
      <c r="BN39" t="s">
        <v>120</v>
      </c>
      <c r="BO39" t="s">
        <v>206</v>
      </c>
      <c r="BP39">
        <v>1</v>
      </c>
      <c r="BQ39">
        <v>4077.4659999999999</v>
      </c>
      <c r="BR39">
        <v>4.1675388579376457E-2</v>
      </c>
      <c r="BS39">
        <v>0.33449450700371242</v>
      </c>
      <c r="BT39">
        <v>0.24623136035959589</v>
      </c>
      <c r="BU39">
        <v>26.544</v>
      </c>
      <c r="BV39">
        <v>0.39240057427824049</v>
      </c>
      <c r="BW39">
        <v>61.655940233468534</v>
      </c>
      <c r="BX39">
        <v>59</v>
      </c>
      <c r="BY39">
        <v>16</v>
      </c>
      <c r="BZ39">
        <v>2514</v>
      </c>
    </row>
    <row r="40" spans="1:78" ht="16.5">
      <c r="A40" s="109" t="str">
        <f t="shared" si="1"/>
        <v>청라교통</v>
      </c>
      <c r="B40" s="110" t="str">
        <f t="shared" si="2"/>
        <v>김형배</v>
      </c>
      <c r="C40" s="111" t="str">
        <f t="shared" si="3"/>
        <v>B</v>
      </c>
      <c r="D40" s="112">
        <f t="shared" si="4"/>
        <v>0.94696419863106573</v>
      </c>
      <c r="E40" s="113">
        <f t="shared" si="5"/>
        <v>8595</v>
      </c>
      <c r="F40" s="114" t="str">
        <f t="shared" si="6"/>
        <v>306</v>
      </c>
      <c r="G40" s="115" t="str">
        <f t="shared" si="7"/>
        <v>72바1499</v>
      </c>
      <c r="H40" s="116">
        <f t="shared" si="8"/>
        <v>10</v>
      </c>
      <c r="I40" s="117">
        <f t="shared" si="9"/>
        <v>4446.6450000000004</v>
      </c>
      <c r="J40" s="118">
        <f t="shared" si="10"/>
        <v>1.4077619079441293E-2</v>
      </c>
      <c r="K40" s="118">
        <f t="shared" si="11"/>
        <v>0.25112305129625284</v>
      </c>
      <c r="L40" s="118">
        <f t="shared" si="12"/>
        <v>0.1216647607353409</v>
      </c>
      <c r="M40" s="119">
        <f t="shared" si="13"/>
        <v>15.331</v>
      </c>
      <c r="N40" s="120">
        <f t="shared" si="14"/>
        <v>4.4977730401235087E-2</v>
      </c>
      <c r="O40" s="120">
        <f t="shared" si="15"/>
        <v>25.614817463503382</v>
      </c>
      <c r="P40" s="220">
        <f t="shared" si="16"/>
        <v>18</v>
      </c>
      <c r="Q40" s="221">
        <f t="shared" si="17"/>
        <v>2</v>
      </c>
      <c r="R40" s="221">
        <f t="shared" si="18"/>
        <v>1139</v>
      </c>
      <c r="T40">
        <v>531</v>
      </c>
      <c r="U40">
        <v>8595</v>
      </c>
      <c r="V40" t="s">
        <v>259</v>
      </c>
      <c r="W40">
        <v>4446.6450000000004</v>
      </c>
      <c r="X40">
        <v>1437.9670000000001</v>
      </c>
      <c r="Y40">
        <v>3.0920000000000001</v>
      </c>
      <c r="Z40">
        <v>15.331</v>
      </c>
      <c r="AA40">
        <v>144.178855</v>
      </c>
      <c r="AB40">
        <v>2.0296949999999998</v>
      </c>
      <c r="AC40">
        <v>36.206634000000001</v>
      </c>
      <c r="AD40" s="1">
        <v>541</v>
      </c>
      <c r="AE40">
        <v>2</v>
      </c>
      <c r="AF40">
        <v>1139</v>
      </c>
      <c r="AG40">
        <v>92</v>
      </c>
      <c r="AH40">
        <v>30.841172</v>
      </c>
      <c r="AI40">
        <v>31757.599999999999</v>
      </c>
      <c r="AJ40">
        <v>6183.9</v>
      </c>
      <c r="AK40">
        <v>18</v>
      </c>
      <c r="AL40">
        <v>11335</v>
      </c>
      <c r="AM40">
        <v>0.94696419863106573</v>
      </c>
      <c r="AN40" t="s">
        <v>68</v>
      </c>
      <c r="AO40">
        <v>1231.4929999999999</v>
      </c>
      <c r="AP40" t="s">
        <v>453</v>
      </c>
      <c r="AQ40" t="s">
        <v>118</v>
      </c>
      <c r="AR40" t="s">
        <v>120</v>
      </c>
      <c r="AS40" t="s">
        <v>118</v>
      </c>
      <c r="AT40" t="s">
        <v>120</v>
      </c>
      <c r="AU40" t="s">
        <v>212</v>
      </c>
      <c r="AV40" t="s">
        <v>259</v>
      </c>
      <c r="AW40" t="s">
        <v>68</v>
      </c>
      <c r="AX40">
        <v>8595</v>
      </c>
      <c r="AY40" t="s">
        <v>615</v>
      </c>
      <c r="AZ40">
        <v>1</v>
      </c>
      <c r="BA40" t="s">
        <v>355</v>
      </c>
      <c r="BB40">
        <v>10</v>
      </c>
      <c r="BC40">
        <v>1</v>
      </c>
      <c r="BE40" t="s">
        <v>69</v>
      </c>
      <c r="BF40">
        <v>1</v>
      </c>
      <c r="BG40" t="s">
        <v>344</v>
      </c>
      <c r="BI40" t="s">
        <v>118</v>
      </c>
      <c r="BJ40" t="s">
        <v>259</v>
      </c>
      <c r="BK40" t="s">
        <v>68</v>
      </c>
      <c r="BL40">
        <v>0.94696419863106573</v>
      </c>
      <c r="BM40">
        <v>8595</v>
      </c>
      <c r="BN40" t="s">
        <v>120</v>
      </c>
      <c r="BO40" t="s">
        <v>212</v>
      </c>
      <c r="BP40">
        <v>10</v>
      </c>
      <c r="BQ40">
        <v>4446.6450000000004</v>
      </c>
      <c r="BR40">
        <v>1.4077619079441293E-2</v>
      </c>
      <c r="BS40">
        <v>0.25112305129625284</v>
      </c>
      <c r="BT40">
        <v>0.1216647607353409</v>
      </c>
      <c r="BU40">
        <v>15.331</v>
      </c>
      <c r="BV40">
        <v>4.4977730401235087E-2</v>
      </c>
      <c r="BW40">
        <v>25.614817463503382</v>
      </c>
      <c r="BX40">
        <v>18</v>
      </c>
      <c r="BY40">
        <v>2</v>
      </c>
      <c r="BZ40">
        <v>1139</v>
      </c>
    </row>
    <row r="41" spans="1:78" ht="16.5">
      <c r="A41" s="126" t="str">
        <f t="shared" si="1"/>
        <v>청라교통</v>
      </c>
      <c r="B41" s="127" t="str">
        <f t="shared" si="2"/>
        <v>김형철</v>
      </c>
      <c r="C41" s="128" t="str">
        <f t="shared" si="3"/>
        <v>F</v>
      </c>
      <c r="D41" s="129">
        <f t="shared" si="4"/>
        <v>0.76808242577027253</v>
      </c>
      <c r="E41" s="130">
        <f t="shared" si="5"/>
        <v>4177</v>
      </c>
      <c r="F41" s="131" t="str">
        <f t="shared" si="6"/>
        <v>306</v>
      </c>
      <c r="G41" s="132" t="str">
        <f t="shared" si="7"/>
        <v>70바6090</v>
      </c>
      <c r="H41" s="133">
        <f t="shared" si="8"/>
        <v>2</v>
      </c>
      <c r="I41" s="134">
        <f t="shared" si="9"/>
        <v>4093.9929999999999</v>
      </c>
      <c r="J41" s="135">
        <f t="shared" si="10"/>
        <v>2.2216204777595901E-2</v>
      </c>
      <c r="K41" s="135">
        <f t="shared" si="11"/>
        <v>0.35625155016944443</v>
      </c>
      <c r="L41" s="135">
        <f t="shared" si="12"/>
        <v>0.16536422998280653</v>
      </c>
      <c r="M41" s="136">
        <f t="shared" si="13"/>
        <v>21.788</v>
      </c>
      <c r="N41" s="137">
        <f t="shared" si="14"/>
        <v>0.14655618609997623</v>
      </c>
      <c r="O41" s="137">
        <f t="shared" si="15"/>
        <v>22.032279977029759</v>
      </c>
      <c r="P41" s="218">
        <f t="shared" si="16"/>
        <v>64</v>
      </c>
      <c r="Q41" s="219">
        <f t="shared" si="17"/>
        <v>6</v>
      </c>
      <c r="R41" s="219">
        <f t="shared" si="18"/>
        <v>902</v>
      </c>
      <c r="T41">
        <v>531</v>
      </c>
      <c r="U41">
        <v>4177</v>
      </c>
      <c r="V41" t="s">
        <v>260</v>
      </c>
      <c r="W41">
        <v>4093.9929999999999</v>
      </c>
      <c r="X41">
        <v>1619.48</v>
      </c>
      <c r="Y41">
        <v>2.528</v>
      </c>
      <c r="Z41">
        <v>21.788</v>
      </c>
      <c r="AA41">
        <v>147.20165</v>
      </c>
      <c r="AB41">
        <v>3.2702619999999998</v>
      </c>
      <c r="AC41">
        <v>52.440815999999998</v>
      </c>
      <c r="AD41" s="1">
        <v>677</v>
      </c>
      <c r="AE41">
        <v>6</v>
      </c>
      <c r="AF41">
        <v>902</v>
      </c>
      <c r="AG41">
        <v>93</v>
      </c>
      <c r="AH41">
        <v>27.812139999999999</v>
      </c>
      <c r="AI41">
        <v>51566.3</v>
      </c>
      <c r="AJ41">
        <v>27425.5</v>
      </c>
      <c r="AK41">
        <v>64</v>
      </c>
      <c r="AL41">
        <v>60437</v>
      </c>
      <c r="AM41">
        <v>0.76808242577027253</v>
      </c>
      <c r="AN41" t="s">
        <v>70</v>
      </c>
      <c r="AO41">
        <v>3850.1030000000001</v>
      </c>
      <c r="AP41" t="s">
        <v>454</v>
      </c>
      <c r="AQ41" t="s">
        <v>118</v>
      </c>
      <c r="AR41" t="s">
        <v>120</v>
      </c>
      <c r="AS41" t="s">
        <v>118</v>
      </c>
      <c r="AT41" t="s">
        <v>120</v>
      </c>
      <c r="AU41" t="s">
        <v>207</v>
      </c>
      <c r="AV41" t="s">
        <v>260</v>
      </c>
      <c r="AW41" t="s">
        <v>70</v>
      </c>
      <c r="AX41">
        <v>4177</v>
      </c>
      <c r="AY41" t="s">
        <v>617</v>
      </c>
      <c r="AZ41">
        <v>5</v>
      </c>
      <c r="BA41" t="s">
        <v>629</v>
      </c>
      <c r="BB41">
        <v>2</v>
      </c>
      <c r="BC41">
        <v>1</v>
      </c>
      <c r="BE41" t="s">
        <v>70</v>
      </c>
      <c r="BF41">
        <v>0</v>
      </c>
      <c r="BG41" t="s">
        <v>343</v>
      </c>
      <c r="BI41" t="s">
        <v>118</v>
      </c>
      <c r="BJ41" t="s">
        <v>260</v>
      </c>
      <c r="BK41" t="s">
        <v>70</v>
      </c>
      <c r="BL41">
        <v>0.76808242577027253</v>
      </c>
      <c r="BM41">
        <v>4177</v>
      </c>
      <c r="BN41" t="s">
        <v>120</v>
      </c>
      <c r="BO41" t="s">
        <v>207</v>
      </c>
      <c r="BP41">
        <v>2</v>
      </c>
      <c r="BQ41">
        <v>4093.9929999999999</v>
      </c>
      <c r="BR41">
        <v>2.2216204777595901E-2</v>
      </c>
      <c r="BS41">
        <v>0.35625155016944443</v>
      </c>
      <c r="BT41">
        <v>0.16536422998280653</v>
      </c>
      <c r="BU41">
        <v>21.788</v>
      </c>
      <c r="BV41">
        <v>0.14655618609997623</v>
      </c>
      <c r="BW41">
        <v>22.032279977029759</v>
      </c>
      <c r="BX41">
        <v>64</v>
      </c>
      <c r="BY41">
        <v>6</v>
      </c>
      <c r="BZ41">
        <v>902</v>
      </c>
    </row>
    <row r="42" spans="1:78" ht="16.5">
      <c r="A42" s="109" t="str">
        <f t="shared" si="1"/>
        <v>청라교통</v>
      </c>
      <c r="B42" s="110" t="str">
        <f t="shared" si="2"/>
        <v>김훈구</v>
      </c>
      <c r="C42" s="111" t="str">
        <f t="shared" si="3"/>
        <v>C</v>
      </c>
      <c r="D42" s="112">
        <f t="shared" si="4"/>
        <v>0.89761904761904754</v>
      </c>
      <c r="E42" s="113">
        <f t="shared" si="5"/>
        <v>6807</v>
      </c>
      <c r="F42" s="114" t="str">
        <f t="shared" si="6"/>
        <v>112</v>
      </c>
      <c r="G42" s="115" t="str">
        <f t="shared" si="7"/>
        <v>70바6091</v>
      </c>
      <c r="H42" s="116">
        <f t="shared" si="8"/>
        <v>1</v>
      </c>
      <c r="I42" s="117">
        <f t="shared" si="9"/>
        <v>2508.0140000000001</v>
      </c>
      <c r="J42" s="118">
        <f t="shared" si="10"/>
        <v>9.1663709913983472E-3</v>
      </c>
      <c r="K42" s="118">
        <f t="shared" si="11"/>
        <v>0.3742775807547194</v>
      </c>
      <c r="L42" s="118">
        <f t="shared" si="12"/>
        <v>0.14393859045443924</v>
      </c>
      <c r="M42" s="119">
        <f t="shared" si="13"/>
        <v>16.856999999999999</v>
      </c>
      <c r="N42" s="120">
        <f t="shared" si="14"/>
        <v>0.95693245731483156</v>
      </c>
      <c r="O42" s="120">
        <f t="shared" si="15"/>
        <v>79.465266142852471</v>
      </c>
      <c r="P42" s="220">
        <f t="shared" si="16"/>
        <v>1</v>
      </c>
      <c r="Q42" s="221">
        <f t="shared" si="17"/>
        <v>24</v>
      </c>
      <c r="R42" s="221">
        <f t="shared" si="18"/>
        <v>1993</v>
      </c>
      <c r="T42">
        <v>531</v>
      </c>
      <c r="U42">
        <v>6807</v>
      </c>
      <c r="V42" t="s">
        <v>261</v>
      </c>
      <c r="W42">
        <v>2508.0140000000001</v>
      </c>
      <c r="X42">
        <v>1330.537</v>
      </c>
      <c r="Y42">
        <v>1.885</v>
      </c>
      <c r="Z42">
        <v>16.856999999999999</v>
      </c>
      <c r="AA42">
        <v>149.274124</v>
      </c>
      <c r="AB42">
        <v>1.3683019999999999</v>
      </c>
      <c r="AC42">
        <v>55.869957999999997</v>
      </c>
      <c r="AD42" s="1">
        <v>361</v>
      </c>
      <c r="AE42">
        <v>24</v>
      </c>
      <c r="AF42">
        <v>1993</v>
      </c>
      <c r="AG42">
        <v>78</v>
      </c>
      <c r="AH42">
        <v>16.801397999999999</v>
      </c>
      <c r="AI42">
        <v>1583.4</v>
      </c>
      <c r="AJ42">
        <v>0</v>
      </c>
      <c r="AK42">
        <v>1</v>
      </c>
      <c r="AL42">
        <v>26</v>
      </c>
      <c r="AM42">
        <v>0.89761904761904754</v>
      </c>
      <c r="AN42" t="s">
        <v>69</v>
      </c>
      <c r="AO42">
        <v>2508.0140000000001</v>
      </c>
      <c r="AP42" t="s">
        <v>455</v>
      </c>
      <c r="AQ42" t="s">
        <v>118</v>
      </c>
      <c r="AR42" t="s">
        <v>119</v>
      </c>
      <c r="AS42" t="s">
        <v>118</v>
      </c>
      <c r="AT42" t="s">
        <v>119</v>
      </c>
      <c r="AU42" t="s">
        <v>192</v>
      </c>
      <c r="AV42" t="s">
        <v>261</v>
      </c>
      <c r="AW42" t="s">
        <v>69</v>
      </c>
      <c r="AX42">
        <v>6807</v>
      </c>
      <c r="AY42" t="s">
        <v>588</v>
      </c>
      <c r="AZ42">
        <v>2</v>
      </c>
      <c r="BA42" t="s">
        <v>351</v>
      </c>
      <c r="BB42">
        <v>1</v>
      </c>
      <c r="BC42">
        <v>1</v>
      </c>
      <c r="BE42" t="s">
        <v>68</v>
      </c>
      <c r="BF42">
        <v>-1</v>
      </c>
      <c r="BG42" t="s">
        <v>407</v>
      </c>
      <c r="BI42" t="s">
        <v>118</v>
      </c>
      <c r="BJ42" t="s">
        <v>261</v>
      </c>
      <c r="BK42" t="s">
        <v>69</v>
      </c>
      <c r="BL42">
        <v>0.89761904761904754</v>
      </c>
      <c r="BM42">
        <v>6807</v>
      </c>
      <c r="BN42" t="s">
        <v>119</v>
      </c>
      <c r="BO42" t="s">
        <v>192</v>
      </c>
      <c r="BP42">
        <v>1</v>
      </c>
      <c r="BQ42">
        <v>2508.0140000000001</v>
      </c>
      <c r="BR42">
        <v>9.1663709913983472E-3</v>
      </c>
      <c r="BS42">
        <v>0.3742775807547194</v>
      </c>
      <c r="BT42">
        <v>0.14393859045443924</v>
      </c>
      <c r="BU42">
        <v>16.856999999999999</v>
      </c>
      <c r="BV42">
        <v>0.95693245731483156</v>
      </c>
      <c r="BW42">
        <v>79.465266142852471</v>
      </c>
      <c r="BX42">
        <v>1</v>
      </c>
      <c r="BY42">
        <v>24</v>
      </c>
      <c r="BZ42">
        <v>1993</v>
      </c>
    </row>
    <row r="43" spans="1:78" ht="16.5">
      <c r="A43" s="126" t="str">
        <f t="shared" si="1"/>
        <v>청라교통</v>
      </c>
      <c r="B43" s="127" t="str">
        <f t="shared" si="2"/>
        <v>나철근</v>
      </c>
      <c r="C43" s="128" t="str">
        <f t="shared" si="3"/>
        <v>A</v>
      </c>
      <c r="D43" s="129">
        <f t="shared" si="4"/>
        <v>0.96225683390581618</v>
      </c>
      <c r="E43" s="130">
        <f t="shared" si="5"/>
        <v>2391</v>
      </c>
      <c r="F43" s="131" t="str">
        <f t="shared" si="6"/>
        <v>112</v>
      </c>
      <c r="G43" s="132" t="str">
        <f t="shared" si="7"/>
        <v>70바5996</v>
      </c>
      <c r="H43" s="133">
        <f t="shared" si="8"/>
        <v>2</v>
      </c>
      <c r="I43" s="134">
        <f t="shared" si="9"/>
        <v>2603.248</v>
      </c>
      <c r="J43" s="135">
        <f t="shared" si="10"/>
        <v>1.4515326743837934E-2</v>
      </c>
      <c r="K43" s="135">
        <f t="shared" si="11"/>
        <v>0.36796230383878797</v>
      </c>
      <c r="L43" s="135">
        <f t="shared" si="12"/>
        <v>0.17286097982212989</v>
      </c>
      <c r="M43" s="136">
        <f t="shared" si="13"/>
        <v>12</v>
      </c>
      <c r="N43" s="137">
        <f t="shared" si="14"/>
        <v>3.8413551071584423E-2</v>
      </c>
      <c r="O43" s="137">
        <f t="shared" si="15"/>
        <v>6.6839578864556888</v>
      </c>
      <c r="P43" s="218">
        <f t="shared" si="16"/>
        <v>3</v>
      </c>
      <c r="Q43" s="219">
        <f t="shared" si="17"/>
        <v>1</v>
      </c>
      <c r="R43" s="219">
        <f t="shared" si="18"/>
        <v>174</v>
      </c>
      <c r="T43">
        <v>531</v>
      </c>
      <c r="U43">
        <v>2391</v>
      </c>
      <c r="V43" t="s">
        <v>262</v>
      </c>
      <c r="W43">
        <v>2603.248</v>
      </c>
      <c r="X43">
        <v>1267.51</v>
      </c>
      <c r="Y43">
        <v>2.0539999999999998</v>
      </c>
      <c r="Z43">
        <v>12</v>
      </c>
      <c r="AA43">
        <v>167.884681</v>
      </c>
      <c r="AB43">
        <v>2.4369010000000002</v>
      </c>
      <c r="AC43">
        <v>61.775233999999998</v>
      </c>
      <c r="AD43" s="1">
        <v>450</v>
      </c>
      <c r="AE43">
        <v>1</v>
      </c>
      <c r="AF43">
        <v>174</v>
      </c>
      <c r="AG43">
        <v>86</v>
      </c>
      <c r="AH43">
        <v>15.506167</v>
      </c>
      <c r="AI43">
        <v>1579.9</v>
      </c>
      <c r="AJ43">
        <v>54.5</v>
      </c>
      <c r="AK43">
        <v>3</v>
      </c>
      <c r="AL43">
        <v>1222</v>
      </c>
      <c r="AM43">
        <v>0.96225683390581618</v>
      </c>
      <c r="AN43" t="s">
        <v>66</v>
      </c>
      <c r="AO43">
        <v>2363.9749999999999</v>
      </c>
      <c r="AP43" t="s">
        <v>456</v>
      </c>
      <c r="AQ43" t="s">
        <v>118</v>
      </c>
      <c r="AR43" t="s">
        <v>119</v>
      </c>
      <c r="AS43" t="s">
        <v>118</v>
      </c>
      <c r="AT43" t="s">
        <v>119</v>
      </c>
      <c r="AU43" t="s">
        <v>178</v>
      </c>
      <c r="AV43" t="s">
        <v>262</v>
      </c>
      <c r="AW43" t="s">
        <v>66</v>
      </c>
      <c r="AX43">
        <v>2391</v>
      </c>
      <c r="AY43" t="s">
        <v>592</v>
      </c>
      <c r="AZ43">
        <v>7</v>
      </c>
      <c r="BA43" t="s">
        <v>630</v>
      </c>
      <c r="BB43">
        <v>2</v>
      </c>
      <c r="BC43">
        <v>1</v>
      </c>
      <c r="BE43" t="s">
        <v>66</v>
      </c>
      <c r="BF43">
        <v>0</v>
      </c>
      <c r="BG43" t="s">
        <v>343</v>
      </c>
      <c r="BI43" t="s">
        <v>118</v>
      </c>
      <c r="BJ43" t="s">
        <v>262</v>
      </c>
      <c r="BK43" t="s">
        <v>66</v>
      </c>
      <c r="BL43">
        <v>0.96225683390581618</v>
      </c>
      <c r="BM43">
        <v>2391</v>
      </c>
      <c r="BN43" t="s">
        <v>119</v>
      </c>
      <c r="BO43" t="s">
        <v>178</v>
      </c>
      <c r="BP43">
        <v>2</v>
      </c>
      <c r="BQ43">
        <v>2603.248</v>
      </c>
      <c r="BR43">
        <v>1.4515326743837934E-2</v>
      </c>
      <c r="BS43">
        <v>0.36796230383878797</v>
      </c>
      <c r="BT43">
        <v>0.17286097982212989</v>
      </c>
      <c r="BU43">
        <v>12</v>
      </c>
      <c r="BV43">
        <v>3.8413551071584423E-2</v>
      </c>
      <c r="BW43">
        <v>6.6839578864556888</v>
      </c>
      <c r="BX43">
        <v>3</v>
      </c>
      <c r="BY43">
        <v>1</v>
      </c>
      <c r="BZ43">
        <v>174</v>
      </c>
    </row>
    <row r="44" spans="1:78" ht="16.5">
      <c r="A44" s="109" t="str">
        <f t="shared" si="1"/>
        <v>청라교통</v>
      </c>
      <c r="B44" s="110" t="str">
        <f t="shared" si="2"/>
        <v>동용렬</v>
      </c>
      <c r="C44" s="111" t="str">
        <f t="shared" si="3"/>
        <v>C</v>
      </c>
      <c r="D44" s="112">
        <f t="shared" si="4"/>
        <v>0.86899999999999999</v>
      </c>
      <c r="E44" s="113">
        <f t="shared" si="5"/>
        <v>1005</v>
      </c>
      <c r="F44" s="114" t="str">
        <f t="shared" si="6"/>
        <v>112</v>
      </c>
      <c r="G44" s="115" t="str">
        <f t="shared" si="7"/>
        <v>70바6062</v>
      </c>
      <c r="H44" s="116">
        <f t="shared" si="8"/>
        <v>1</v>
      </c>
      <c r="I44" s="117">
        <f t="shared" si="9"/>
        <v>1793.671</v>
      </c>
      <c r="J44" s="118">
        <f t="shared" si="10"/>
        <v>4.174955200638162E-2</v>
      </c>
      <c r="K44" s="118">
        <f t="shared" si="11"/>
        <v>0.36602544813590104</v>
      </c>
      <c r="L44" s="118">
        <f t="shared" si="12"/>
        <v>0.2257939164986221</v>
      </c>
      <c r="M44" s="119">
        <f t="shared" si="13"/>
        <v>20.449000000000002</v>
      </c>
      <c r="N44" s="120">
        <f t="shared" si="14"/>
        <v>0.78052218048906408</v>
      </c>
      <c r="O44" s="120">
        <f t="shared" si="15"/>
        <v>80.672542511976829</v>
      </c>
      <c r="P44" s="220">
        <f t="shared" si="16"/>
        <v>8</v>
      </c>
      <c r="Q44" s="221">
        <f t="shared" si="17"/>
        <v>14</v>
      </c>
      <c r="R44" s="221">
        <f t="shared" si="18"/>
        <v>1447</v>
      </c>
      <c r="T44">
        <v>531</v>
      </c>
      <c r="U44">
        <v>1005</v>
      </c>
      <c r="V44" t="s">
        <v>263</v>
      </c>
      <c r="W44">
        <v>1793.671</v>
      </c>
      <c r="X44">
        <v>1032.2360000000001</v>
      </c>
      <c r="Y44">
        <v>1.738</v>
      </c>
      <c r="Z44">
        <v>20.449000000000002</v>
      </c>
      <c r="AA44">
        <v>106.653863</v>
      </c>
      <c r="AB44">
        <v>4.4527510000000001</v>
      </c>
      <c r="AC44">
        <v>39.038027999999997</v>
      </c>
      <c r="AD44" s="1">
        <v>405</v>
      </c>
      <c r="AE44">
        <v>14</v>
      </c>
      <c r="AF44">
        <v>1447</v>
      </c>
      <c r="AG44">
        <v>82</v>
      </c>
      <c r="AH44">
        <v>16.817684</v>
      </c>
      <c r="AI44">
        <v>2028.9</v>
      </c>
      <c r="AJ44">
        <v>0</v>
      </c>
      <c r="AK44">
        <v>8</v>
      </c>
      <c r="AL44">
        <v>2253</v>
      </c>
      <c r="AM44">
        <v>0.86899999999999999</v>
      </c>
      <c r="AN44" t="s">
        <v>69</v>
      </c>
      <c r="AO44">
        <v>1793.671</v>
      </c>
      <c r="AP44" t="s">
        <v>457</v>
      </c>
      <c r="AQ44" t="s">
        <v>118</v>
      </c>
      <c r="AR44" t="s">
        <v>119</v>
      </c>
      <c r="AS44" t="s">
        <v>118</v>
      </c>
      <c r="AT44" t="s">
        <v>119</v>
      </c>
      <c r="AU44" t="s">
        <v>186</v>
      </c>
      <c r="AV44" t="s">
        <v>263</v>
      </c>
      <c r="AW44" t="s">
        <v>69</v>
      </c>
      <c r="AX44">
        <v>1005</v>
      </c>
      <c r="AY44" t="s">
        <v>588</v>
      </c>
      <c r="AZ44">
        <v>7</v>
      </c>
      <c r="BA44" t="s">
        <v>631</v>
      </c>
      <c r="BB44">
        <v>1</v>
      </c>
      <c r="BC44">
        <v>1</v>
      </c>
      <c r="BE44" t="s">
        <v>68</v>
      </c>
      <c r="BF44">
        <v>-1</v>
      </c>
      <c r="BG44" t="s">
        <v>407</v>
      </c>
      <c r="BI44" t="s">
        <v>118</v>
      </c>
      <c r="BJ44" t="s">
        <v>263</v>
      </c>
      <c r="BK44" t="s">
        <v>69</v>
      </c>
      <c r="BL44">
        <v>0.86899999999999999</v>
      </c>
      <c r="BM44">
        <v>1005</v>
      </c>
      <c r="BN44" t="s">
        <v>119</v>
      </c>
      <c r="BO44" t="s">
        <v>186</v>
      </c>
      <c r="BP44">
        <v>1</v>
      </c>
      <c r="BQ44">
        <v>1793.671</v>
      </c>
      <c r="BR44">
        <v>4.174955200638162E-2</v>
      </c>
      <c r="BS44">
        <v>0.36602544813590104</v>
      </c>
      <c r="BT44">
        <v>0.2257939164986221</v>
      </c>
      <c r="BU44">
        <v>20.449000000000002</v>
      </c>
      <c r="BV44">
        <v>0.78052218048906408</v>
      </c>
      <c r="BW44">
        <v>80.672542511976829</v>
      </c>
      <c r="BX44">
        <v>8</v>
      </c>
      <c r="BY44">
        <v>14</v>
      </c>
      <c r="BZ44">
        <v>1447</v>
      </c>
    </row>
    <row r="45" spans="1:78" ht="16.5">
      <c r="A45" s="126" t="str">
        <f t="shared" si="1"/>
        <v>청라교통</v>
      </c>
      <c r="B45" s="127" t="str">
        <f t="shared" si="2"/>
        <v>민지홍</v>
      </c>
      <c r="C45" s="128" t="str">
        <f t="shared" si="3"/>
        <v>C</v>
      </c>
      <c r="D45" s="129">
        <f t="shared" si="4"/>
        <v>0.87063068780724462</v>
      </c>
      <c r="E45" s="130">
        <f t="shared" si="5"/>
        <v>6711</v>
      </c>
      <c r="F45" s="131" t="str">
        <f t="shared" si="6"/>
        <v>308</v>
      </c>
      <c r="G45" s="132" t="str">
        <f t="shared" si="7"/>
        <v>75아1292</v>
      </c>
      <c r="H45" s="133">
        <f t="shared" si="8"/>
        <v>2</v>
      </c>
      <c r="I45" s="134">
        <f t="shared" si="9"/>
        <v>5190.9650000000001</v>
      </c>
      <c r="J45" s="135">
        <f t="shared" si="10"/>
        <v>2.8554156462087654E-2</v>
      </c>
      <c r="K45" s="135">
        <f t="shared" si="11"/>
        <v>0.35882582159610055</v>
      </c>
      <c r="L45" s="135">
        <f t="shared" si="12"/>
        <v>0.11423694823602162</v>
      </c>
      <c r="M45" s="136">
        <f t="shared" si="13"/>
        <v>17.675000000000001</v>
      </c>
      <c r="N45" s="137">
        <f t="shared" si="14"/>
        <v>0</v>
      </c>
      <c r="O45" s="137">
        <f t="shared" si="15"/>
        <v>22.288726662576227</v>
      </c>
      <c r="P45" s="218">
        <f t="shared" si="16"/>
        <v>103</v>
      </c>
      <c r="Q45" s="219">
        <f t="shared" si="17"/>
        <v>0</v>
      </c>
      <c r="R45" s="219">
        <f t="shared" si="18"/>
        <v>1157</v>
      </c>
      <c r="T45">
        <v>531</v>
      </c>
      <c r="U45">
        <v>6711</v>
      </c>
      <c r="V45" t="s">
        <v>264</v>
      </c>
      <c r="W45">
        <v>5190.9650000000001</v>
      </c>
      <c r="X45">
        <v>1988.028</v>
      </c>
      <c r="Y45">
        <v>2.6110000000000002</v>
      </c>
      <c r="Z45">
        <v>17.675000000000001</v>
      </c>
      <c r="AA45">
        <v>189.590542</v>
      </c>
      <c r="AB45">
        <v>5.4135980000000004</v>
      </c>
      <c r="AC45">
        <v>68.029982000000004</v>
      </c>
      <c r="AD45" s="1">
        <v>593</v>
      </c>
      <c r="AE45">
        <v>0</v>
      </c>
      <c r="AF45">
        <v>1157</v>
      </c>
      <c r="AG45">
        <v>91</v>
      </c>
      <c r="AH45">
        <v>27.379873</v>
      </c>
      <c r="AI45">
        <v>93140.7</v>
      </c>
      <c r="AJ45">
        <v>26396.5</v>
      </c>
      <c r="AK45">
        <v>103</v>
      </c>
      <c r="AL45">
        <v>67215</v>
      </c>
      <c r="AM45">
        <v>0.87063068780724462</v>
      </c>
      <c r="AN45" t="s">
        <v>69</v>
      </c>
      <c r="AO45">
        <v>4928.3040000000001</v>
      </c>
      <c r="AP45" t="s">
        <v>458</v>
      </c>
      <c r="AQ45" t="s">
        <v>118</v>
      </c>
      <c r="AR45" t="s">
        <v>122</v>
      </c>
      <c r="AS45" t="s">
        <v>118</v>
      </c>
      <c r="AT45" t="s">
        <v>122</v>
      </c>
      <c r="AU45" t="s">
        <v>227</v>
      </c>
      <c r="AV45" t="s">
        <v>264</v>
      </c>
      <c r="AW45" t="s">
        <v>69</v>
      </c>
      <c r="AX45">
        <v>6711</v>
      </c>
      <c r="AY45" t="s">
        <v>624</v>
      </c>
      <c r="AZ45">
        <v>4</v>
      </c>
      <c r="BA45" t="s">
        <v>632</v>
      </c>
      <c r="BB45">
        <v>2</v>
      </c>
      <c r="BC45">
        <v>1</v>
      </c>
      <c r="BE45" t="s">
        <v>69</v>
      </c>
      <c r="BF45">
        <v>0</v>
      </c>
      <c r="BG45" t="s">
        <v>343</v>
      </c>
      <c r="BI45" t="s">
        <v>118</v>
      </c>
      <c r="BJ45" t="s">
        <v>264</v>
      </c>
      <c r="BK45" t="s">
        <v>69</v>
      </c>
      <c r="BL45">
        <v>0.87063068780724462</v>
      </c>
      <c r="BM45">
        <v>6711</v>
      </c>
      <c r="BN45" t="s">
        <v>122</v>
      </c>
      <c r="BO45" t="s">
        <v>227</v>
      </c>
      <c r="BP45">
        <v>2</v>
      </c>
      <c r="BQ45">
        <v>5190.9650000000001</v>
      </c>
      <c r="BR45">
        <v>2.8554156462087654E-2</v>
      </c>
      <c r="BS45">
        <v>0.35882582159610055</v>
      </c>
      <c r="BT45">
        <v>0.11423694823602162</v>
      </c>
      <c r="BU45">
        <v>17.675000000000001</v>
      </c>
      <c r="BV45">
        <v>0</v>
      </c>
      <c r="BW45">
        <v>22.288726662576227</v>
      </c>
      <c r="BX45">
        <v>103</v>
      </c>
      <c r="BY45">
        <v>0</v>
      </c>
      <c r="BZ45">
        <v>1157</v>
      </c>
    </row>
    <row r="46" spans="1:78" ht="16.5">
      <c r="A46" s="109" t="str">
        <f t="shared" si="1"/>
        <v>청라교통</v>
      </c>
      <c r="B46" s="110" t="str">
        <f t="shared" si="2"/>
        <v>박경태</v>
      </c>
      <c r="C46" s="111" t="str">
        <f t="shared" si="3"/>
        <v>C</v>
      </c>
      <c r="D46" s="112">
        <f t="shared" si="4"/>
        <v>0.85894736842105257</v>
      </c>
      <c r="E46" s="113">
        <f t="shared" si="5"/>
        <v>1900</v>
      </c>
      <c r="F46" s="114" t="str">
        <f t="shared" si="6"/>
        <v>112</v>
      </c>
      <c r="G46" s="115" t="str">
        <f t="shared" si="7"/>
        <v>72바1573</v>
      </c>
      <c r="H46" s="116">
        <f t="shared" si="8"/>
        <v>1</v>
      </c>
      <c r="I46" s="117">
        <f t="shared" si="9"/>
        <v>854.84</v>
      </c>
      <c r="J46" s="118">
        <f t="shared" si="10"/>
        <v>9.2948647320074296E-2</v>
      </c>
      <c r="K46" s="118">
        <f t="shared" si="11"/>
        <v>0.36371430826362905</v>
      </c>
      <c r="L46" s="118">
        <f t="shared" si="12"/>
        <v>0.23981095877591127</v>
      </c>
      <c r="M46" s="119">
        <f t="shared" si="13"/>
        <v>23.943999999999999</v>
      </c>
      <c r="N46" s="120">
        <f t="shared" si="14"/>
        <v>0.35094286650133355</v>
      </c>
      <c r="O46" s="120">
        <f t="shared" si="15"/>
        <v>88.788545224837392</v>
      </c>
      <c r="P46" s="220">
        <f t="shared" si="16"/>
        <v>12</v>
      </c>
      <c r="Q46" s="221">
        <f t="shared" si="17"/>
        <v>3</v>
      </c>
      <c r="R46" s="221">
        <f t="shared" si="18"/>
        <v>759</v>
      </c>
      <c r="T46">
        <v>531</v>
      </c>
      <c r="U46">
        <v>1900</v>
      </c>
      <c r="V46" t="s">
        <v>386</v>
      </c>
      <c r="W46">
        <v>870.51900000000001</v>
      </c>
      <c r="X46">
        <v>531.75300000000004</v>
      </c>
      <c r="Y46">
        <v>1.637</v>
      </c>
      <c r="Z46">
        <v>23.943999999999999</v>
      </c>
      <c r="AA46">
        <v>54.002206000000001</v>
      </c>
      <c r="AB46">
        <v>5.0194320000000001</v>
      </c>
      <c r="AC46">
        <v>19.641375</v>
      </c>
      <c r="AD46" s="1">
        <v>205</v>
      </c>
      <c r="AE46">
        <v>3</v>
      </c>
      <c r="AF46">
        <v>759</v>
      </c>
      <c r="AG46">
        <v>80</v>
      </c>
      <c r="AH46">
        <v>16.120062999999998</v>
      </c>
      <c r="AI46">
        <v>1431.3</v>
      </c>
      <c r="AJ46">
        <v>0</v>
      </c>
      <c r="AK46">
        <v>12</v>
      </c>
      <c r="AL46">
        <v>3740</v>
      </c>
      <c r="AM46">
        <v>0.85894736842105257</v>
      </c>
      <c r="AN46" t="s">
        <v>69</v>
      </c>
      <c r="AO46">
        <v>854.84</v>
      </c>
      <c r="AP46" t="s">
        <v>459</v>
      </c>
      <c r="AQ46" t="s">
        <v>118</v>
      </c>
      <c r="AR46" t="s">
        <v>119</v>
      </c>
      <c r="AS46" t="s">
        <v>118</v>
      </c>
      <c r="AT46" t="s">
        <v>119</v>
      </c>
      <c r="AU46" t="s">
        <v>194</v>
      </c>
      <c r="AV46" t="s">
        <v>386</v>
      </c>
      <c r="AW46" t="s">
        <v>69</v>
      </c>
      <c r="AX46">
        <v>1900</v>
      </c>
      <c r="AY46" t="s">
        <v>588</v>
      </c>
      <c r="AZ46">
        <v>10</v>
      </c>
      <c r="BA46" t="s">
        <v>633</v>
      </c>
      <c r="BB46">
        <v>1</v>
      </c>
      <c r="BC46">
        <v>1</v>
      </c>
      <c r="BE46" t="s">
        <v>69</v>
      </c>
      <c r="BF46">
        <v>0</v>
      </c>
      <c r="BG46" t="s">
        <v>343</v>
      </c>
      <c r="BI46" t="s">
        <v>118</v>
      </c>
      <c r="BJ46" t="s">
        <v>386</v>
      </c>
      <c r="BK46" t="s">
        <v>69</v>
      </c>
      <c r="BL46">
        <v>0.85894736842105257</v>
      </c>
      <c r="BM46">
        <v>1900</v>
      </c>
      <c r="BN46" t="s">
        <v>119</v>
      </c>
      <c r="BO46" t="s">
        <v>194</v>
      </c>
      <c r="BP46">
        <v>1</v>
      </c>
      <c r="BQ46">
        <v>854.84</v>
      </c>
      <c r="BR46">
        <v>9.2948647320074296E-2</v>
      </c>
      <c r="BS46">
        <v>0.36371430826362905</v>
      </c>
      <c r="BT46">
        <v>0.23549170092783731</v>
      </c>
      <c r="BU46">
        <v>23.943999999999999</v>
      </c>
      <c r="BV46">
        <v>0.35094286650133355</v>
      </c>
      <c r="BW46">
        <v>88.788545224837392</v>
      </c>
      <c r="BX46">
        <v>12</v>
      </c>
      <c r="BY46">
        <v>3</v>
      </c>
      <c r="BZ46">
        <v>759</v>
      </c>
    </row>
    <row r="47" spans="1:78" ht="16.5">
      <c r="A47" s="126" t="str">
        <f t="shared" si="1"/>
        <v>청라교통</v>
      </c>
      <c r="B47" s="127" t="str">
        <f t="shared" si="2"/>
        <v>박동식</v>
      </c>
      <c r="C47" s="128" t="str">
        <f t="shared" si="3"/>
        <v>A</v>
      </c>
      <c r="D47" s="129">
        <f t="shared" si="4"/>
        <v>0.98054134626941802</v>
      </c>
      <c r="E47" s="130">
        <f t="shared" si="5"/>
        <v>3564</v>
      </c>
      <c r="F47" s="131" t="str">
        <f t="shared" si="6"/>
        <v>306</v>
      </c>
      <c r="G47" s="132" t="str">
        <f t="shared" si="7"/>
        <v>70바6051</v>
      </c>
      <c r="H47" s="133">
        <f t="shared" si="8"/>
        <v>3</v>
      </c>
      <c r="I47" s="134">
        <f t="shared" si="9"/>
        <v>4591.8320000000003</v>
      </c>
      <c r="J47" s="135">
        <f t="shared" si="10"/>
        <v>3.2743045223414518E-3</v>
      </c>
      <c r="K47" s="135">
        <f t="shared" si="11"/>
        <v>0.21154329167820815</v>
      </c>
      <c r="L47" s="135">
        <f t="shared" si="12"/>
        <v>8.6675644927776102E-2</v>
      </c>
      <c r="M47" s="136">
        <f t="shared" si="13"/>
        <v>14.486000000000001</v>
      </c>
      <c r="N47" s="137">
        <f t="shared" si="14"/>
        <v>2.1777800233109573E-2</v>
      </c>
      <c r="O47" s="137">
        <f t="shared" si="15"/>
        <v>4.0288930431252705</v>
      </c>
      <c r="P47" s="218">
        <f t="shared" si="16"/>
        <v>0</v>
      </c>
      <c r="Q47" s="219">
        <f t="shared" si="17"/>
        <v>1</v>
      </c>
      <c r="R47" s="219">
        <f t="shared" si="18"/>
        <v>185</v>
      </c>
      <c r="T47">
        <v>531</v>
      </c>
      <c r="U47">
        <v>3564</v>
      </c>
      <c r="V47" t="s">
        <v>265</v>
      </c>
      <c r="W47">
        <v>4591.8320000000003</v>
      </c>
      <c r="X47">
        <v>1381.56</v>
      </c>
      <c r="Y47">
        <v>3.3239999999999998</v>
      </c>
      <c r="Z47">
        <v>14.486000000000001</v>
      </c>
      <c r="AA47">
        <v>137.677176</v>
      </c>
      <c r="AB47">
        <v>0.450797</v>
      </c>
      <c r="AC47">
        <v>29.124683000000001</v>
      </c>
      <c r="AD47" s="1">
        <v>398</v>
      </c>
      <c r="AE47">
        <v>1</v>
      </c>
      <c r="AF47">
        <v>185</v>
      </c>
      <c r="AG47">
        <v>99</v>
      </c>
      <c r="AH47">
        <v>33.352164999999999</v>
      </c>
      <c r="AI47">
        <v>24667</v>
      </c>
      <c r="AJ47">
        <v>5300.7</v>
      </c>
      <c r="AK47">
        <v>0</v>
      </c>
      <c r="AL47">
        <v>0</v>
      </c>
      <c r="AM47">
        <v>0.98054134626941802</v>
      </c>
      <c r="AN47" t="s">
        <v>66</v>
      </c>
      <c r="AO47">
        <v>3931.6390000000001</v>
      </c>
      <c r="AP47" t="s">
        <v>460</v>
      </c>
      <c r="AQ47" t="s">
        <v>118</v>
      </c>
      <c r="AR47" t="s">
        <v>120</v>
      </c>
      <c r="AS47" t="s">
        <v>118</v>
      </c>
      <c r="AT47" t="s">
        <v>120</v>
      </c>
      <c r="AU47" t="s">
        <v>202</v>
      </c>
      <c r="AV47" t="s">
        <v>265</v>
      </c>
      <c r="AW47" t="s">
        <v>66</v>
      </c>
      <c r="AX47">
        <v>3564</v>
      </c>
      <c r="AY47" t="s">
        <v>634</v>
      </c>
      <c r="AZ47">
        <v>2</v>
      </c>
      <c r="BA47" t="s">
        <v>635</v>
      </c>
      <c r="BB47">
        <v>3</v>
      </c>
      <c r="BC47">
        <v>1</v>
      </c>
      <c r="BE47" t="s">
        <v>66</v>
      </c>
      <c r="BF47">
        <v>0</v>
      </c>
      <c r="BG47" t="s">
        <v>343</v>
      </c>
      <c r="BI47" t="s">
        <v>118</v>
      </c>
      <c r="BJ47" t="s">
        <v>265</v>
      </c>
      <c r="BK47" t="s">
        <v>66</v>
      </c>
      <c r="BL47">
        <v>0.98054134626941802</v>
      </c>
      <c r="BM47">
        <v>3564</v>
      </c>
      <c r="BN47" t="s">
        <v>120</v>
      </c>
      <c r="BO47" t="s">
        <v>202</v>
      </c>
      <c r="BP47">
        <v>3</v>
      </c>
      <c r="BQ47">
        <v>4591.8320000000003</v>
      </c>
      <c r="BR47">
        <v>3.2743045223414518E-3</v>
      </c>
      <c r="BS47">
        <v>0.21154329167820815</v>
      </c>
      <c r="BT47">
        <v>8.6675644927776102E-2</v>
      </c>
      <c r="BU47">
        <v>14.486000000000001</v>
      </c>
      <c r="BV47">
        <v>2.1777800233109573E-2</v>
      </c>
      <c r="BW47">
        <v>4.0288930431252705</v>
      </c>
      <c r="BX47">
        <v>0</v>
      </c>
      <c r="BY47">
        <v>1</v>
      </c>
      <c r="BZ47">
        <v>185</v>
      </c>
    </row>
    <row r="48" spans="1:78" ht="16.5">
      <c r="A48" s="109" t="str">
        <f t="shared" si="1"/>
        <v>청라교통</v>
      </c>
      <c r="B48" s="110" t="str">
        <f t="shared" si="2"/>
        <v>박상신</v>
      </c>
      <c r="C48" s="111" t="str">
        <f t="shared" si="3"/>
        <v>B</v>
      </c>
      <c r="D48" s="112">
        <f t="shared" si="4"/>
        <v>0.92093749999999996</v>
      </c>
      <c r="E48" s="113">
        <f t="shared" si="5"/>
        <v>9673</v>
      </c>
      <c r="F48" s="114" t="str">
        <f t="shared" si="6"/>
        <v>306</v>
      </c>
      <c r="G48" s="115" t="str">
        <f t="shared" si="7"/>
        <v>70바5921</v>
      </c>
      <c r="H48" s="116">
        <f t="shared" si="8"/>
        <v>1</v>
      </c>
      <c r="I48" s="117">
        <f t="shared" si="9"/>
        <v>3510.643</v>
      </c>
      <c r="J48" s="118">
        <f t="shared" si="10"/>
        <v>3.1822908247984374E-3</v>
      </c>
      <c r="K48" s="118">
        <f t="shared" si="11"/>
        <v>0.21952878681965501</v>
      </c>
      <c r="L48" s="118">
        <f t="shared" si="12"/>
        <v>8.0327165137554571E-2</v>
      </c>
      <c r="M48" s="119">
        <f t="shared" si="13"/>
        <v>15.55</v>
      </c>
      <c r="N48" s="120">
        <f t="shared" si="14"/>
        <v>5.6969620664932323E-2</v>
      </c>
      <c r="O48" s="120">
        <f t="shared" si="15"/>
        <v>12.846649459942238</v>
      </c>
      <c r="P48" s="220">
        <f t="shared" si="16"/>
        <v>4</v>
      </c>
      <c r="Q48" s="221">
        <f t="shared" si="17"/>
        <v>2</v>
      </c>
      <c r="R48" s="221">
        <f t="shared" si="18"/>
        <v>451</v>
      </c>
      <c r="T48">
        <v>531</v>
      </c>
      <c r="U48">
        <v>9673</v>
      </c>
      <c r="V48" t="s">
        <v>266</v>
      </c>
      <c r="W48">
        <v>3510.643</v>
      </c>
      <c r="X48">
        <v>1191.2560000000001</v>
      </c>
      <c r="Y48">
        <v>2.9470000000000001</v>
      </c>
      <c r="Z48">
        <v>15.55</v>
      </c>
      <c r="AA48">
        <v>108.055806</v>
      </c>
      <c r="AB48">
        <v>0.34386499999999998</v>
      </c>
      <c r="AC48">
        <v>23.721360000000001</v>
      </c>
      <c r="AD48" s="1">
        <v>282</v>
      </c>
      <c r="AE48">
        <v>2</v>
      </c>
      <c r="AF48">
        <v>451</v>
      </c>
      <c r="AG48">
        <v>94</v>
      </c>
      <c r="AH48">
        <v>32.489165</v>
      </c>
      <c r="AI48">
        <v>26526.9</v>
      </c>
      <c r="AJ48">
        <v>8488</v>
      </c>
      <c r="AK48">
        <v>4</v>
      </c>
      <c r="AL48">
        <v>355</v>
      </c>
      <c r="AM48">
        <v>0.92093749999999996</v>
      </c>
      <c r="AN48" t="s">
        <v>68</v>
      </c>
      <c r="AO48">
        <v>3510.643</v>
      </c>
      <c r="AP48" t="s">
        <v>461</v>
      </c>
      <c r="AQ48" t="s">
        <v>118</v>
      </c>
      <c r="AR48" t="s">
        <v>120</v>
      </c>
      <c r="AS48" t="s">
        <v>118</v>
      </c>
      <c r="AT48" t="s">
        <v>120</v>
      </c>
      <c r="AU48" t="s">
        <v>199</v>
      </c>
      <c r="AV48" t="s">
        <v>266</v>
      </c>
      <c r="AW48" t="s">
        <v>68</v>
      </c>
      <c r="AX48">
        <v>9673</v>
      </c>
      <c r="AY48" t="s">
        <v>615</v>
      </c>
      <c r="AZ48">
        <v>4</v>
      </c>
      <c r="BA48" t="s">
        <v>636</v>
      </c>
      <c r="BB48">
        <v>1</v>
      </c>
      <c r="BC48">
        <v>1</v>
      </c>
      <c r="BE48" t="s">
        <v>66</v>
      </c>
      <c r="BF48">
        <v>-1</v>
      </c>
      <c r="BG48" t="s">
        <v>407</v>
      </c>
      <c r="BI48" t="s">
        <v>118</v>
      </c>
      <c r="BJ48" t="s">
        <v>266</v>
      </c>
      <c r="BK48" t="s">
        <v>68</v>
      </c>
      <c r="BL48">
        <v>0.92093749999999996</v>
      </c>
      <c r="BM48">
        <v>9673</v>
      </c>
      <c r="BN48" t="s">
        <v>120</v>
      </c>
      <c r="BO48" t="s">
        <v>199</v>
      </c>
      <c r="BP48">
        <v>1</v>
      </c>
      <c r="BQ48">
        <v>3510.643</v>
      </c>
      <c r="BR48">
        <v>3.1822908247984374E-3</v>
      </c>
      <c r="BS48">
        <v>0.21952878681965501</v>
      </c>
      <c r="BT48">
        <v>8.0327165137554571E-2</v>
      </c>
      <c r="BU48">
        <v>15.55</v>
      </c>
      <c r="BV48">
        <v>5.6969620664932323E-2</v>
      </c>
      <c r="BW48">
        <v>12.846649459942238</v>
      </c>
      <c r="BX48">
        <v>4</v>
      </c>
      <c r="BY48">
        <v>2</v>
      </c>
      <c r="BZ48">
        <v>451</v>
      </c>
    </row>
    <row r="49" spans="1:78" ht="16.5">
      <c r="A49" s="126" t="str">
        <f t="shared" si="1"/>
        <v>청라교통</v>
      </c>
      <c r="B49" s="127" t="str">
        <f t="shared" si="2"/>
        <v>박상진</v>
      </c>
      <c r="C49" s="128" t="str">
        <f t="shared" si="3"/>
        <v>B</v>
      </c>
      <c r="D49" s="129">
        <f t="shared" si="4"/>
        <v>0.91284203555969312</v>
      </c>
      <c r="E49" s="130">
        <f t="shared" si="5"/>
        <v>8570</v>
      </c>
      <c r="F49" s="131" t="str">
        <f t="shared" si="6"/>
        <v>308</v>
      </c>
      <c r="G49" s="132" t="str">
        <f t="shared" si="7"/>
        <v>70바6035</v>
      </c>
      <c r="H49" s="133">
        <f t="shared" si="8"/>
        <v>4</v>
      </c>
      <c r="I49" s="134">
        <f t="shared" si="9"/>
        <v>4203.3639999999996</v>
      </c>
      <c r="J49" s="135">
        <f t="shared" si="10"/>
        <v>3.0339365078861254E-2</v>
      </c>
      <c r="K49" s="135">
        <f t="shared" si="11"/>
        <v>0.2759787628282514</v>
      </c>
      <c r="L49" s="135">
        <f t="shared" si="12"/>
        <v>7.541578602281411E-2</v>
      </c>
      <c r="M49" s="136">
        <f t="shared" si="13"/>
        <v>19.309999999999999</v>
      </c>
      <c r="N49" s="137">
        <f t="shared" si="14"/>
        <v>2.379046877691297E-2</v>
      </c>
      <c r="O49" s="137">
        <f t="shared" si="15"/>
        <v>29.547762220925907</v>
      </c>
      <c r="P49" s="218">
        <f t="shared" si="16"/>
        <v>12</v>
      </c>
      <c r="Q49" s="219">
        <f t="shared" si="17"/>
        <v>1</v>
      </c>
      <c r="R49" s="219">
        <f t="shared" si="18"/>
        <v>1242</v>
      </c>
      <c r="T49">
        <v>531</v>
      </c>
      <c r="U49">
        <v>8570</v>
      </c>
      <c r="V49" t="s">
        <v>267</v>
      </c>
      <c r="W49">
        <v>4203.3639999999996</v>
      </c>
      <c r="X49">
        <v>1529.788</v>
      </c>
      <c r="Y49">
        <v>2.7480000000000002</v>
      </c>
      <c r="Z49">
        <v>19.309999999999999</v>
      </c>
      <c r="AA49">
        <v>123.499684</v>
      </c>
      <c r="AB49">
        <v>3.746902</v>
      </c>
      <c r="AC49">
        <v>34.083289999999998</v>
      </c>
      <c r="AD49" s="1">
        <v>317</v>
      </c>
      <c r="AE49">
        <v>1</v>
      </c>
      <c r="AF49">
        <v>1242</v>
      </c>
      <c r="AG49">
        <v>92</v>
      </c>
      <c r="AH49">
        <v>34.035423000000002</v>
      </c>
      <c r="AI49">
        <v>26764.9</v>
      </c>
      <c r="AJ49">
        <v>12551.3</v>
      </c>
      <c r="AK49">
        <v>12</v>
      </c>
      <c r="AL49">
        <v>6774</v>
      </c>
      <c r="AM49">
        <v>0.91284203555969312</v>
      </c>
      <c r="AN49" t="s">
        <v>68</v>
      </c>
      <c r="AO49">
        <v>3387.3670000000002</v>
      </c>
      <c r="AP49" t="s">
        <v>462</v>
      </c>
      <c r="AQ49" t="s">
        <v>118</v>
      </c>
      <c r="AR49" t="s">
        <v>122</v>
      </c>
      <c r="AS49" t="s">
        <v>118</v>
      </c>
      <c r="AT49" t="s">
        <v>122</v>
      </c>
      <c r="AU49" t="s">
        <v>226</v>
      </c>
      <c r="AV49" t="s">
        <v>267</v>
      </c>
      <c r="AW49" t="s">
        <v>68</v>
      </c>
      <c r="AX49">
        <v>8570</v>
      </c>
      <c r="AY49" t="s">
        <v>637</v>
      </c>
      <c r="AZ49">
        <v>2</v>
      </c>
      <c r="BA49" t="s">
        <v>402</v>
      </c>
      <c r="BB49">
        <v>4</v>
      </c>
      <c r="BC49">
        <v>1</v>
      </c>
      <c r="BE49" t="s">
        <v>69</v>
      </c>
      <c r="BF49">
        <v>1</v>
      </c>
      <c r="BG49" t="s">
        <v>344</v>
      </c>
      <c r="BI49" t="s">
        <v>118</v>
      </c>
      <c r="BJ49" t="s">
        <v>267</v>
      </c>
      <c r="BK49" t="s">
        <v>68</v>
      </c>
      <c r="BL49">
        <v>0.91284203555969312</v>
      </c>
      <c r="BM49">
        <v>8570</v>
      </c>
      <c r="BN49" t="s">
        <v>122</v>
      </c>
      <c r="BO49" t="s">
        <v>226</v>
      </c>
      <c r="BP49">
        <v>4</v>
      </c>
      <c r="BQ49">
        <v>4203.3639999999996</v>
      </c>
      <c r="BR49">
        <v>3.0339365078861254E-2</v>
      </c>
      <c r="BS49">
        <v>0.2759787628282514</v>
      </c>
      <c r="BT49">
        <v>7.541578602281411E-2</v>
      </c>
      <c r="BU49">
        <v>19.309999999999999</v>
      </c>
      <c r="BV49">
        <v>2.379046877691297E-2</v>
      </c>
      <c r="BW49">
        <v>29.547762220925907</v>
      </c>
      <c r="BX49">
        <v>12</v>
      </c>
      <c r="BY49">
        <v>1</v>
      </c>
      <c r="BZ49">
        <v>1242</v>
      </c>
    </row>
    <row r="50" spans="1:78" ht="16.5">
      <c r="A50" s="109" t="str">
        <f t="shared" si="1"/>
        <v>청라교통</v>
      </c>
      <c r="B50" s="110" t="str">
        <f t="shared" si="2"/>
        <v>박승재</v>
      </c>
      <c r="C50" s="111" t="str">
        <f t="shared" si="3"/>
        <v>B</v>
      </c>
      <c r="D50" s="112">
        <f t="shared" si="4"/>
        <v>0.91706230170571879</v>
      </c>
      <c r="E50" s="113">
        <f t="shared" si="5"/>
        <v>4742</v>
      </c>
      <c r="F50" s="114" t="str">
        <f t="shared" si="6"/>
        <v>112</v>
      </c>
      <c r="G50" s="115" t="str">
        <f t="shared" si="7"/>
        <v>70바6066</v>
      </c>
      <c r="H50" s="116">
        <f t="shared" si="8"/>
        <v>3</v>
      </c>
      <c r="I50" s="117">
        <f t="shared" si="9"/>
        <v>2414.6980000000003</v>
      </c>
      <c r="J50" s="118">
        <f t="shared" si="10"/>
        <v>3.1308860760781619E-2</v>
      </c>
      <c r="K50" s="118">
        <f t="shared" si="11"/>
        <v>0.37190269815284127</v>
      </c>
      <c r="L50" s="118">
        <f t="shared" si="12"/>
        <v>0.34290002310847978</v>
      </c>
      <c r="M50" s="119">
        <f t="shared" si="13"/>
        <v>12.824999999999999</v>
      </c>
      <c r="N50" s="120">
        <f t="shared" si="14"/>
        <v>8.2826092538280133E-2</v>
      </c>
      <c r="O50" s="120">
        <f t="shared" si="15"/>
        <v>14.411740101660744</v>
      </c>
      <c r="P50" s="220">
        <f t="shared" si="16"/>
        <v>3</v>
      </c>
      <c r="Q50" s="221">
        <f t="shared" si="17"/>
        <v>2</v>
      </c>
      <c r="R50" s="221">
        <f t="shared" si="18"/>
        <v>348</v>
      </c>
      <c r="T50">
        <v>531</v>
      </c>
      <c r="U50">
        <v>4742</v>
      </c>
      <c r="V50" t="s">
        <v>268</v>
      </c>
      <c r="W50">
        <v>2414.6979999999999</v>
      </c>
      <c r="X50">
        <v>1194.3219999999999</v>
      </c>
      <c r="Y50">
        <v>2.0219999999999998</v>
      </c>
      <c r="Z50">
        <v>12.824999999999999</v>
      </c>
      <c r="AA50">
        <v>149.38857200000001</v>
      </c>
      <c r="AB50">
        <v>4.6771859999999998</v>
      </c>
      <c r="AC50">
        <v>55.558013000000003</v>
      </c>
      <c r="AD50" s="1">
        <v>828</v>
      </c>
      <c r="AE50">
        <v>2</v>
      </c>
      <c r="AF50">
        <v>348</v>
      </c>
      <c r="AG50">
        <v>82</v>
      </c>
      <c r="AH50">
        <v>16.163872999999999</v>
      </c>
      <c r="AI50">
        <v>1571</v>
      </c>
      <c r="AJ50">
        <v>0</v>
      </c>
      <c r="AK50">
        <v>3</v>
      </c>
      <c r="AL50">
        <v>1165</v>
      </c>
      <c r="AM50">
        <v>0.91706230170571879</v>
      </c>
      <c r="AN50" t="s">
        <v>68</v>
      </c>
      <c r="AO50">
        <v>2090.5340000000001</v>
      </c>
      <c r="AP50" t="s">
        <v>463</v>
      </c>
      <c r="AQ50" t="s">
        <v>118</v>
      </c>
      <c r="AR50" t="s">
        <v>119</v>
      </c>
      <c r="AS50" t="s">
        <v>118</v>
      </c>
      <c r="AT50" t="s">
        <v>119</v>
      </c>
      <c r="AU50" t="s">
        <v>190</v>
      </c>
      <c r="AV50" t="s">
        <v>268</v>
      </c>
      <c r="AW50" t="s">
        <v>68</v>
      </c>
      <c r="AX50">
        <v>4742</v>
      </c>
      <c r="AY50" t="s">
        <v>590</v>
      </c>
      <c r="AZ50">
        <v>8</v>
      </c>
      <c r="BA50" t="s">
        <v>394</v>
      </c>
      <c r="BB50">
        <v>3</v>
      </c>
      <c r="BC50">
        <v>1</v>
      </c>
      <c r="BE50" t="s">
        <v>68</v>
      </c>
      <c r="BF50">
        <v>0</v>
      </c>
      <c r="BG50" t="s">
        <v>343</v>
      </c>
      <c r="BI50" t="s">
        <v>118</v>
      </c>
      <c r="BJ50" t="s">
        <v>268</v>
      </c>
      <c r="BK50" t="s">
        <v>68</v>
      </c>
      <c r="BL50">
        <v>0.91706230170571879</v>
      </c>
      <c r="BM50">
        <v>4742</v>
      </c>
      <c r="BN50" t="s">
        <v>119</v>
      </c>
      <c r="BO50" t="s">
        <v>190</v>
      </c>
      <c r="BP50">
        <v>3</v>
      </c>
      <c r="BQ50">
        <v>2414.6980000000003</v>
      </c>
      <c r="BR50">
        <v>3.1308860760781619E-2</v>
      </c>
      <c r="BS50">
        <v>0.37190269815284127</v>
      </c>
      <c r="BT50">
        <v>0.34290002310847983</v>
      </c>
      <c r="BU50">
        <v>12.824999999999999</v>
      </c>
      <c r="BV50">
        <v>8.2826092538280133E-2</v>
      </c>
      <c r="BW50">
        <v>14.411740101660744</v>
      </c>
      <c r="BX50">
        <v>3</v>
      </c>
      <c r="BY50">
        <v>2</v>
      </c>
      <c r="BZ50">
        <v>348</v>
      </c>
    </row>
    <row r="51" spans="1:78" ht="16.5">
      <c r="A51" s="126" t="str">
        <f t="shared" si="1"/>
        <v>청라교통</v>
      </c>
      <c r="B51" s="127" t="str">
        <f t="shared" si="2"/>
        <v>박시형</v>
      </c>
      <c r="C51" s="128" t="str">
        <f t="shared" si="3"/>
        <v>A</v>
      </c>
      <c r="D51" s="129">
        <f t="shared" si="4"/>
        <v>0.97823567673254685</v>
      </c>
      <c r="E51" s="130">
        <f t="shared" si="5"/>
        <v>1815</v>
      </c>
      <c r="F51" s="131" t="str">
        <f t="shared" si="6"/>
        <v>112</v>
      </c>
      <c r="G51" s="132" t="str">
        <f t="shared" si="7"/>
        <v>70바5927</v>
      </c>
      <c r="H51" s="133">
        <f t="shared" si="8"/>
        <v>8</v>
      </c>
      <c r="I51" s="134">
        <f t="shared" si="9"/>
        <v>2488.2240000000002</v>
      </c>
      <c r="J51" s="135">
        <f t="shared" si="10"/>
        <v>1.8799551559103646E-2</v>
      </c>
      <c r="K51" s="135">
        <f t="shared" si="11"/>
        <v>0.37469849192062993</v>
      </c>
      <c r="L51" s="135">
        <f t="shared" si="12"/>
        <v>0.21822794089278133</v>
      </c>
      <c r="M51" s="136">
        <f t="shared" si="13"/>
        <v>13.731</v>
      </c>
      <c r="N51" s="137">
        <f t="shared" si="14"/>
        <v>4.0189307715061018E-2</v>
      </c>
      <c r="O51" s="137">
        <f t="shared" si="15"/>
        <v>37.898517175302544</v>
      </c>
      <c r="P51" s="218">
        <f t="shared" si="16"/>
        <v>10</v>
      </c>
      <c r="Q51" s="219">
        <f t="shared" si="17"/>
        <v>1</v>
      </c>
      <c r="R51" s="219">
        <f t="shared" si="18"/>
        <v>943</v>
      </c>
      <c r="T51">
        <v>531</v>
      </c>
      <c r="U51">
        <v>1815</v>
      </c>
      <c r="V51" t="s">
        <v>269</v>
      </c>
      <c r="W51">
        <v>2488.2240000000002</v>
      </c>
      <c r="X51">
        <v>1202.8209999999999</v>
      </c>
      <c r="Y51">
        <v>2.069</v>
      </c>
      <c r="Z51">
        <v>13.731</v>
      </c>
      <c r="AA51">
        <v>158.54218599999999</v>
      </c>
      <c r="AB51">
        <v>2.9805220000000001</v>
      </c>
      <c r="AC51">
        <v>59.405518000000001</v>
      </c>
      <c r="AD51" s="1">
        <v>543</v>
      </c>
      <c r="AE51">
        <v>1</v>
      </c>
      <c r="AF51">
        <v>943</v>
      </c>
      <c r="AG51">
        <v>84</v>
      </c>
      <c r="AH51">
        <v>15.694395999999999</v>
      </c>
      <c r="AI51">
        <v>1837.6</v>
      </c>
      <c r="AJ51">
        <v>17.100000000000001</v>
      </c>
      <c r="AK51">
        <v>10</v>
      </c>
      <c r="AL51">
        <v>4482</v>
      </c>
      <c r="AM51">
        <v>0.97823567673254685</v>
      </c>
      <c r="AN51" t="s">
        <v>66</v>
      </c>
      <c r="AO51">
        <v>743.572</v>
      </c>
      <c r="AP51" t="s">
        <v>464</v>
      </c>
      <c r="AQ51" t="s">
        <v>118</v>
      </c>
      <c r="AR51" t="s">
        <v>119</v>
      </c>
      <c r="AS51" t="s">
        <v>118</v>
      </c>
      <c r="AT51" t="s">
        <v>119</v>
      </c>
      <c r="AU51" t="s">
        <v>175</v>
      </c>
      <c r="AV51" t="s">
        <v>269</v>
      </c>
      <c r="AW51" t="s">
        <v>66</v>
      </c>
      <c r="AX51">
        <v>1815</v>
      </c>
      <c r="AY51" t="s">
        <v>592</v>
      </c>
      <c r="AZ51">
        <v>4</v>
      </c>
      <c r="BA51" t="s">
        <v>638</v>
      </c>
      <c r="BB51">
        <v>8</v>
      </c>
      <c r="BC51">
        <v>1</v>
      </c>
      <c r="BE51" t="s">
        <v>66</v>
      </c>
      <c r="BF51">
        <v>0</v>
      </c>
      <c r="BG51" t="s">
        <v>343</v>
      </c>
      <c r="BI51" t="s">
        <v>118</v>
      </c>
      <c r="BJ51" t="s">
        <v>269</v>
      </c>
      <c r="BK51" t="s">
        <v>66</v>
      </c>
      <c r="BL51">
        <v>0.97823567673254685</v>
      </c>
      <c r="BM51">
        <v>1815</v>
      </c>
      <c r="BN51" t="s">
        <v>119</v>
      </c>
      <c r="BO51" t="s">
        <v>175</v>
      </c>
      <c r="BP51">
        <v>8</v>
      </c>
      <c r="BQ51">
        <v>2488.2240000000002</v>
      </c>
      <c r="BR51">
        <v>1.8799551559103646E-2</v>
      </c>
      <c r="BS51">
        <v>0.37469849192062993</v>
      </c>
      <c r="BT51">
        <v>0.21822794089278133</v>
      </c>
      <c r="BU51">
        <v>13.731</v>
      </c>
      <c r="BV51">
        <v>4.0189307715061018E-2</v>
      </c>
      <c r="BW51">
        <v>37.898517175302544</v>
      </c>
      <c r="BX51">
        <v>10</v>
      </c>
      <c r="BY51">
        <v>1</v>
      </c>
      <c r="BZ51">
        <v>943</v>
      </c>
    </row>
    <row r="52" spans="1:78" ht="16.5">
      <c r="A52" s="109" t="str">
        <f t="shared" si="1"/>
        <v>청라교통</v>
      </c>
      <c r="B52" s="110" t="str">
        <f t="shared" si="2"/>
        <v>박양우</v>
      </c>
      <c r="C52" s="111" t="str">
        <f t="shared" si="3"/>
        <v>D</v>
      </c>
      <c r="D52" s="112">
        <f t="shared" si="4"/>
        <v>0.83521970812876334</v>
      </c>
      <c r="E52" s="113">
        <f t="shared" si="5"/>
        <v>7326</v>
      </c>
      <c r="F52" s="114" t="str">
        <f t="shared" si="6"/>
        <v>307</v>
      </c>
      <c r="G52" s="115" t="str">
        <f t="shared" si="7"/>
        <v>72바1701</v>
      </c>
      <c r="H52" s="116">
        <f t="shared" si="8"/>
        <v>3</v>
      </c>
      <c r="I52" s="117">
        <f t="shared" si="9"/>
        <v>3848.2100000000005</v>
      </c>
      <c r="J52" s="118">
        <f t="shared" si="10"/>
        <v>2.4697647808627175E-2</v>
      </c>
      <c r="K52" s="118">
        <f t="shared" si="11"/>
        <v>0.30498869093473835</v>
      </c>
      <c r="L52" s="118">
        <f t="shared" si="12"/>
        <v>0.2097078901619194</v>
      </c>
      <c r="M52" s="119">
        <f t="shared" si="13"/>
        <v>22.356999999999999</v>
      </c>
      <c r="N52" s="120">
        <f t="shared" si="14"/>
        <v>0.93549988176320931</v>
      </c>
      <c r="O52" s="120">
        <f t="shared" si="15"/>
        <v>55.506326317950418</v>
      </c>
      <c r="P52" s="220">
        <f t="shared" si="16"/>
        <v>20</v>
      </c>
      <c r="Q52" s="221">
        <f t="shared" si="17"/>
        <v>36</v>
      </c>
      <c r="R52" s="221">
        <f t="shared" si="18"/>
        <v>2136</v>
      </c>
      <c r="T52">
        <v>531</v>
      </c>
      <c r="U52">
        <v>7326</v>
      </c>
      <c r="V52" t="s">
        <v>270</v>
      </c>
      <c r="W52">
        <v>3848.21</v>
      </c>
      <c r="X52">
        <v>1652.518</v>
      </c>
      <c r="Y52">
        <v>2.3290000000000002</v>
      </c>
      <c r="Z52">
        <v>22.356999999999999</v>
      </c>
      <c r="AA52">
        <v>146.70664300000001</v>
      </c>
      <c r="AB52">
        <v>3.6233089999999999</v>
      </c>
      <c r="AC52">
        <v>44.743867000000002</v>
      </c>
      <c r="AD52" s="1">
        <v>807</v>
      </c>
      <c r="AE52">
        <v>36</v>
      </c>
      <c r="AF52">
        <v>2136</v>
      </c>
      <c r="AG52">
        <v>94</v>
      </c>
      <c r="AH52">
        <v>26.230644999999999</v>
      </c>
      <c r="AI52">
        <v>37502.1</v>
      </c>
      <c r="AJ52">
        <v>15968.9</v>
      </c>
      <c r="AK52">
        <v>20</v>
      </c>
      <c r="AL52">
        <v>13143</v>
      </c>
      <c r="AM52">
        <v>0.83521970812876334</v>
      </c>
      <c r="AN52" t="s">
        <v>67</v>
      </c>
      <c r="AO52">
        <v>3467.2620000000002</v>
      </c>
      <c r="AP52" t="s">
        <v>465</v>
      </c>
      <c r="AQ52" t="s">
        <v>118</v>
      </c>
      <c r="AR52" t="s">
        <v>121</v>
      </c>
      <c r="AS52" t="s">
        <v>118</v>
      </c>
      <c r="AT52" t="s">
        <v>121</v>
      </c>
      <c r="AU52" t="s">
        <v>218</v>
      </c>
      <c r="AV52" t="s">
        <v>270</v>
      </c>
      <c r="AW52" t="s">
        <v>67</v>
      </c>
      <c r="AX52">
        <v>7326</v>
      </c>
      <c r="AY52" t="s">
        <v>639</v>
      </c>
      <c r="AZ52">
        <v>2</v>
      </c>
      <c r="BA52" t="s">
        <v>360</v>
      </c>
      <c r="BB52">
        <v>3</v>
      </c>
      <c r="BC52">
        <v>1</v>
      </c>
      <c r="BE52" t="s">
        <v>67</v>
      </c>
      <c r="BF52">
        <v>0</v>
      </c>
      <c r="BG52" t="s">
        <v>343</v>
      </c>
      <c r="BI52" t="s">
        <v>118</v>
      </c>
      <c r="BJ52" t="s">
        <v>270</v>
      </c>
      <c r="BK52" t="s">
        <v>67</v>
      </c>
      <c r="BL52">
        <v>0.83521970812876334</v>
      </c>
      <c r="BM52">
        <v>7326</v>
      </c>
      <c r="BN52" t="s">
        <v>121</v>
      </c>
      <c r="BO52" t="s">
        <v>218</v>
      </c>
      <c r="BP52">
        <v>3</v>
      </c>
      <c r="BQ52">
        <v>3848.2100000000005</v>
      </c>
      <c r="BR52">
        <v>2.4697647808627175E-2</v>
      </c>
      <c r="BS52">
        <v>0.30498869093473835</v>
      </c>
      <c r="BT52">
        <v>0.20970789016191943</v>
      </c>
      <c r="BU52">
        <v>22.356999999999999</v>
      </c>
      <c r="BV52">
        <v>0.93549988176320931</v>
      </c>
      <c r="BW52">
        <v>55.506326317950418</v>
      </c>
      <c r="BX52">
        <v>20</v>
      </c>
      <c r="BY52">
        <v>36</v>
      </c>
      <c r="BZ52">
        <v>2136</v>
      </c>
    </row>
    <row r="53" spans="1:78" ht="16.5">
      <c r="A53" s="126" t="str">
        <f t="shared" si="1"/>
        <v>청라교통</v>
      </c>
      <c r="B53" s="127" t="str">
        <f t="shared" si="2"/>
        <v>박영수</v>
      </c>
      <c r="C53" s="128" t="str">
        <f t="shared" si="3"/>
        <v>F</v>
      </c>
      <c r="D53" s="129">
        <f t="shared" si="4"/>
        <v>0.79276695185945889</v>
      </c>
      <c r="E53" s="130">
        <f t="shared" si="5"/>
        <v>3458</v>
      </c>
      <c r="F53" s="131" t="str">
        <f t="shared" si="6"/>
        <v>307</v>
      </c>
      <c r="G53" s="132" t="str">
        <f t="shared" si="7"/>
        <v>72바1702</v>
      </c>
      <c r="H53" s="133">
        <f t="shared" si="8"/>
        <v>3</v>
      </c>
      <c r="I53" s="134">
        <f t="shared" si="9"/>
        <v>4081.6390000000001</v>
      </c>
      <c r="J53" s="135">
        <f t="shared" si="10"/>
        <v>6.3672951708043006E-3</v>
      </c>
      <c r="K53" s="135">
        <f t="shared" si="11"/>
        <v>0.27825211171727571</v>
      </c>
      <c r="L53" s="135">
        <f t="shared" si="12"/>
        <v>0.15704475579540472</v>
      </c>
      <c r="M53" s="136">
        <f t="shared" si="13"/>
        <v>21.622</v>
      </c>
      <c r="N53" s="137">
        <f t="shared" si="14"/>
        <v>2.449996190255924E-2</v>
      </c>
      <c r="O53" s="137">
        <f t="shared" si="15"/>
        <v>8.3544870087727006</v>
      </c>
      <c r="P53" s="218">
        <f t="shared" si="16"/>
        <v>4</v>
      </c>
      <c r="Q53" s="219">
        <f t="shared" si="17"/>
        <v>1</v>
      </c>
      <c r="R53" s="219">
        <f t="shared" si="18"/>
        <v>341</v>
      </c>
      <c r="T53">
        <v>531</v>
      </c>
      <c r="U53">
        <v>3458</v>
      </c>
      <c r="V53" t="s">
        <v>271</v>
      </c>
      <c r="W53">
        <v>4081.6390000000001</v>
      </c>
      <c r="X53">
        <v>1782.3710000000001</v>
      </c>
      <c r="Y53">
        <v>2.29</v>
      </c>
      <c r="Z53">
        <v>21.622</v>
      </c>
      <c r="AA53">
        <v>149.152187</v>
      </c>
      <c r="AB53">
        <v>0.94969599999999998</v>
      </c>
      <c r="AC53">
        <v>41.501911</v>
      </c>
      <c r="AD53" s="1">
        <v>641</v>
      </c>
      <c r="AE53">
        <v>1</v>
      </c>
      <c r="AF53">
        <v>341</v>
      </c>
      <c r="AG53">
        <v>93</v>
      </c>
      <c r="AH53">
        <v>27.365599</v>
      </c>
      <c r="AI53">
        <v>28439.9</v>
      </c>
      <c r="AJ53">
        <v>10837.7</v>
      </c>
      <c r="AK53">
        <v>4</v>
      </c>
      <c r="AL53">
        <v>3913</v>
      </c>
      <c r="AM53">
        <v>0.79276695185945889</v>
      </c>
      <c r="AN53" t="s">
        <v>70</v>
      </c>
      <c r="AO53">
        <v>3701.6280000000002</v>
      </c>
      <c r="AP53" t="s">
        <v>466</v>
      </c>
      <c r="AQ53" t="s">
        <v>118</v>
      </c>
      <c r="AR53" t="s">
        <v>121</v>
      </c>
      <c r="AS53" t="s">
        <v>118</v>
      </c>
      <c r="AT53" t="s">
        <v>121</v>
      </c>
      <c r="AU53" t="s">
        <v>219</v>
      </c>
      <c r="AV53" t="s">
        <v>271</v>
      </c>
      <c r="AW53" t="s">
        <v>70</v>
      </c>
      <c r="AX53">
        <v>3458</v>
      </c>
      <c r="AY53" t="s">
        <v>597</v>
      </c>
      <c r="AZ53">
        <v>1</v>
      </c>
      <c r="BA53" t="s">
        <v>362</v>
      </c>
      <c r="BB53">
        <v>3</v>
      </c>
      <c r="BC53">
        <v>1</v>
      </c>
      <c r="BE53" t="s">
        <v>70</v>
      </c>
      <c r="BF53">
        <v>0</v>
      </c>
      <c r="BG53" t="s">
        <v>343</v>
      </c>
      <c r="BI53" t="s">
        <v>118</v>
      </c>
      <c r="BJ53" t="s">
        <v>271</v>
      </c>
      <c r="BK53" t="s">
        <v>70</v>
      </c>
      <c r="BL53">
        <v>0.79276695185945889</v>
      </c>
      <c r="BM53">
        <v>3458</v>
      </c>
      <c r="BN53" t="s">
        <v>121</v>
      </c>
      <c r="BO53" t="s">
        <v>219</v>
      </c>
      <c r="BP53">
        <v>3</v>
      </c>
      <c r="BQ53">
        <v>4081.6390000000001</v>
      </c>
      <c r="BR53">
        <v>6.3672951708043006E-3</v>
      </c>
      <c r="BS53">
        <v>0.27825211171727571</v>
      </c>
      <c r="BT53">
        <v>0.15704475579540472</v>
      </c>
      <c r="BU53">
        <v>21.622</v>
      </c>
      <c r="BV53">
        <v>2.449996190255924E-2</v>
      </c>
      <c r="BW53">
        <v>8.3544870087727006</v>
      </c>
      <c r="BX53">
        <v>4</v>
      </c>
      <c r="BY53">
        <v>1</v>
      </c>
      <c r="BZ53">
        <v>341</v>
      </c>
    </row>
    <row r="54" spans="1:78" ht="16.5">
      <c r="A54" s="109" t="str">
        <f t="shared" si="1"/>
        <v>청라교통</v>
      </c>
      <c r="B54" s="110" t="str">
        <f t="shared" si="2"/>
        <v>박용호</v>
      </c>
      <c r="C54" s="111" t="str">
        <f t="shared" si="3"/>
        <v>S</v>
      </c>
      <c r="D54" s="112">
        <f t="shared" si="4"/>
        <v>1.0375000000000001</v>
      </c>
      <c r="E54" s="113">
        <f t="shared" si="5"/>
        <v>1680</v>
      </c>
      <c r="F54" s="114" t="str">
        <f t="shared" si="6"/>
        <v>112</v>
      </c>
      <c r="G54" s="115" t="str">
        <f t="shared" si="7"/>
        <v>70바6062</v>
      </c>
      <c r="H54" s="116">
        <f t="shared" si="8"/>
        <v>1</v>
      </c>
      <c r="I54" s="117">
        <f t="shared" si="9"/>
        <v>2252.6350000000002</v>
      </c>
      <c r="J54" s="118">
        <f t="shared" si="10"/>
        <v>8.7511702993000318E-3</v>
      </c>
      <c r="K54" s="118">
        <f t="shared" si="11"/>
        <v>0.42300814748052673</v>
      </c>
      <c r="L54" s="118">
        <f t="shared" si="12"/>
        <v>0.22551367620586554</v>
      </c>
      <c r="M54" s="119">
        <f t="shared" si="13"/>
        <v>14.941000000000001</v>
      </c>
      <c r="N54" s="120">
        <f t="shared" si="14"/>
        <v>0.66588683919054792</v>
      </c>
      <c r="O54" s="120">
        <f t="shared" si="15"/>
        <v>40.841059470353606</v>
      </c>
      <c r="P54" s="220">
        <f t="shared" si="16"/>
        <v>36</v>
      </c>
      <c r="Q54" s="221">
        <f t="shared" si="17"/>
        <v>15</v>
      </c>
      <c r="R54" s="221">
        <f t="shared" si="18"/>
        <v>920</v>
      </c>
      <c r="T54">
        <v>531</v>
      </c>
      <c r="U54">
        <v>1680</v>
      </c>
      <c r="V54" t="s">
        <v>272</v>
      </c>
      <c r="W54">
        <v>2252.6350000000002</v>
      </c>
      <c r="X54">
        <v>1085.405</v>
      </c>
      <c r="Y54">
        <v>2.0750000000000002</v>
      </c>
      <c r="Z54">
        <v>14.941000000000001</v>
      </c>
      <c r="AA54">
        <v>146.26386600000001</v>
      </c>
      <c r="AB54">
        <v>1.2799799999999999</v>
      </c>
      <c r="AC54">
        <v>61.870806999999999</v>
      </c>
      <c r="AD54" s="1">
        <v>508</v>
      </c>
      <c r="AE54">
        <v>15</v>
      </c>
      <c r="AF54">
        <v>920</v>
      </c>
      <c r="AG54">
        <v>81</v>
      </c>
      <c r="AH54">
        <v>15.401172000000001</v>
      </c>
      <c r="AI54">
        <v>2085.1</v>
      </c>
      <c r="AJ54">
        <v>1.5</v>
      </c>
      <c r="AK54">
        <v>36</v>
      </c>
      <c r="AL54">
        <v>52933</v>
      </c>
      <c r="AM54">
        <v>1.0375000000000001</v>
      </c>
      <c r="AN54" t="s">
        <v>71</v>
      </c>
      <c r="AO54">
        <v>2252.6350000000002</v>
      </c>
      <c r="AP54" t="s">
        <v>467</v>
      </c>
      <c r="AQ54" t="s">
        <v>118</v>
      </c>
      <c r="AR54" t="s">
        <v>119</v>
      </c>
      <c r="AS54" t="s">
        <v>118</v>
      </c>
      <c r="AT54" t="s">
        <v>119</v>
      </c>
      <c r="AU54" t="s">
        <v>186</v>
      </c>
      <c r="AV54" t="s">
        <v>272</v>
      </c>
      <c r="AW54" t="s">
        <v>71</v>
      </c>
      <c r="AX54">
        <v>1680</v>
      </c>
      <c r="AY54" t="s">
        <v>640</v>
      </c>
      <c r="AZ54">
        <v>6</v>
      </c>
      <c r="BA54" t="s">
        <v>641</v>
      </c>
      <c r="BB54">
        <v>1</v>
      </c>
      <c r="BC54">
        <v>1</v>
      </c>
      <c r="BE54" t="s">
        <v>71</v>
      </c>
      <c r="BF54">
        <v>0</v>
      </c>
      <c r="BG54" t="s">
        <v>343</v>
      </c>
      <c r="BI54" t="s">
        <v>118</v>
      </c>
      <c r="BJ54" t="s">
        <v>272</v>
      </c>
      <c r="BK54" t="s">
        <v>71</v>
      </c>
      <c r="BL54">
        <v>1.0375000000000001</v>
      </c>
      <c r="BM54">
        <v>1680</v>
      </c>
      <c r="BN54" t="s">
        <v>119</v>
      </c>
      <c r="BO54" t="s">
        <v>186</v>
      </c>
      <c r="BP54">
        <v>1</v>
      </c>
      <c r="BQ54">
        <v>2252.6350000000002</v>
      </c>
      <c r="BR54">
        <v>8.7511702993000318E-3</v>
      </c>
      <c r="BS54">
        <v>0.42300814748052673</v>
      </c>
      <c r="BT54">
        <v>0.22551367620586554</v>
      </c>
      <c r="BU54">
        <v>14.941000000000001</v>
      </c>
      <c r="BV54">
        <v>0.66588683919054792</v>
      </c>
      <c r="BW54">
        <v>40.841059470353606</v>
      </c>
      <c r="BX54">
        <v>36</v>
      </c>
      <c r="BY54">
        <v>15</v>
      </c>
      <c r="BZ54">
        <v>920</v>
      </c>
    </row>
    <row r="55" spans="1:78" ht="16.5">
      <c r="A55" s="126" t="str">
        <f t="shared" si="1"/>
        <v>청라교통</v>
      </c>
      <c r="B55" s="127" t="str">
        <f t="shared" si="2"/>
        <v>박용환</v>
      </c>
      <c r="C55" s="128" t="str">
        <f t="shared" si="3"/>
        <v>B</v>
      </c>
      <c r="D55" s="129">
        <f t="shared" si="4"/>
        <v>0.94533333333333325</v>
      </c>
      <c r="E55" s="130">
        <f t="shared" si="5"/>
        <v>4298</v>
      </c>
      <c r="F55" s="131" t="str">
        <f t="shared" si="6"/>
        <v>308</v>
      </c>
      <c r="G55" s="132" t="str">
        <f t="shared" si="7"/>
        <v>70바6035</v>
      </c>
      <c r="H55" s="133">
        <f t="shared" si="8"/>
        <v>1</v>
      </c>
      <c r="I55" s="134">
        <f t="shared" si="9"/>
        <v>1697.8340000000001</v>
      </c>
      <c r="J55" s="135">
        <f t="shared" si="10"/>
        <v>3.0812839463177571E-2</v>
      </c>
      <c r="K55" s="135">
        <f t="shared" si="11"/>
        <v>0.23156111880939667</v>
      </c>
      <c r="L55" s="135">
        <f t="shared" si="12"/>
        <v>0.10719540308416488</v>
      </c>
      <c r="M55" s="136">
        <f t="shared" si="13"/>
        <v>18.509</v>
      </c>
      <c r="N55" s="137">
        <f t="shared" si="14"/>
        <v>0.11779714624633503</v>
      </c>
      <c r="O55" s="137">
        <f t="shared" si="15"/>
        <v>6.7733359091642642</v>
      </c>
      <c r="P55" s="218">
        <f t="shared" si="16"/>
        <v>0</v>
      </c>
      <c r="Q55" s="219">
        <f t="shared" si="17"/>
        <v>2</v>
      </c>
      <c r="R55" s="219">
        <f t="shared" si="18"/>
        <v>115</v>
      </c>
      <c r="T55">
        <v>531</v>
      </c>
      <c r="U55">
        <v>4298</v>
      </c>
      <c r="V55" t="s">
        <v>273</v>
      </c>
      <c r="W55">
        <v>1697.8340000000001</v>
      </c>
      <c r="X55">
        <v>598.60299999999995</v>
      </c>
      <c r="Y55">
        <v>2.8359999999999999</v>
      </c>
      <c r="Z55">
        <v>18.509</v>
      </c>
      <c r="AA55">
        <v>46.769432000000002</v>
      </c>
      <c r="AB55">
        <v>1.4410989999999999</v>
      </c>
      <c r="AC55">
        <v>10.829981999999999</v>
      </c>
      <c r="AD55" s="1">
        <v>182</v>
      </c>
      <c r="AE55">
        <v>2</v>
      </c>
      <c r="AF55">
        <v>115</v>
      </c>
      <c r="AG55">
        <v>91</v>
      </c>
      <c r="AH55">
        <v>36.302214999999997</v>
      </c>
      <c r="AI55">
        <v>14331.7</v>
      </c>
      <c r="AJ55">
        <v>6327.4</v>
      </c>
      <c r="AK55">
        <v>0</v>
      </c>
      <c r="AL55">
        <v>0</v>
      </c>
      <c r="AM55">
        <v>0.94533333333333325</v>
      </c>
      <c r="AN55" t="s">
        <v>68</v>
      </c>
      <c r="AO55">
        <v>1697.8340000000001</v>
      </c>
      <c r="AP55" t="s">
        <v>468</v>
      </c>
      <c r="AQ55" t="s">
        <v>118</v>
      </c>
      <c r="AR55" t="s">
        <v>122</v>
      </c>
      <c r="AS55" t="s">
        <v>118</v>
      </c>
      <c r="AT55" t="s">
        <v>122</v>
      </c>
      <c r="AU55" t="s">
        <v>226</v>
      </c>
      <c r="AV55" t="s">
        <v>273</v>
      </c>
      <c r="AW55" t="s">
        <v>68</v>
      </c>
      <c r="AX55">
        <v>4298</v>
      </c>
      <c r="AY55" t="s">
        <v>637</v>
      </c>
      <c r="AZ55">
        <v>1</v>
      </c>
      <c r="BA55" t="s">
        <v>401</v>
      </c>
      <c r="BB55">
        <v>1</v>
      </c>
      <c r="BC55">
        <v>1</v>
      </c>
      <c r="BE55" t="s">
        <v>66</v>
      </c>
      <c r="BF55">
        <v>-1</v>
      </c>
      <c r="BG55" t="s">
        <v>407</v>
      </c>
      <c r="BI55" t="s">
        <v>118</v>
      </c>
      <c r="BJ55" t="s">
        <v>273</v>
      </c>
      <c r="BK55" t="s">
        <v>68</v>
      </c>
      <c r="BL55">
        <v>0.94533333333333325</v>
      </c>
      <c r="BM55">
        <v>4298</v>
      </c>
      <c r="BN55" t="s">
        <v>122</v>
      </c>
      <c r="BO55" t="s">
        <v>226</v>
      </c>
      <c r="BP55">
        <v>1</v>
      </c>
      <c r="BQ55">
        <v>1697.8340000000001</v>
      </c>
      <c r="BR55">
        <v>3.0812839463177571E-2</v>
      </c>
      <c r="BS55">
        <v>0.23156111880939667</v>
      </c>
      <c r="BT55">
        <v>0.10719540308416488</v>
      </c>
      <c r="BU55">
        <v>18.509</v>
      </c>
      <c r="BV55">
        <v>0.11779714624633503</v>
      </c>
      <c r="BW55">
        <v>6.7733359091642642</v>
      </c>
      <c r="BX55">
        <v>0</v>
      </c>
      <c r="BY55">
        <v>2</v>
      </c>
      <c r="BZ55">
        <v>115</v>
      </c>
    </row>
    <row r="56" spans="1:78" ht="16.5">
      <c r="A56" s="109" t="str">
        <f t="shared" si="1"/>
        <v>청라교통</v>
      </c>
      <c r="B56" s="110" t="str">
        <f t="shared" si="2"/>
        <v>박제군</v>
      </c>
      <c r="C56" s="111" t="str">
        <f t="shared" si="3"/>
        <v>S</v>
      </c>
      <c r="D56" s="112">
        <f t="shared" si="4"/>
        <v>1.1452380952380952</v>
      </c>
      <c r="E56" s="113">
        <f t="shared" si="5"/>
        <v>5642</v>
      </c>
      <c r="F56" s="114" t="str">
        <f t="shared" si="6"/>
        <v>112</v>
      </c>
      <c r="G56" s="115" t="str">
        <f t="shared" si="7"/>
        <v>70바5997</v>
      </c>
      <c r="H56" s="116">
        <f t="shared" si="8"/>
        <v>1</v>
      </c>
      <c r="I56" s="117">
        <f t="shared" si="9"/>
        <v>2613.096</v>
      </c>
      <c r="J56" s="118">
        <f t="shared" si="10"/>
        <v>8.8390043480161429E-3</v>
      </c>
      <c r="K56" s="118">
        <f t="shared" si="11"/>
        <v>0.31337235082360804</v>
      </c>
      <c r="L56" s="118">
        <f t="shared" si="12"/>
        <v>0.17144414135569455</v>
      </c>
      <c r="M56" s="119">
        <f t="shared" si="13"/>
        <v>12.116</v>
      </c>
      <c r="N56" s="120">
        <f t="shared" si="14"/>
        <v>3.826878155261039E-2</v>
      </c>
      <c r="O56" s="120">
        <f t="shared" si="15"/>
        <v>17.756714640411221</v>
      </c>
      <c r="P56" s="220">
        <f t="shared" si="16"/>
        <v>0</v>
      </c>
      <c r="Q56" s="221">
        <f t="shared" si="17"/>
        <v>1</v>
      </c>
      <c r="R56" s="221">
        <f t="shared" si="18"/>
        <v>464</v>
      </c>
      <c r="T56">
        <v>531</v>
      </c>
      <c r="U56">
        <v>5642</v>
      </c>
      <c r="V56" t="s">
        <v>274</v>
      </c>
      <c r="W56">
        <v>2613.096</v>
      </c>
      <c r="X56">
        <v>1086.3820000000001</v>
      </c>
      <c r="Y56">
        <v>2.4049999999999998</v>
      </c>
      <c r="Z56">
        <v>12.116</v>
      </c>
      <c r="AA56">
        <v>155.99551099999999</v>
      </c>
      <c r="AB56">
        <v>1.3788450000000001</v>
      </c>
      <c r="AC56">
        <v>48.884680000000003</v>
      </c>
      <c r="AD56" s="1">
        <v>448</v>
      </c>
      <c r="AE56">
        <v>1</v>
      </c>
      <c r="AF56">
        <v>464</v>
      </c>
      <c r="AG56">
        <v>81</v>
      </c>
      <c r="AH56">
        <v>16.751097000000001</v>
      </c>
      <c r="AI56">
        <v>1018.7</v>
      </c>
      <c r="AJ56">
        <v>0</v>
      </c>
      <c r="AK56">
        <v>0</v>
      </c>
      <c r="AL56">
        <v>0</v>
      </c>
      <c r="AM56">
        <v>1.1452380952380952</v>
      </c>
      <c r="AN56" t="s">
        <v>71</v>
      </c>
      <c r="AO56">
        <v>2613.096</v>
      </c>
      <c r="AP56" t="s">
        <v>469</v>
      </c>
      <c r="AQ56" t="s">
        <v>118</v>
      </c>
      <c r="AR56" t="s">
        <v>119</v>
      </c>
      <c r="AS56" t="s">
        <v>118</v>
      </c>
      <c r="AT56" t="s">
        <v>119</v>
      </c>
      <c r="AU56" t="s">
        <v>179</v>
      </c>
      <c r="AV56" t="s">
        <v>274</v>
      </c>
      <c r="AW56" t="s">
        <v>71</v>
      </c>
      <c r="AX56">
        <v>5642</v>
      </c>
      <c r="AY56" t="s">
        <v>640</v>
      </c>
      <c r="AZ56">
        <v>2</v>
      </c>
      <c r="BA56" t="s">
        <v>375</v>
      </c>
      <c r="BB56">
        <v>1</v>
      </c>
      <c r="BC56">
        <v>1</v>
      </c>
      <c r="BE56" t="s">
        <v>71</v>
      </c>
      <c r="BF56">
        <v>0</v>
      </c>
      <c r="BG56" t="s">
        <v>343</v>
      </c>
      <c r="BI56" t="s">
        <v>118</v>
      </c>
      <c r="BJ56" t="s">
        <v>274</v>
      </c>
      <c r="BK56" t="s">
        <v>71</v>
      </c>
      <c r="BL56">
        <v>1.1452380952380952</v>
      </c>
      <c r="BM56">
        <v>5642</v>
      </c>
      <c r="BN56" t="s">
        <v>119</v>
      </c>
      <c r="BO56" t="s">
        <v>179</v>
      </c>
      <c r="BP56">
        <v>1</v>
      </c>
      <c r="BQ56">
        <v>2613.096</v>
      </c>
      <c r="BR56">
        <v>8.8390043480161429E-3</v>
      </c>
      <c r="BS56">
        <v>0.31337235082360804</v>
      </c>
      <c r="BT56">
        <v>0.17144414135569455</v>
      </c>
      <c r="BU56">
        <v>12.116</v>
      </c>
      <c r="BV56">
        <v>3.826878155261039E-2</v>
      </c>
      <c r="BW56">
        <v>17.756714640411221</v>
      </c>
      <c r="BX56">
        <v>0</v>
      </c>
      <c r="BY56">
        <v>1</v>
      </c>
      <c r="BZ56">
        <v>464</v>
      </c>
    </row>
    <row r="57" spans="1:78" ht="16.5">
      <c r="A57" s="126" t="str">
        <f t="shared" si="1"/>
        <v>청라교통</v>
      </c>
      <c r="B57" s="127" t="str">
        <f t="shared" si="2"/>
        <v>박주택</v>
      </c>
      <c r="C57" s="128" t="str">
        <f t="shared" si="3"/>
        <v>D</v>
      </c>
      <c r="D57" s="129">
        <f t="shared" si="4"/>
        <v>0.81103516298545297</v>
      </c>
      <c r="E57" s="130">
        <f t="shared" si="5"/>
        <v>5278</v>
      </c>
      <c r="F57" s="131" t="str">
        <f t="shared" si="6"/>
        <v>308</v>
      </c>
      <c r="G57" s="132" t="str">
        <f t="shared" si="7"/>
        <v>70바5066</v>
      </c>
      <c r="H57" s="133">
        <f t="shared" si="8"/>
        <v>2</v>
      </c>
      <c r="I57" s="134">
        <f t="shared" si="9"/>
        <v>4459.2629999999999</v>
      </c>
      <c r="J57" s="135">
        <f t="shared" si="10"/>
        <v>1.2874383311706704E-2</v>
      </c>
      <c r="K57" s="135">
        <f t="shared" si="11"/>
        <v>0.30142792215918768</v>
      </c>
      <c r="L57" s="135">
        <f t="shared" si="12"/>
        <v>0.14262446507416135</v>
      </c>
      <c r="M57" s="136">
        <f t="shared" si="13"/>
        <v>21.655000000000001</v>
      </c>
      <c r="N57" s="137">
        <f t="shared" si="14"/>
        <v>0.35880368572116067</v>
      </c>
      <c r="O57" s="137">
        <f t="shared" si="15"/>
        <v>24.690178623687366</v>
      </c>
      <c r="P57" s="218">
        <f t="shared" si="16"/>
        <v>23</v>
      </c>
      <c r="Q57" s="219">
        <f t="shared" si="17"/>
        <v>16</v>
      </c>
      <c r="R57" s="219">
        <f t="shared" si="18"/>
        <v>1101</v>
      </c>
      <c r="T57">
        <v>531</v>
      </c>
      <c r="U57">
        <v>5278</v>
      </c>
      <c r="V57" t="s">
        <v>275</v>
      </c>
      <c r="W57">
        <v>4459.2629999999999</v>
      </c>
      <c r="X57">
        <v>1853.5219999999999</v>
      </c>
      <c r="Y57">
        <v>2.4060000000000001</v>
      </c>
      <c r="Z57">
        <v>21.655000000000001</v>
      </c>
      <c r="AA57">
        <v>132.84162499999999</v>
      </c>
      <c r="AB57">
        <v>1.7102539999999999</v>
      </c>
      <c r="AC57">
        <v>40.042175</v>
      </c>
      <c r="AD57" s="1">
        <v>636</v>
      </c>
      <c r="AE57">
        <v>16</v>
      </c>
      <c r="AF57">
        <v>1101</v>
      </c>
      <c r="AG57">
        <v>94</v>
      </c>
      <c r="AH57">
        <v>33.568264999999997</v>
      </c>
      <c r="AI57">
        <v>36580.6</v>
      </c>
      <c r="AJ57">
        <v>13202.3</v>
      </c>
      <c r="AK57">
        <v>23</v>
      </c>
      <c r="AL57">
        <v>22553</v>
      </c>
      <c r="AM57">
        <v>0.81103516298545297</v>
      </c>
      <c r="AN57" t="s">
        <v>67</v>
      </c>
      <c r="AO57">
        <v>4191.9639999999999</v>
      </c>
      <c r="AP57" t="s">
        <v>470</v>
      </c>
      <c r="AQ57" t="s">
        <v>118</v>
      </c>
      <c r="AR57" t="s">
        <v>122</v>
      </c>
      <c r="AS57" t="s">
        <v>118</v>
      </c>
      <c r="AT57" t="s">
        <v>122</v>
      </c>
      <c r="AU57" t="s">
        <v>223</v>
      </c>
      <c r="AV57" t="s">
        <v>275</v>
      </c>
      <c r="AW57" t="s">
        <v>67</v>
      </c>
      <c r="AX57">
        <v>5278</v>
      </c>
      <c r="AY57" t="s">
        <v>594</v>
      </c>
      <c r="AZ57">
        <v>4</v>
      </c>
      <c r="BA57" t="s">
        <v>642</v>
      </c>
      <c r="BB57">
        <v>2</v>
      </c>
      <c r="BC57">
        <v>1</v>
      </c>
      <c r="BE57" t="s">
        <v>70</v>
      </c>
      <c r="BF57">
        <v>1</v>
      </c>
      <c r="BG57" t="s">
        <v>344</v>
      </c>
      <c r="BI57" t="s">
        <v>118</v>
      </c>
      <c r="BJ57" t="s">
        <v>275</v>
      </c>
      <c r="BK57" t="s">
        <v>67</v>
      </c>
      <c r="BL57">
        <v>0.81103516298545297</v>
      </c>
      <c r="BM57">
        <v>5278</v>
      </c>
      <c r="BN57" t="s">
        <v>122</v>
      </c>
      <c r="BO57" t="s">
        <v>223</v>
      </c>
      <c r="BP57">
        <v>2</v>
      </c>
      <c r="BQ57">
        <v>4459.2629999999999</v>
      </c>
      <c r="BR57">
        <v>1.2874383311706704E-2</v>
      </c>
      <c r="BS57">
        <v>0.30142792215918768</v>
      </c>
      <c r="BT57">
        <v>0.14262446507416135</v>
      </c>
      <c r="BU57">
        <v>21.655000000000001</v>
      </c>
      <c r="BV57">
        <v>0.35880368572116067</v>
      </c>
      <c r="BW57">
        <v>24.690178623687366</v>
      </c>
      <c r="BX57">
        <v>23</v>
      </c>
      <c r="BY57">
        <v>16</v>
      </c>
      <c r="BZ57">
        <v>1101</v>
      </c>
    </row>
    <row r="58" spans="1:78" ht="16.5">
      <c r="A58" s="109" t="str">
        <f t="shared" si="1"/>
        <v>청라교통</v>
      </c>
      <c r="B58" s="110" t="str">
        <f t="shared" si="2"/>
        <v>박진우</v>
      </c>
      <c r="C58" s="111" t="str">
        <f t="shared" si="3"/>
        <v>B</v>
      </c>
      <c r="D58" s="112">
        <f t="shared" si="4"/>
        <v>0.9209956312705001</v>
      </c>
      <c r="E58" s="113">
        <f t="shared" si="5"/>
        <v>7691</v>
      </c>
      <c r="F58" s="114" t="str">
        <f t="shared" si="6"/>
        <v>112</v>
      </c>
      <c r="G58" s="115" t="str">
        <f t="shared" si="7"/>
        <v>72바1611</v>
      </c>
      <c r="H58" s="116">
        <f t="shared" si="8"/>
        <v>11</v>
      </c>
      <c r="I58" s="117">
        <f t="shared" si="9"/>
        <v>2575.145</v>
      </c>
      <c r="J58" s="118">
        <f t="shared" si="10"/>
        <v>2.5605547716030228E-2</v>
      </c>
      <c r="K58" s="118">
        <f t="shared" si="11"/>
        <v>0.38569017834869102</v>
      </c>
      <c r="L58" s="118">
        <f t="shared" si="12"/>
        <v>0.22600669088536762</v>
      </c>
      <c r="M58" s="119">
        <f t="shared" si="13"/>
        <v>16.507000000000001</v>
      </c>
      <c r="N58" s="120">
        <f t="shared" si="14"/>
        <v>0.43417023988774089</v>
      </c>
      <c r="O58" s="120">
        <f t="shared" si="15"/>
        <v>74.720698284680211</v>
      </c>
      <c r="P58" s="220">
        <f t="shared" si="16"/>
        <v>2</v>
      </c>
      <c r="Q58" s="221">
        <f t="shared" si="17"/>
        <v>10</v>
      </c>
      <c r="R58" s="221">
        <f t="shared" si="18"/>
        <v>2033</v>
      </c>
      <c r="T58">
        <v>531</v>
      </c>
      <c r="U58">
        <v>7691</v>
      </c>
      <c r="V58" t="s">
        <v>471</v>
      </c>
      <c r="W58">
        <v>2622.11</v>
      </c>
      <c r="X58">
        <v>1344.482</v>
      </c>
      <c r="Y58">
        <v>1.95</v>
      </c>
      <c r="Z58">
        <v>16.507000000000001</v>
      </c>
      <c r="AA58">
        <v>162.79968099999999</v>
      </c>
      <c r="AB58">
        <v>4.1685749999999997</v>
      </c>
      <c r="AC58">
        <v>62.790238000000002</v>
      </c>
      <c r="AD58" s="1">
        <v>582</v>
      </c>
      <c r="AE58">
        <v>10</v>
      </c>
      <c r="AF58">
        <v>2033</v>
      </c>
      <c r="AG58">
        <v>79</v>
      </c>
      <c r="AH58">
        <v>16.106358</v>
      </c>
      <c r="AI58">
        <v>2664.6</v>
      </c>
      <c r="AJ58">
        <v>0</v>
      </c>
      <c r="AK58">
        <v>2</v>
      </c>
      <c r="AL58">
        <v>215</v>
      </c>
      <c r="AM58">
        <v>0.9209956312705001</v>
      </c>
      <c r="AN58" t="s">
        <v>68</v>
      </c>
      <c r="AO58">
        <v>524.38199999999995</v>
      </c>
      <c r="AP58" t="s">
        <v>472</v>
      </c>
      <c r="AQ58" t="s">
        <v>118</v>
      </c>
      <c r="AR58" t="s">
        <v>119</v>
      </c>
      <c r="AS58" t="s">
        <v>118</v>
      </c>
      <c r="AT58" t="s">
        <v>119</v>
      </c>
      <c r="AU58" t="s">
        <v>197</v>
      </c>
      <c r="AV58" t="s">
        <v>471</v>
      </c>
      <c r="AW58" t="s">
        <v>68</v>
      </c>
      <c r="AX58">
        <v>7691</v>
      </c>
      <c r="AY58" t="s">
        <v>590</v>
      </c>
      <c r="AZ58">
        <v>7</v>
      </c>
      <c r="BA58" t="s">
        <v>395</v>
      </c>
      <c r="BB58">
        <v>11</v>
      </c>
      <c r="BC58">
        <v>1</v>
      </c>
      <c r="BE58" t="s">
        <v>418</v>
      </c>
      <c r="BF58" t="s">
        <v>419</v>
      </c>
      <c r="BG58" t="s">
        <v>418</v>
      </c>
      <c r="BI58" t="s">
        <v>118</v>
      </c>
      <c r="BJ58" t="s">
        <v>471</v>
      </c>
      <c r="BK58" t="s">
        <v>68</v>
      </c>
      <c r="BL58">
        <v>0.9209956312705001</v>
      </c>
      <c r="BM58">
        <v>7691</v>
      </c>
      <c r="BN58" t="s">
        <v>119</v>
      </c>
      <c r="BO58" t="s">
        <v>197</v>
      </c>
      <c r="BP58">
        <v>11</v>
      </c>
      <c r="BQ58">
        <v>2575.145</v>
      </c>
      <c r="BR58">
        <v>2.5605547716030228E-2</v>
      </c>
      <c r="BS58">
        <v>0.38569017834869102</v>
      </c>
      <c r="BT58">
        <v>0.22195865162026002</v>
      </c>
      <c r="BU58">
        <v>16.507000000000001</v>
      </c>
      <c r="BV58">
        <v>0.43417023988774089</v>
      </c>
      <c r="BW58">
        <v>74.720698284680211</v>
      </c>
      <c r="BX58">
        <v>2</v>
      </c>
      <c r="BY58">
        <v>10</v>
      </c>
      <c r="BZ58">
        <v>2033</v>
      </c>
    </row>
    <row r="59" spans="1:78" ht="16.5">
      <c r="A59" s="126" t="str">
        <f t="shared" si="1"/>
        <v>청라교통</v>
      </c>
      <c r="B59" s="127" t="str">
        <f t="shared" si="2"/>
        <v>박학기</v>
      </c>
      <c r="C59" s="128" t="str">
        <f t="shared" si="3"/>
        <v>B</v>
      </c>
      <c r="D59" s="129">
        <f t="shared" si="4"/>
        <v>0.90355674268521591</v>
      </c>
      <c r="E59" s="130">
        <f t="shared" si="5"/>
        <v>913</v>
      </c>
      <c r="F59" s="131" t="str">
        <f t="shared" si="6"/>
        <v>307</v>
      </c>
      <c r="G59" s="132" t="str">
        <f t="shared" si="7"/>
        <v>72바1702</v>
      </c>
      <c r="H59" s="133">
        <f t="shared" si="8"/>
        <v>2</v>
      </c>
      <c r="I59" s="134">
        <f t="shared" si="9"/>
        <v>2907.0989999999997</v>
      </c>
      <c r="J59" s="135">
        <f t="shared" si="10"/>
        <v>1.6323803557905012E-2</v>
      </c>
      <c r="K59" s="135">
        <f t="shared" si="11"/>
        <v>0.26534039811391325</v>
      </c>
      <c r="L59" s="135">
        <f t="shared" si="12"/>
        <v>0.21327103067353401</v>
      </c>
      <c r="M59" s="136">
        <f t="shared" si="13"/>
        <v>17.120999999999999</v>
      </c>
      <c r="N59" s="137">
        <f t="shared" si="14"/>
        <v>3.4398553334440973E-2</v>
      </c>
      <c r="O59" s="137">
        <f t="shared" si="15"/>
        <v>8.4964426736069196</v>
      </c>
      <c r="P59" s="218">
        <f t="shared" si="16"/>
        <v>4</v>
      </c>
      <c r="Q59" s="219">
        <f t="shared" si="17"/>
        <v>1</v>
      </c>
      <c r="R59" s="219">
        <f t="shared" si="18"/>
        <v>247</v>
      </c>
      <c r="T59">
        <v>531</v>
      </c>
      <c r="U59">
        <v>913</v>
      </c>
      <c r="V59" t="s">
        <v>276</v>
      </c>
      <c r="W59">
        <v>2907.0990000000002</v>
      </c>
      <c r="X59">
        <v>1109.837</v>
      </c>
      <c r="Y59">
        <v>2.6190000000000002</v>
      </c>
      <c r="Z59">
        <v>17.120999999999999</v>
      </c>
      <c r="AA59">
        <v>109.45053299999999</v>
      </c>
      <c r="AB59">
        <v>1.7866489999999999</v>
      </c>
      <c r="AC59">
        <v>29.041647999999999</v>
      </c>
      <c r="AD59" s="1">
        <v>620</v>
      </c>
      <c r="AE59">
        <v>1</v>
      </c>
      <c r="AF59">
        <v>247</v>
      </c>
      <c r="AG59">
        <v>95</v>
      </c>
      <c r="AH59">
        <v>26.560848</v>
      </c>
      <c r="AI59">
        <v>20916.2</v>
      </c>
      <c r="AJ59">
        <v>7665.4</v>
      </c>
      <c r="AK59">
        <v>4</v>
      </c>
      <c r="AL59">
        <v>2981</v>
      </c>
      <c r="AM59">
        <v>0.90355674268521591</v>
      </c>
      <c r="AN59" t="s">
        <v>68</v>
      </c>
      <c r="AO59">
        <v>2781.5549999999998</v>
      </c>
      <c r="AP59" t="s">
        <v>473</v>
      </c>
      <c r="AQ59" t="s">
        <v>118</v>
      </c>
      <c r="AR59" t="s">
        <v>121</v>
      </c>
      <c r="AS59" t="s">
        <v>118</v>
      </c>
      <c r="AT59" t="s">
        <v>121</v>
      </c>
      <c r="AU59" t="s">
        <v>219</v>
      </c>
      <c r="AV59" t="s">
        <v>276</v>
      </c>
      <c r="AW59" t="s">
        <v>68</v>
      </c>
      <c r="AX59">
        <v>913</v>
      </c>
      <c r="AY59" t="s">
        <v>608</v>
      </c>
      <c r="AZ59">
        <v>4</v>
      </c>
      <c r="BA59" t="s">
        <v>643</v>
      </c>
      <c r="BB59">
        <v>2</v>
      </c>
      <c r="BC59">
        <v>1</v>
      </c>
      <c r="BE59" t="s">
        <v>69</v>
      </c>
      <c r="BF59">
        <v>1</v>
      </c>
      <c r="BG59" t="s">
        <v>344</v>
      </c>
      <c r="BI59" t="s">
        <v>118</v>
      </c>
      <c r="BJ59" t="s">
        <v>276</v>
      </c>
      <c r="BK59" t="s">
        <v>68</v>
      </c>
      <c r="BL59">
        <v>0.90355674268521591</v>
      </c>
      <c r="BM59">
        <v>913</v>
      </c>
      <c r="BN59" t="s">
        <v>121</v>
      </c>
      <c r="BO59" t="s">
        <v>219</v>
      </c>
      <c r="BP59">
        <v>2</v>
      </c>
      <c r="BQ59">
        <v>2907.0989999999997</v>
      </c>
      <c r="BR59">
        <v>1.6323803557905012E-2</v>
      </c>
      <c r="BS59">
        <v>0.26534039811391325</v>
      </c>
      <c r="BT59">
        <v>0.21327103067353398</v>
      </c>
      <c r="BU59">
        <v>17.120999999999999</v>
      </c>
      <c r="BV59">
        <v>3.4398553334440973E-2</v>
      </c>
      <c r="BW59">
        <v>8.4964426736069196</v>
      </c>
      <c r="BX59">
        <v>4</v>
      </c>
      <c r="BY59">
        <v>1</v>
      </c>
      <c r="BZ59">
        <v>247</v>
      </c>
    </row>
    <row r="60" spans="1:78" ht="16.5">
      <c r="A60" s="109" t="str">
        <f t="shared" si="1"/>
        <v>청라교통</v>
      </c>
      <c r="B60" s="110" t="str">
        <f t="shared" si="2"/>
        <v>반광진</v>
      </c>
      <c r="C60" s="111" t="str">
        <f t="shared" si="3"/>
        <v>F</v>
      </c>
      <c r="D60" s="112">
        <f t="shared" si="4"/>
        <v>0.77500000000000002</v>
      </c>
      <c r="E60" s="113">
        <f t="shared" si="5"/>
        <v>6940</v>
      </c>
      <c r="F60" s="114" t="str">
        <f t="shared" si="6"/>
        <v>112</v>
      </c>
      <c r="G60" s="115" t="str">
        <f t="shared" si="7"/>
        <v>70바6014</v>
      </c>
      <c r="H60" s="116">
        <f t="shared" si="8"/>
        <v>1</v>
      </c>
      <c r="I60" s="117">
        <f t="shared" si="9"/>
        <v>1015.001</v>
      </c>
      <c r="J60" s="118">
        <f t="shared" si="10"/>
        <v>4.4617017896332337E-2</v>
      </c>
      <c r="K60" s="118">
        <f t="shared" si="11"/>
        <v>0.32516864834420328</v>
      </c>
      <c r="L60" s="118">
        <f t="shared" si="12"/>
        <v>0.22265987915282842</v>
      </c>
      <c r="M60" s="119">
        <f t="shared" si="13"/>
        <v>16.521000000000001</v>
      </c>
      <c r="N60" s="120">
        <f t="shared" si="14"/>
        <v>0.19704414084321101</v>
      </c>
      <c r="O60" s="120">
        <f t="shared" si="15"/>
        <v>24.433473464558162</v>
      </c>
      <c r="P60" s="220">
        <f t="shared" si="16"/>
        <v>2</v>
      </c>
      <c r="Q60" s="221">
        <f t="shared" si="17"/>
        <v>2</v>
      </c>
      <c r="R60" s="221">
        <f t="shared" si="18"/>
        <v>248</v>
      </c>
      <c r="T60">
        <v>531</v>
      </c>
      <c r="U60">
        <v>6940</v>
      </c>
      <c r="V60" t="s">
        <v>387</v>
      </c>
      <c r="W60">
        <v>1015.001</v>
      </c>
      <c r="X60">
        <v>595.34199999999998</v>
      </c>
      <c r="Y60">
        <v>1.7050000000000001</v>
      </c>
      <c r="Z60">
        <v>16.521000000000001</v>
      </c>
      <c r="AA60">
        <v>55.434430999999996</v>
      </c>
      <c r="AB60">
        <v>2.473319</v>
      </c>
      <c r="AC60">
        <v>18.025538999999998</v>
      </c>
      <c r="AD60" s="1">
        <v>226</v>
      </c>
      <c r="AE60">
        <v>2</v>
      </c>
      <c r="AF60">
        <v>248</v>
      </c>
      <c r="AG60">
        <v>83</v>
      </c>
      <c r="AH60">
        <v>18.309937999999999</v>
      </c>
      <c r="AI60">
        <v>1299.5999999999999</v>
      </c>
      <c r="AJ60">
        <v>1.8</v>
      </c>
      <c r="AK60">
        <v>2</v>
      </c>
      <c r="AL60">
        <v>877</v>
      </c>
      <c r="AM60">
        <v>0.77500000000000002</v>
      </c>
      <c r="AN60" t="s">
        <v>70</v>
      </c>
      <c r="AO60">
        <v>1015.001</v>
      </c>
      <c r="AP60" t="s">
        <v>474</v>
      </c>
      <c r="AQ60" t="s">
        <v>118</v>
      </c>
      <c r="AR60" t="s">
        <v>119</v>
      </c>
      <c r="AS60" t="s">
        <v>118</v>
      </c>
      <c r="AT60" t="s">
        <v>119</v>
      </c>
      <c r="AU60" t="s">
        <v>182</v>
      </c>
      <c r="AV60" t="s">
        <v>387</v>
      </c>
      <c r="AW60" t="s">
        <v>70</v>
      </c>
      <c r="AX60">
        <v>6940</v>
      </c>
      <c r="AY60" t="s">
        <v>606</v>
      </c>
      <c r="AZ60">
        <v>2</v>
      </c>
      <c r="BA60" t="s">
        <v>644</v>
      </c>
      <c r="BB60">
        <v>1</v>
      </c>
      <c r="BC60">
        <v>1</v>
      </c>
      <c r="BE60" t="s">
        <v>70</v>
      </c>
      <c r="BF60">
        <v>0</v>
      </c>
      <c r="BG60" t="s">
        <v>343</v>
      </c>
      <c r="BI60" t="s">
        <v>118</v>
      </c>
      <c r="BJ60" t="s">
        <v>387</v>
      </c>
      <c r="BK60" t="s">
        <v>70</v>
      </c>
      <c r="BL60">
        <v>0.77500000000000002</v>
      </c>
      <c r="BM60">
        <v>6940</v>
      </c>
      <c r="BN60" t="s">
        <v>119</v>
      </c>
      <c r="BO60" t="s">
        <v>182</v>
      </c>
      <c r="BP60">
        <v>1</v>
      </c>
      <c r="BQ60">
        <v>1015.001</v>
      </c>
      <c r="BR60">
        <v>4.4617017896332337E-2</v>
      </c>
      <c r="BS60">
        <v>0.32516864834420328</v>
      </c>
      <c r="BT60">
        <v>0.22265987915282842</v>
      </c>
      <c r="BU60">
        <v>16.521000000000001</v>
      </c>
      <c r="BV60">
        <v>0.19704414084321101</v>
      </c>
      <c r="BW60">
        <v>24.433473464558162</v>
      </c>
      <c r="BX60">
        <v>2</v>
      </c>
      <c r="BY60">
        <v>2</v>
      </c>
      <c r="BZ60">
        <v>248</v>
      </c>
    </row>
    <row r="61" spans="1:78" ht="16.5">
      <c r="A61" s="126" t="str">
        <f t="shared" si="1"/>
        <v>청라교통</v>
      </c>
      <c r="B61" s="127" t="str">
        <f t="shared" si="2"/>
        <v>방기조</v>
      </c>
      <c r="C61" s="128" t="str">
        <f t="shared" si="3"/>
        <v>F</v>
      </c>
      <c r="D61" s="129">
        <f t="shared" si="4"/>
        <v>0.75691435857798472</v>
      </c>
      <c r="E61" s="130">
        <f t="shared" si="5"/>
        <v>4717</v>
      </c>
      <c r="F61" s="131" t="str">
        <f t="shared" si="6"/>
        <v>308</v>
      </c>
      <c r="G61" s="132" t="str">
        <f t="shared" si="7"/>
        <v>70바5066</v>
      </c>
      <c r="H61" s="133">
        <f t="shared" si="8"/>
        <v>6</v>
      </c>
      <c r="I61" s="134">
        <f t="shared" si="9"/>
        <v>5044.93</v>
      </c>
      <c r="J61" s="135">
        <f t="shared" si="10"/>
        <v>1.0703656655928423E-2</v>
      </c>
      <c r="K61" s="135">
        <f t="shared" si="11"/>
        <v>0.23599640630312999</v>
      </c>
      <c r="L61" s="135">
        <f t="shared" si="12"/>
        <v>0.16293585837662761</v>
      </c>
      <c r="M61" s="136">
        <f t="shared" si="13"/>
        <v>25.966999999999999</v>
      </c>
      <c r="N61" s="137">
        <f t="shared" si="14"/>
        <v>0.73340958150063529</v>
      </c>
      <c r="O61" s="137">
        <f t="shared" si="15"/>
        <v>36.194753941085402</v>
      </c>
      <c r="P61" s="218">
        <f t="shared" si="16"/>
        <v>5</v>
      </c>
      <c r="Q61" s="219">
        <f t="shared" si="17"/>
        <v>37</v>
      </c>
      <c r="R61" s="219">
        <f t="shared" si="18"/>
        <v>1826</v>
      </c>
      <c r="T61">
        <v>531</v>
      </c>
      <c r="U61">
        <v>4717</v>
      </c>
      <c r="V61" t="s">
        <v>277</v>
      </c>
      <c r="W61">
        <v>5044.93</v>
      </c>
      <c r="X61">
        <v>2218.7829999999999</v>
      </c>
      <c r="Y61">
        <v>2.274</v>
      </c>
      <c r="Z61">
        <v>25.966999999999999</v>
      </c>
      <c r="AA61">
        <v>131.33773299999999</v>
      </c>
      <c r="AB61">
        <v>1.405794</v>
      </c>
      <c r="AC61">
        <v>30.995232999999999</v>
      </c>
      <c r="AD61" s="1">
        <v>822</v>
      </c>
      <c r="AE61">
        <v>37</v>
      </c>
      <c r="AF61">
        <v>1826</v>
      </c>
      <c r="AG61">
        <v>98</v>
      </c>
      <c r="AH61">
        <v>38.411884999999998</v>
      </c>
      <c r="AI61">
        <v>39473</v>
      </c>
      <c r="AJ61">
        <v>27741.5</v>
      </c>
      <c r="AK61">
        <v>5</v>
      </c>
      <c r="AL61">
        <v>1495</v>
      </c>
      <c r="AM61">
        <v>0.75691435857798472</v>
      </c>
      <c r="AN61" t="s">
        <v>70</v>
      </c>
      <c r="AO61">
        <v>1336.904</v>
      </c>
      <c r="AP61" t="s">
        <v>475</v>
      </c>
      <c r="AQ61" t="s">
        <v>118</v>
      </c>
      <c r="AR61" t="s">
        <v>122</v>
      </c>
      <c r="AS61" t="s">
        <v>118</v>
      </c>
      <c r="AT61" t="s">
        <v>122</v>
      </c>
      <c r="AU61" t="s">
        <v>223</v>
      </c>
      <c r="AV61" t="s">
        <v>277</v>
      </c>
      <c r="AW61" t="s">
        <v>70</v>
      </c>
      <c r="AX61">
        <v>4717</v>
      </c>
      <c r="AY61" t="s">
        <v>645</v>
      </c>
      <c r="AZ61">
        <v>3</v>
      </c>
      <c r="BA61" t="s">
        <v>646</v>
      </c>
      <c r="BB61">
        <v>6</v>
      </c>
      <c r="BC61">
        <v>1</v>
      </c>
      <c r="BE61" t="s">
        <v>70</v>
      </c>
      <c r="BF61">
        <v>0</v>
      </c>
      <c r="BG61" t="s">
        <v>343</v>
      </c>
      <c r="BI61" t="s">
        <v>118</v>
      </c>
      <c r="BJ61" t="s">
        <v>277</v>
      </c>
      <c r="BK61" t="s">
        <v>70</v>
      </c>
      <c r="BL61">
        <v>0.75691435857798472</v>
      </c>
      <c r="BM61">
        <v>4717</v>
      </c>
      <c r="BN61" t="s">
        <v>122</v>
      </c>
      <c r="BO61" t="s">
        <v>223</v>
      </c>
      <c r="BP61">
        <v>6</v>
      </c>
      <c r="BQ61">
        <v>5044.93</v>
      </c>
      <c r="BR61">
        <v>1.0703656655928423E-2</v>
      </c>
      <c r="BS61">
        <v>0.23599640630312999</v>
      </c>
      <c r="BT61">
        <v>0.16293585837662761</v>
      </c>
      <c r="BU61">
        <v>25.966999999999999</v>
      </c>
      <c r="BV61">
        <v>0.73340958150063529</v>
      </c>
      <c r="BW61">
        <v>36.194753941085402</v>
      </c>
      <c r="BX61">
        <v>5</v>
      </c>
      <c r="BY61">
        <v>37</v>
      </c>
      <c r="BZ61">
        <v>1826</v>
      </c>
    </row>
    <row r="62" spans="1:78" ht="16.5">
      <c r="A62" s="109" t="str">
        <f t="shared" si="1"/>
        <v>청라교통</v>
      </c>
      <c r="B62" s="110" t="str">
        <f t="shared" si="2"/>
        <v>방용길</v>
      </c>
      <c r="C62" s="111" t="str">
        <f t="shared" si="3"/>
        <v>D</v>
      </c>
      <c r="D62" s="112">
        <f t="shared" si="4"/>
        <v>0.83965517241379317</v>
      </c>
      <c r="E62" s="113">
        <f t="shared" si="5"/>
        <v>7799</v>
      </c>
      <c r="F62" s="114" t="str">
        <f t="shared" si="6"/>
        <v>307</v>
      </c>
      <c r="G62" s="115" t="str">
        <f t="shared" si="7"/>
        <v>72바1703</v>
      </c>
      <c r="H62" s="116">
        <f t="shared" si="8"/>
        <v>1</v>
      </c>
      <c r="I62" s="117">
        <f t="shared" si="9"/>
        <v>3745.0219999999999</v>
      </c>
      <c r="J62" s="118">
        <f t="shared" si="10"/>
        <v>1.3635743858349966E-2</v>
      </c>
      <c r="K62" s="118">
        <f t="shared" si="11"/>
        <v>0.37855415534131115</v>
      </c>
      <c r="L62" s="118">
        <f t="shared" si="12"/>
        <v>0.18397755740820748</v>
      </c>
      <c r="M62" s="119">
        <f t="shared" si="13"/>
        <v>21.881</v>
      </c>
      <c r="N62" s="120">
        <f t="shared" si="14"/>
        <v>0.13351056415689949</v>
      </c>
      <c r="O62" s="120">
        <f t="shared" si="15"/>
        <v>66.568367288630085</v>
      </c>
      <c r="P62" s="220">
        <f t="shared" si="16"/>
        <v>58</v>
      </c>
      <c r="Q62" s="221">
        <f t="shared" si="17"/>
        <v>5</v>
      </c>
      <c r="R62" s="221">
        <f t="shared" si="18"/>
        <v>2493</v>
      </c>
      <c r="T62">
        <v>531</v>
      </c>
      <c r="U62">
        <v>7799</v>
      </c>
      <c r="V62" t="s">
        <v>278</v>
      </c>
      <c r="W62">
        <v>3745.0219999999999</v>
      </c>
      <c r="X62">
        <v>1538.2629999999999</v>
      </c>
      <c r="Y62">
        <v>2.4350000000000001</v>
      </c>
      <c r="Z62">
        <v>21.881</v>
      </c>
      <c r="AA62">
        <v>157.75443000000001</v>
      </c>
      <c r="AB62">
        <v>2.1510989999999999</v>
      </c>
      <c r="AC62">
        <v>59.718595000000001</v>
      </c>
      <c r="AD62" s="1">
        <v>689</v>
      </c>
      <c r="AE62">
        <v>5</v>
      </c>
      <c r="AF62">
        <v>2493</v>
      </c>
      <c r="AG62">
        <v>94</v>
      </c>
      <c r="AH62">
        <v>23.739567000000001</v>
      </c>
      <c r="AI62">
        <v>43876.7</v>
      </c>
      <c r="AJ62">
        <v>11240.2</v>
      </c>
      <c r="AK62">
        <v>58</v>
      </c>
      <c r="AL62">
        <v>30948</v>
      </c>
      <c r="AM62">
        <v>0.83965517241379317</v>
      </c>
      <c r="AN62" t="s">
        <v>67</v>
      </c>
      <c r="AO62">
        <v>3745.0219999999999</v>
      </c>
      <c r="AP62" t="s">
        <v>476</v>
      </c>
      <c r="AQ62" t="s">
        <v>118</v>
      </c>
      <c r="AR62" t="s">
        <v>121</v>
      </c>
      <c r="AS62" t="s">
        <v>118</v>
      </c>
      <c r="AT62" t="s">
        <v>121</v>
      </c>
      <c r="AU62" t="s">
        <v>220</v>
      </c>
      <c r="AV62" t="s">
        <v>278</v>
      </c>
      <c r="AW62" t="s">
        <v>67</v>
      </c>
      <c r="AX62">
        <v>7799</v>
      </c>
      <c r="AY62" t="s">
        <v>639</v>
      </c>
      <c r="AZ62">
        <v>1</v>
      </c>
      <c r="BA62" t="s">
        <v>361</v>
      </c>
      <c r="BB62">
        <v>1</v>
      </c>
      <c r="BC62">
        <v>1</v>
      </c>
      <c r="BE62" t="s">
        <v>67</v>
      </c>
      <c r="BF62">
        <v>0</v>
      </c>
      <c r="BG62" t="s">
        <v>343</v>
      </c>
      <c r="BI62" t="s">
        <v>118</v>
      </c>
      <c r="BJ62" t="s">
        <v>278</v>
      </c>
      <c r="BK62" t="s">
        <v>67</v>
      </c>
      <c r="BL62">
        <v>0.83965517241379317</v>
      </c>
      <c r="BM62">
        <v>7799</v>
      </c>
      <c r="BN62" t="s">
        <v>121</v>
      </c>
      <c r="BO62" t="s">
        <v>220</v>
      </c>
      <c r="BP62">
        <v>1</v>
      </c>
      <c r="BQ62">
        <v>3745.0219999999999</v>
      </c>
      <c r="BR62">
        <v>1.3635743858349966E-2</v>
      </c>
      <c r="BS62">
        <v>0.37855415534131115</v>
      </c>
      <c r="BT62">
        <v>0.18397755740820748</v>
      </c>
      <c r="BU62">
        <v>21.881</v>
      </c>
      <c r="BV62">
        <v>0.13351056415689949</v>
      </c>
      <c r="BW62">
        <v>66.568367288630085</v>
      </c>
      <c r="BX62">
        <v>58</v>
      </c>
      <c r="BY62">
        <v>5</v>
      </c>
      <c r="BZ62">
        <v>2493</v>
      </c>
    </row>
    <row r="63" spans="1:78" ht="16.5">
      <c r="A63" s="126" t="str">
        <f t="shared" si="1"/>
        <v>청라교통</v>
      </c>
      <c r="B63" s="127" t="str">
        <f t="shared" si="2"/>
        <v>방진철</v>
      </c>
      <c r="C63" s="128" t="str">
        <f t="shared" si="3"/>
        <v>C</v>
      </c>
      <c r="D63" s="129">
        <f t="shared" si="4"/>
        <v>0.87834230783699396</v>
      </c>
      <c r="E63" s="130">
        <f t="shared" si="5"/>
        <v>6951</v>
      </c>
      <c r="F63" s="131" t="str">
        <f t="shared" si="6"/>
        <v>306</v>
      </c>
      <c r="G63" s="132" t="str">
        <f t="shared" si="7"/>
        <v>70바6087</v>
      </c>
      <c r="H63" s="133">
        <f t="shared" si="8"/>
        <v>2</v>
      </c>
      <c r="I63" s="134">
        <f t="shared" si="9"/>
        <v>3629.3230000000003</v>
      </c>
      <c r="J63" s="135">
        <f t="shared" si="10"/>
        <v>3.4829320109225896E-2</v>
      </c>
      <c r="K63" s="135">
        <f t="shared" si="11"/>
        <v>0.32072424695520318</v>
      </c>
      <c r="L63" s="135">
        <f t="shared" si="12"/>
        <v>0.16311582077428763</v>
      </c>
      <c r="M63" s="136">
        <f t="shared" si="13"/>
        <v>17.632999999999999</v>
      </c>
      <c r="N63" s="137">
        <f t="shared" si="14"/>
        <v>0</v>
      </c>
      <c r="O63" s="137">
        <f t="shared" si="15"/>
        <v>6.6954635892148477</v>
      </c>
      <c r="P63" s="218">
        <f t="shared" si="16"/>
        <v>63</v>
      </c>
      <c r="Q63" s="219">
        <f t="shared" si="17"/>
        <v>0</v>
      </c>
      <c r="R63" s="219">
        <f t="shared" si="18"/>
        <v>243</v>
      </c>
      <c r="T63">
        <v>531</v>
      </c>
      <c r="U63">
        <v>6951</v>
      </c>
      <c r="V63" t="s">
        <v>279</v>
      </c>
      <c r="W63">
        <v>3629.3229999999999</v>
      </c>
      <c r="X63">
        <v>1216.1859999999999</v>
      </c>
      <c r="Y63">
        <v>2.984</v>
      </c>
      <c r="Z63">
        <v>17.632999999999999</v>
      </c>
      <c r="AA63">
        <v>135.11081999999999</v>
      </c>
      <c r="AB63">
        <v>4.7058179999999998</v>
      </c>
      <c r="AC63">
        <v>43.333316000000003</v>
      </c>
      <c r="AD63" s="1">
        <v>592</v>
      </c>
      <c r="AE63">
        <v>0</v>
      </c>
      <c r="AF63">
        <v>243</v>
      </c>
      <c r="AG63">
        <v>93</v>
      </c>
      <c r="AH63">
        <v>26.861823000000001</v>
      </c>
      <c r="AI63">
        <v>29700</v>
      </c>
      <c r="AJ63">
        <v>16673.099999999999</v>
      </c>
      <c r="AK63">
        <v>63</v>
      </c>
      <c r="AL63">
        <v>46778</v>
      </c>
      <c r="AM63">
        <v>0.87834230783699396</v>
      </c>
      <c r="AN63" t="s">
        <v>69</v>
      </c>
      <c r="AO63">
        <v>3390.0410000000002</v>
      </c>
      <c r="AP63" t="s">
        <v>477</v>
      </c>
      <c r="AQ63" t="s">
        <v>118</v>
      </c>
      <c r="AR63" t="s">
        <v>120</v>
      </c>
      <c r="AS63" t="s">
        <v>118</v>
      </c>
      <c r="AT63" t="s">
        <v>120</v>
      </c>
      <c r="AU63" t="s">
        <v>204</v>
      </c>
      <c r="AV63" t="s">
        <v>279</v>
      </c>
      <c r="AW63" t="s">
        <v>69</v>
      </c>
      <c r="AX63">
        <v>6951</v>
      </c>
      <c r="AY63" t="s">
        <v>614</v>
      </c>
      <c r="AZ63">
        <v>7</v>
      </c>
      <c r="BA63" t="s">
        <v>399</v>
      </c>
      <c r="BB63">
        <v>2</v>
      </c>
      <c r="BC63">
        <v>1</v>
      </c>
      <c r="BE63" t="s">
        <v>69</v>
      </c>
      <c r="BF63">
        <v>0</v>
      </c>
      <c r="BG63" t="s">
        <v>343</v>
      </c>
      <c r="BI63" t="s">
        <v>118</v>
      </c>
      <c r="BJ63" t="s">
        <v>279</v>
      </c>
      <c r="BK63" t="s">
        <v>69</v>
      </c>
      <c r="BL63">
        <v>0.87834230783699396</v>
      </c>
      <c r="BM63">
        <v>6951</v>
      </c>
      <c r="BN63" t="s">
        <v>120</v>
      </c>
      <c r="BO63" t="s">
        <v>204</v>
      </c>
      <c r="BP63">
        <v>2</v>
      </c>
      <c r="BQ63">
        <v>3629.3230000000003</v>
      </c>
      <c r="BR63">
        <v>3.4829320109225896E-2</v>
      </c>
      <c r="BS63">
        <v>0.32072424695520318</v>
      </c>
      <c r="BT63">
        <v>0.16311582077428766</v>
      </c>
      <c r="BU63">
        <v>17.632999999999999</v>
      </c>
      <c r="BV63">
        <v>0</v>
      </c>
      <c r="BW63">
        <v>6.6954635892148477</v>
      </c>
      <c r="BX63">
        <v>63</v>
      </c>
      <c r="BY63">
        <v>0</v>
      </c>
      <c r="BZ63">
        <v>243</v>
      </c>
    </row>
    <row r="64" spans="1:78" ht="16.5">
      <c r="A64" s="109" t="str">
        <f t="shared" si="1"/>
        <v>청라교통</v>
      </c>
      <c r="B64" s="110" t="str">
        <f t="shared" si="2"/>
        <v>백정기</v>
      </c>
      <c r="C64" s="111" t="str">
        <f t="shared" si="3"/>
        <v>C</v>
      </c>
      <c r="D64" s="112">
        <f t="shared" si="4"/>
        <v>0.87964944947023604</v>
      </c>
      <c r="E64" s="113">
        <f t="shared" si="5"/>
        <v>615</v>
      </c>
      <c r="F64" s="114" t="str">
        <f t="shared" si="6"/>
        <v>307</v>
      </c>
      <c r="G64" s="115" t="str">
        <f t="shared" si="7"/>
        <v>72바1701</v>
      </c>
      <c r="H64" s="116">
        <f t="shared" si="8"/>
        <v>9</v>
      </c>
      <c r="I64" s="117">
        <f t="shared" si="9"/>
        <v>3752.9230000000007</v>
      </c>
      <c r="J64" s="118">
        <f t="shared" si="10"/>
        <v>2.4130451335800064E-3</v>
      </c>
      <c r="K64" s="118">
        <f t="shared" si="11"/>
        <v>0.3062216536501578</v>
      </c>
      <c r="L64" s="118">
        <f t="shared" si="12"/>
        <v>0.17080020027056242</v>
      </c>
      <c r="M64" s="119">
        <f t="shared" si="13"/>
        <v>19.780999999999999</v>
      </c>
      <c r="N64" s="120">
        <f t="shared" si="14"/>
        <v>0.15987538246854516</v>
      </c>
      <c r="O64" s="120">
        <f t="shared" si="15"/>
        <v>38.263508204138475</v>
      </c>
      <c r="P64" s="220">
        <f t="shared" si="16"/>
        <v>15</v>
      </c>
      <c r="Q64" s="221">
        <f t="shared" si="17"/>
        <v>6</v>
      </c>
      <c r="R64" s="221">
        <f t="shared" si="18"/>
        <v>1436</v>
      </c>
      <c r="T64">
        <v>531</v>
      </c>
      <c r="U64">
        <v>615</v>
      </c>
      <c r="V64" t="s">
        <v>280</v>
      </c>
      <c r="W64">
        <v>3752.9229999999998</v>
      </c>
      <c r="X64">
        <v>1522.146</v>
      </c>
      <c r="Y64">
        <v>2.4660000000000002</v>
      </c>
      <c r="Z64">
        <v>19.780999999999999</v>
      </c>
      <c r="AA64">
        <v>138.01358099999999</v>
      </c>
      <c r="AB64">
        <v>0.33303300000000002</v>
      </c>
      <c r="AC64">
        <v>42.262746999999997</v>
      </c>
      <c r="AD64" s="1">
        <v>641</v>
      </c>
      <c r="AE64">
        <v>6</v>
      </c>
      <c r="AF64">
        <v>1436</v>
      </c>
      <c r="AG64">
        <v>99</v>
      </c>
      <c r="AH64">
        <v>27.192418</v>
      </c>
      <c r="AI64">
        <v>22264.1</v>
      </c>
      <c r="AJ64">
        <v>7003.8</v>
      </c>
      <c r="AK64">
        <v>15</v>
      </c>
      <c r="AL64">
        <v>6278</v>
      </c>
      <c r="AM64">
        <v>0.87964944947023604</v>
      </c>
      <c r="AN64" t="s">
        <v>69</v>
      </c>
      <c r="AO64">
        <v>918.255</v>
      </c>
      <c r="AP64" t="s">
        <v>478</v>
      </c>
      <c r="AQ64" t="s">
        <v>118</v>
      </c>
      <c r="AR64" t="s">
        <v>121</v>
      </c>
      <c r="AS64" t="s">
        <v>118</v>
      </c>
      <c r="AT64" t="s">
        <v>121</v>
      </c>
      <c r="AU64" t="s">
        <v>218</v>
      </c>
      <c r="AV64" t="s">
        <v>280</v>
      </c>
      <c r="AW64" t="s">
        <v>69</v>
      </c>
      <c r="AX64">
        <v>615</v>
      </c>
      <c r="AY64" t="s">
        <v>622</v>
      </c>
      <c r="AZ64">
        <v>3</v>
      </c>
      <c r="BA64" t="s">
        <v>382</v>
      </c>
      <c r="BB64">
        <v>9</v>
      </c>
      <c r="BC64">
        <v>1</v>
      </c>
      <c r="BE64" t="s">
        <v>69</v>
      </c>
      <c r="BF64">
        <v>0</v>
      </c>
      <c r="BG64" t="s">
        <v>343</v>
      </c>
      <c r="BI64" t="s">
        <v>118</v>
      </c>
      <c r="BJ64" t="s">
        <v>280</v>
      </c>
      <c r="BK64" t="s">
        <v>69</v>
      </c>
      <c r="BL64">
        <v>0.87964944947023604</v>
      </c>
      <c r="BM64">
        <v>615</v>
      </c>
      <c r="BN64" t="s">
        <v>121</v>
      </c>
      <c r="BO64" t="s">
        <v>218</v>
      </c>
      <c r="BP64">
        <v>9</v>
      </c>
      <c r="BQ64">
        <v>3752.9230000000007</v>
      </c>
      <c r="BR64">
        <v>2.4130451335800064E-3</v>
      </c>
      <c r="BS64">
        <v>0.3062216536501578</v>
      </c>
      <c r="BT64">
        <v>0.17080020027056245</v>
      </c>
      <c r="BU64">
        <v>19.780999999999999</v>
      </c>
      <c r="BV64">
        <v>0.15987538246854516</v>
      </c>
      <c r="BW64">
        <v>38.263508204138475</v>
      </c>
      <c r="BX64">
        <v>15</v>
      </c>
      <c r="BY64">
        <v>6</v>
      </c>
      <c r="BZ64">
        <v>1436</v>
      </c>
    </row>
    <row r="65" spans="1:78" ht="16.5">
      <c r="A65" s="126" t="str">
        <f t="shared" si="1"/>
        <v>청라교통</v>
      </c>
      <c r="B65" s="127" t="str">
        <f t="shared" si="2"/>
        <v>서현철</v>
      </c>
      <c r="C65" s="128" t="str">
        <f t="shared" si="3"/>
        <v>F</v>
      </c>
      <c r="D65" s="129">
        <f t="shared" si="4"/>
        <v>0.69684685098716137</v>
      </c>
      <c r="E65" s="130">
        <f t="shared" si="5"/>
        <v>3003</v>
      </c>
      <c r="F65" s="131" t="str">
        <f t="shared" si="6"/>
        <v>307</v>
      </c>
      <c r="G65" s="132" t="str">
        <f t="shared" si="7"/>
        <v>72바1699</v>
      </c>
      <c r="H65" s="133">
        <f t="shared" si="8"/>
        <v>3</v>
      </c>
      <c r="I65" s="134">
        <f t="shared" si="9"/>
        <v>3886.9459999999999</v>
      </c>
      <c r="J65" s="135">
        <f t="shared" si="10"/>
        <v>1.5862687110538405E-2</v>
      </c>
      <c r="K65" s="135">
        <f t="shared" si="11"/>
        <v>0.32286135318559578</v>
      </c>
      <c r="L65" s="135">
        <f t="shared" si="12"/>
        <v>0.17803180183105194</v>
      </c>
      <c r="M65" s="136">
        <f t="shared" si="13"/>
        <v>24.463000000000001</v>
      </c>
      <c r="N65" s="137">
        <f t="shared" si="14"/>
        <v>0.20581711194341265</v>
      </c>
      <c r="O65" s="137">
        <f t="shared" si="15"/>
        <v>26.087318938827554</v>
      </c>
      <c r="P65" s="218">
        <f t="shared" si="16"/>
        <v>29</v>
      </c>
      <c r="Q65" s="219">
        <f t="shared" si="17"/>
        <v>8</v>
      </c>
      <c r="R65" s="219">
        <f t="shared" si="18"/>
        <v>1014</v>
      </c>
      <c r="T65">
        <v>531</v>
      </c>
      <c r="U65">
        <v>3003</v>
      </c>
      <c r="V65" t="s">
        <v>281</v>
      </c>
      <c r="W65">
        <v>3886.9459999999999</v>
      </c>
      <c r="X65">
        <v>2013.58</v>
      </c>
      <c r="Y65">
        <v>1.93</v>
      </c>
      <c r="Z65">
        <v>24.463000000000001</v>
      </c>
      <c r="AA65">
        <v>156.91887399999999</v>
      </c>
      <c r="AB65">
        <v>2.4891549999999998</v>
      </c>
      <c r="AC65">
        <v>50.663040000000002</v>
      </c>
      <c r="AD65" s="1">
        <v>692</v>
      </c>
      <c r="AE65">
        <v>8</v>
      </c>
      <c r="AF65">
        <v>1014</v>
      </c>
      <c r="AG65">
        <v>92</v>
      </c>
      <c r="AH65">
        <v>24.770416999999998</v>
      </c>
      <c r="AI65">
        <v>41620.9</v>
      </c>
      <c r="AJ65">
        <v>13448</v>
      </c>
      <c r="AK65">
        <v>29</v>
      </c>
      <c r="AL65">
        <v>15703</v>
      </c>
      <c r="AM65">
        <v>0.69684685098716137</v>
      </c>
      <c r="AN65" t="s">
        <v>70</v>
      </c>
      <c r="AO65">
        <v>3408.9940000000001</v>
      </c>
      <c r="AP65" t="s">
        <v>479</v>
      </c>
      <c r="AQ65" t="s">
        <v>118</v>
      </c>
      <c r="AR65" t="s">
        <v>121</v>
      </c>
      <c r="AS65" t="s">
        <v>118</v>
      </c>
      <c r="AT65" t="s">
        <v>121</v>
      </c>
      <c r="AU65" t="s">
        <v>216</v>
      </c>
      <c r="AV65" t="s">
        <v>281</v>
      </c>
      <c r="AW65" t="s">
        <v>70</v>
      </c>
      <c r="AX65">
        <v>3003</v>
      </c>
      <c r="AY65" t="s">
        <v>597</v>
      </c>
      <c r="AZ65">
        <v>7</v>
      </c>
      <c r="BA65" t="s">
        <v>647</v>
      </c>
      <c r="BB65">
        <v>3</v>
      </c>
      <c r="BC65">
        <v>1</v>
      </c>
      <c r="BE65" t="s">
        <v>70</v>
      </c>
      <c r="BF65">
        <v>0</v>
      </c>
      <c r="BG65" t="s">
        <v>343</v>
      </c>
      <c r="BI65" t="s">
        <v>118</v>
      </c>
      <c r="BJ65" t="s">
        <v>281</v>
      </c>
      <c r="BK65" t="s">
        <v>70</v>
      </c>
      <c r="BL65">
        <v>0.69684685098716137</v>
      </c>
      <c r="BM65">
        <v>3003</v>
      </c>
      <c r="BN65" t="s">
        <v>121</v>
      </c>
      <c r="BO65" t="s">
        <v>216</v>
      </c>
      <c r="BP65">
        <v>3</v>
      </c>
      <c r="BQ65">
        <v>3886.9459999999999</v>
      </c>
      <c r="BR65">
        <v>1.5862687110538405E-2</v>
      </c>
      <c r="BS65">
        <v>0.32286135318559578</v>
      </c>
      <c r="BT65">
        <v>0.17803180183105194</v>
      </c>
      <c r="BU65">
        <v>24.463000000000001</v>
      </c>
      <c r="BV65">
        <v>0.20581711194341265</v>
      </c>
      <c r="BW65">
        <v>26.087318938827554</v>
      </c>
      <c r="BX65">
        <v>29</v>
      </c>
      <c r="BY65">
        <v>8</v>
      </c>
      <c r="BZ65">
        <v>1014</v>
      </c>
    </row>
    <row r="66" spans="1:78" ht="16.5">
      <c r="A66" s="109" t="str">
        <f t="shared" si="1"/>
        <v>청라교통</v>
      </c>
      <c r="B66" s="110" t="str">
        <f t="shared" si="2"/>
        <v>손대연</v>
      </c>
      <c r="C66" s="111" t="str">
        <f t="shared" si="3"/>
        <v>B</v>
      </c>
      <c r="D66" s="112">
        <f t="shared" si="4"/>
        <v>0.90942981766452125</v>
      </c>
      <c r="E66" s="113">
        <f t="shared" si="5"/>
        <v>9997</v>
      </c>
      <c r="F66" s="114" t="str">
        <f t="shared" si="6"/>
        <v>306</v>
      </c>
      <c r="G66" s="115" t="str">
        <f t="shared" si="7"/>
        <v>72바1499</v>
      </c>
      <c r="H66" s="116">
        <f t="shared" si="8"/>
        <v>2</v>
      </c>
      <c r="I66" s="117">
        <f t="shared" si="9"/>
        <v>2303.817</v>
      </c>
      <c r="J66" s="118">
        <f t="shared" si="10"/>
        <v>2.5759872185325113E-2</v>
      </c>
      <c r="K66" s="118">
        <f t="shared" si="11"/>
        <v>0.30367044787647662</v>
      </c>
      <c r="L66" s="118">
        <f t="shared" si="12"/>
        <v>0.14584491736973901</v>
      </c>
      <c r="M66" s="119">
        <f t="shared" si="13"/>
        <v>15.581</v>
      </c>
      <c r="N66" s="120">
        <f t="shared" si="14"/>
        <v>8.6812450815320838E-2</v>
      </c>
      <c r="O66" s="120">
        <f t="shared" si="15"/>
        <v>7.5960894463405726</v>
      </c>
      <c r="P66" s="220">
        <f t="shared" si="16"/>
        <v>26</v>
      </c>
      <c r="Q66" s="221">
        <f t="shared" si="17"/>
        <v>2</v>
      </c>
      <c r="R66" s="221">
        <f t="shared" si="18"/>
        <v>175</v>
      </c>
      <c r="T66">
        <v>531</v>
      </c>
      <c r="U66">
        <v>9997</v>
      </c>
      <c r="V66" t="s">
        <v>282</v>
      </c>
      <c r="W66">
        <v>2303.817</v>
      </c>
      <c r="X66">
        <v>767.66899999999998</v>
      </c>
      <c r="Y66">
        <v>3.0009999999999999</v>
      </c>
      <c r="Z66">
        <v>15.581</v>
      </c>
      <c r="AA66">
        <v>77.887770000000003</v>
      </c>
      <c r="AB66">
        <v>2.0063789999999999</v>
      </c>
      <c r="AC66">
        <v>23.652214000000001</v>
      </c>
      <c r="AD66" s="1">
        <v>336</v>
      </c>
      <c r="AE66">
        <v>2</v>
      </c>
      <c r="AF66">
        <v>175</v>
      </c>
      <c r="AG66">
        <v>96</v>
      </c>
      <c r="AH66">
        <v>29.578673999999999</v>
      </c>
      <c r="AI66">
        <v>24485.200000000001</v>
      </c>
      <c r="AJ66">
        <v>13302</v>
      </c>
      <c r="AK66">
        <v>26</v>
      </c>
      <c r="AL66">
        <v>24215</v>
      </c>
      <c r="AM66">
        <v>0.90942981766452125</v>
      </c>
      <c r="AN66" t="s">
        <v>68</v>
      </c>
      <c r="AO66">
        <v>2181.317</v>
      </c>
      <c r="AP66" t="s">
        <v>480</v>
      </c>
      <c r="AQ66" t="s">
        <v>118</v>
      </c>
      <c r="AR66" t="s">
        <v>120</v>
      </c>
      <c r="AS66" t="s">
        <v>118</v>
      </c>
      <c r="AT66" t="s">
        <v>120</v>
      </c>
      <c r="AU66" t="s">
        <v>212</v>
      </c>
      <c r="AV66" t="s">
        <v>282</v>
      </c>
      <c r="AW66" t="s">
        <v>68</v>
      </c>
      <c r="AX66">
        <v>9997</v>
      </c>
      <c r="AY66" t="s">
        <v>615</v>
      </c>
      <c r="AZ66">
        <v>6</v>
      </c>
      <c r="BA66" t="s">
        <v>648</v>
      </c>
      <c r="BB66">
        <v>2</v>
      </c>
      <c r="BC66">
        <v>1</v>
      </c>
      <c r="BE66" t="s">
        <v>68</v>
      </c>
      <c r="BF66">
        <v>0</v>
      </c>
      <c r="BG66" t="s">
        <v>343</v>
      </c>
      <c r="BI66" t="s">
        <v>118</v>
      </c>
      <c r="BJ66" t="s">
        <v>282</v>
      </c>
      <c r="BK66" t="s">
        <v>68</v>
      </c>
      <c r="BL66">
        <v>0.90942981766452125</v>
      </c>
      <c r="BM66">
        <v>9997</v>
      </c>
      <c r="BN66" t="s">
        <v>120</v>
      </c>
      <c r="BO66" t="s">
        <v>212</v>
      </c>
      <c r="BP66">
        <v>2</v>
      </c>
      <c r="BQ66">
        <v>2303.817</v>
      </c>
      <c r="BR66">
        <v>2.5759872185325113E-2</v>
      </c>
      <c r="BS66">
        <v>0.30367044787647662</v>
      </c>
      <c r="BT66">
        <v>0.14584491736973901</v>
      </c>
      <c r="BU66">
        <v>15.581</v>
      </c>
      <c r="BV66">
        <v>8.6812450815320838E-2</v>
      </c>
      <c r="BW66">
        <v>7.5960894463405726</v>
      </c>
      <c r="BX66">
        <v>26</v>
      </c>
      <c r="BY66">
        <v>2</v>
      </c>
      <c r="BZ66">
        <v>175</v>
      </c>
    </row>
    <row r="67" spans="1:78" ht="16.5">
      <c r="A67" s="126" t="str">
        <f t="shared" si="1"/>
        <v>청라교통</v>
      </c>
      <c r="B67" s="127" t="str">
        <f t="shared" si="2"/>
        <v>손주원</v>
      </c>
      <c r="C67" s="128" t="str">
        <f t="shared" si="3"/>
        <v>A</v>
      </c>
      <c r="D67" s="129">
        <f t="shared" si="4"/>
        <v>0.95764231003830036</v>
      </c>
      <c r="E67" s="130">
        <f t="shared" si="5"/>
        <v>3369</v>
      </c>
      <c r="F67" s="131" t="str">
        <f t="shared" si="6"/>
        <v>306</v>
      </c>
      <c r="G67" s="132" t="str">
        <f t="shared" si="7"/>
        <v>70바6085</v>
      </c>
      <c r="H67" s="133">
        <f t="shared" si="8"/>
        <v>2</v>
      </c>
      <c r="I67" s="134">
        <f t="shared" si="9"/>
        <v>4139.0940000000001</v>
      </c>
      <c r="J67" s="135">
        <f t="shared" si="10"/>
        <v>1.5401893766544602E-2</v>
      </c>
      <c r="K67" s="135">
        <f t="shared" si="11"/>
        <v>0.21638519436507236</v>
      </c>
      <c r="L67" s="135">
        <f t="shared" si="12"/>
        <v>0.14713364808820481</v>
      </c>
      <c r="M67" s="136">
        <f t="shared" si="13"/>
        <v>16.707000000000001</v>
      </c>
      <c r="N67" s="137">
        <f t="shared" si="14"/>
        <v>7.2479629600100889E-2</v>
      </c>
      <c r="O67" s="137">
        <f t="shared" si="15"/>
        <v>8.7941950581455739</v>
      </c>
      <c r="P67" s="218">
        <f t="shared" si="16"/>
        <v>8</v>
      </c>
      <c r="Q67" s="219">
        <f t="shared" si="17"/>
        <v>3</v>
      </c>
      <c r="R67" s="219">
        <f t="shared" si="18"/>
        <v>364</v>
      </c>
      <c r="T67">
        <v>531</v>
      </c>
      <c r="U67">
        <v>3369</v>
      </c>
      <c r="V67" t="s">
        <v>283</v>
      </c>
      <c r="W67">
        <v>4139.0940000000001</v>
      </c>
      <c r="X67">
        <v>1307.453</v>
      </c>
      <c r="Y67">
        <v>3.1659999999999999</v>
      </c>
      <c r="Z67">
        <v>16.707000000000001</v>
      </c>
      <c r="AA67">
        <v>125.036637</v>
      </c>
      <c r="AB67">
        <v>1.9258010000000001</v>
      </c>
      <c r="AC67">
        <v>27.056076999999998</v>
      </c>
      <c r="AD67" s="1">
        <v>609</v>
      </c>
      <c r="AE67">
        <v>3</v>
      </c>
      <c r="AF67">
        <v>364</v>
      </c>
      <c r="AG67">
        <v>92</v>
      </c>
      <c r="AH67">
        <v>33.103048999999999</v>
      </c>
      <c r="AI67">
        <v>24230.7</v>
      </c>
      <c r="AJ67">
        <v>9238.7999999999993</v>
      </c>
      <c r="AK67">
        <v>8</v>
      </c>
      <c r="AL67">
        <v>1380</v>
      </c>
      <c r="AM67">
        <v>0.95764231003830036</v>
      </c>
      <c r="AN67" t="s">
        <v>66</v>
      </c>
      <c r="AO67">
        <v>3894.4650000000001</v>
      </c>
      <c r="AP67" t="s">
        <v>481</v>
      </c>
      <c r="AQ67" t="s">
        <v>118</v>
      </c>
      <c r="AR67" t="s">
        <v>120</v>
      </c>
      <c r="AS67" t="s">
        <v>118</v>
      </c>
      <c r="AT67" t="s">
        <v>120</v>
      </c>
      <c r="AU67" t="s">
        <v>203</v>
      </c>
      <c r="AV67" t="s">
        <v>283</v>
      </c>
      <c r="AW67" t="s">
        <v>66</v>
      </c>
      <c r="AX67">
        <v>3369</v>
      </c>
      <c r="AY67" t="s">
        <v>634</v>
      </c>
      <c r="AZ67">
        <v>5</v>
      </c>
      <c r="BA67" t="s">
        <v>649</v>
      </c>
      <c r="BB67">
        <v>2</v>
      </c>
      <c r="BC67">
        <v>1</v>
      </c>
      <c r="BE67" t="s">
        <v>68</v>
      </c>
      <c r="BF67">
        <v>1</v>
      </c>
      <c r="BG67" t="s">
        <v>344</v>
      </c>
      <c r="BI67" t="s">
        <v>118</v>
      </c>
      <c r="BJ67" t="s">
        <v>283</v>
      </c>
      <c r="BK67" t="s">
        <v>66</v>
      </c>
      <c r="BL67">
        <v>0.95764231003830036</v>
      </c>
      <c r="BM67">
        <v>3369</v>
      </c>
      <c r="BN67" t="s">
        <v>120</v>
      </c>
      <c r="BO67" t="s">
        <v>203</v>
      </c>
      <c r="BP67">
        <v>2</v>
      </c>
      <c r="BQ67">
        <v>4139.0940000000001</v>
      </c>
      <c r="BR67">
        <v>1.5401893766544602E-2</v>
      </c>
      <c r="BS67">
        <v>0.21638519436507236</v>
      </c>
      <c r="BT67">
        <v>0.14713364808820481</v>
      </c>
      <c r="BU67">
        <v>16.707000000000001</v>
      </c>
      <c r="BV67">
        <v>7.2479629600100889E-2</v>
      </c>
      <c r="BW67">
        <v>8.7941950581455739</v>
      </c>
      <c r="BX67">
        <v>8</v>
      </c>
      <c r="BY67">
        <v>3</v>
      </c>
      <c r="BZ67">
        <v>364</v>
      </c>
    </row>
    <row r="68" spans="1:78" ht="16.5">
      <c r="A68" s="109" t="str">
        <f t="shared" si="1"/>
        <v>청라교통</v>
      </c>
      <c r="B68" s="110" t="str">
        <f t="shared" si="2"/>
        <v>신동훈</v>
      </c>
      <c r="C68" s="111" t="str">
        <f t="shared" si="3"/>
        <v>D</v>
      </c>
      <c r="D68" s="112">
        <f t="shared" si="4"/>
        <v>0.80428571428571427</v>
      </c>
      <c r="E68" s="113">
        <f t="shared" si="5"/>
        <v>8475</v>
      </c>
      <c r="F68" s="114" t="str">
        <f t="shared" si="6"/>
        <v>112</v>
      </c>
      <c r="G68" s="115" t="str">
        <f t="shared" si="7"/>
        <v>70바6065</v>
      </c>
      <c r="H68" s="116">
        <f t="shared" si="8"/>
        <v>1</v>
      </c>
      <c r="I68" s="117">
        <f t="shared" si="9"/>
        <v>2080.1529999999998</v>
      </c>
      <c r="J68" s="118">
        <f t="shared" si="10"/>
        <v>6.9936372066743075E-3</v>
      </c>
      <c r="K68" s="118">
        <f t="shared" si="11"/>
        <v>0.44763282110868585</v>
      </c>
      <c r="L68" s="118">
        <f t="shared" si="12"/>
        <v>0.28507518437345719</v>
      </c>
      <c r="M68" s="119">
        <f t="shared" si="13"/>
        <v>18.516999999999999</v>
      </c>
      <c r="N68" s="120">
        <f t="shared" si="14"/>
        <v>0.6249540298237678</v>
      </c>
      <c r="O68" s="120">
        <f t="shared" si="15"/>
        <v>53.890266725572594</v>
      </c>
      <c r="P68" s="220">
        <f t="shared" si="16"/>
        <v>49</v>
      </c>
      <c r="Q68" s="221">
        <f t="shared" si="17"/>
        <v>13</v>
      </c>
      <c r="R68" s="221">
        <f t="shared" si="18"/>
        <v>1121</v>
      </c>
      <c r="T68">
        <v>531</v>
      </c>
      <c r="U68">
        <v>8475</v>
      </c>
      <c r="V68" t="s">
        <v>388</v>
      </c>
      <c r="W68">
        <v>2080.1529999999998</v>
      </c>
      <c r="X68">
        <v>1231.2360000000001</v>
      </c>
      <c r="Y68">
        <v>1.6890000000000001</v>
      </c>
      <c r="Z68">
        <v>18.516999999999999</v>
      </c>
      <c r="AA68">
        <v>146.00442799999999</v>
      </c>
      <c r="AB68">
        <v>1.021102</v>
      </c>
      <c r="AC68">
        <v>65.356374000000002</v>
      </c>
      <c r="AD68" s="1">
        <v>593</v>
      </c>
      <c r="AE68">
        <v>13</v>
      </c>
      <c r="AF68">
        <v>1121</v>
      </c>
      <c r="AG68">
        <v>80</v>
      </c>
      <c r="AH68">
        <v>14.247191000000001</v>
      </c>
      <c r="AI68">
        <v>3096.4</v>
      </c>
      <c r="AJ68">
        <v>0</v>
      </c>
      <c r="AK68">
        <v>49</v>
      </c>
      <c r="AL68">
        <v>39283</v>
      </c>
      <c r="AM68">
        <v>0.80428571428571427</v>
      </c>
      <c r="AN68" t="s">
        <v>67</v>
      </c>
      <c r="AO68">
        <v>2080.1529999999998</v>
      </c>
      <c r="AP68" t="s">
        <v>482</v>
      </c>
      <c r="AQ68" t="s">
        <v>118</v>
      </c>
      <c r="AR68" t="s">
        <v>119</v>
      </c>
      <c r="AS68" t="s">
        <v>118</v>
      </c>
      <c r="AT68" t="s">
        <v>119</v>
      </c>
      <c r="AU68" t="s">
        <v>189</v>
      </c>
      <c r="AV68" t="s">
        <v>388</v>
      </c>
      <c r="AW68" t="s">
        <v>67</v>
      </c>
      <c r="AX68">
        <v>8475</v>
      </c>
      <c r="AY68" t="s">
        <v>611</v>
      </c>
      <c r="AZ68">
        <v>8</v>
      </c>
      <c r="BA68" t="s">
        <v>650</v>
      </c>
      <c r="BB68">
        <v>1</v>
      </c>
      <c r="BC68">
        <v>1</v>
      </c>
      <c r="BE68" t="s">
        <v>69</v>
      </c>
      <c r="BF68">
        <v>-1</v>
      </c>
      <c r="BG68" t="s">
        <v>407</v>
      </c>
      <c r="BI68" t="s">
        <v>118</v>
      </c>
      <c r="BJ68" t="s">
        <v>388</v>
      </c>
      <c r="BK68" t="s">
        <v>67</v>
      </c>
      <c r="BL68">
        <v>0.80428571428571427</v>
      </c>
      <c r="BM68">
        <v>8475</v>
      </c>
      <c r="BN68" t="s">
        <v>119</v>
      </c>
      <c r="BO68" t="s">
        <v>189</v>
      </c>
      <c r="BP68">
        <v>1</v>
      </c>
      <c r="BQ68">
        <v>2080.1529999999998</v>
      </c>
      <c r="BR68">
        <v>6.9936372066743075E-3</v>
      </c>
      <c r="BS68">
        <v>0.44763282110868585</v>
      </c>
      <c r="BT68">
        <v>0.28507518437345719</v>
      </c>
      <c r="BU68">
        <v>18.516999999999999</v>
      </c>
      <c r="BV68">
        <v>0.6249540298237678</v>
      </c>
      <c r="BW68">
        <v>53.890266725572594</v>
      </c>
      <c r="BX68">
        <v>49</v>
      </c>
      <c r="BY68">
        <v>13</v>
      </c>
      <c r="BZ68">
        <v>1121</v>
      </c>
    </row>
    <row r="69" spans="1:78" ht="16.5">
      <c r="A69" s="126" t="str">
        <f t="shared" si="1"/>
        <v>청라교통</v>
      </c>
      <c r="B69" s="127" t="str">
        <f t="shared" si="2"/>
        <v>신수철</v>
      </c>
      <c r="C69" s="128" t="str">
        <f t="shared" si="3"/>
        <v>C</v>
      </c>
      <c r="D69" s="129">
        <f t="shared" si="4"/>
        <v>0.85741274382928723</v>
      </c>
      <c r="E69" s="130">
        <f t="shared" si="5"/>
        <v>3041</v>
      </c>
      <c r="F69" s="131" t="str">
        <f t="shared" si="6"/>
        <v>307</v>
      </c>
      <c r="G69" s="132" t="str">
        <f t="shared" si="7"/>
        <v>75아1145</v>
      </c>
      <c r="H69" s="133">
        <f t="shared" si="8"/>
        <v>9</v>
      </c>
      <c r="I69" s="134">
        <f t="shared" si="9"/>
        <v>4264.5830000000005</v>
      </c>
      <c r="J69" s="135">
        <f t="shared" si="10"/>
        <v>1.3051709451078471E-2</v>
      </c>
      <c r="K69" s="135">
        <f t="shared" si="11"/>
        <v>0.30895627777264922</v>
      </c>
      <c r="L69" s="135">
        <f t="shared" si="12"/>
        <v>0.18806059115275747</v>
      </c>
      <c r="M69" s="136">
        <f t="shared" si="13"/>
        <v>18.948</v>
      </c>
      <c r="N69" s="137">
        <f t="shared" si="14"/>
        <v>0.11724475757653209</v>
      </c>
      <c r="O69" s="137">
        <f t="shared" si="15"/>
        <v>25.981438278959512</v>
      </c>
      <c r="P69" s="218">
        <f t="shared" si="16"/>
        <v>20</v>
      </c>
      <c r="Q69" s="219">
        <f t="shared" si="17"/>
        <v>5</v>
      </c>
      <c r="R69" s="219">
        <f t="shared" si="18"/>
        <v>1108</v>
      </c>
      <c r="T69">
        <v>531</v>
      </c>
      <c r="U69">
        <v>3041</v>
      </c>
      <c r="V69" t="s">
        <v>284</v>
      </c>
      <c r="W69">
        <v>4264.5829999999996</v>
      </c>
      <c r="X69">
        <v>1741.19</v>
      </c>
      <c r="Y69">
        <v>2.4489999999999998</v>
      </c>
      <c r="Z69">
        <v>18.948</v>
      </c>
      <c r="AA69">
        <v>167.51552799999999</v>
      </c>
      <c r="AB69">
        <v>2.1863640000000002</v>
      </c>
      <c r="AC69">
        <v>51.754973999999997</v>
      </c>
      <c r="AD69" s="1">
        <v>802</v>
      </c>
      <c r="AE69">
        <v>5</v>
      </c>
      <c r="AF69">
        <v>1108</v>
      </c>
      <c r="AG69">
        <v>91</v>
      </c>
      <c r="AH69">
        <v>25.457836</v>
      </c>
      <c r="AI69">
        <v>34444.9</v>
      </c>
      <c r="AJ69">
        <v>10969.5</v>
      </c>
      <c r="AK69">
        <v>20</v>
      </c>
      <c r="AL69">
        <v>7524</v>
      </c>
      <c r="AM69">
        <v>0.85741274382928723</v>
      </c>
      <c r="AN69" t="s">
        <v>69</v>
      </c>
      <c r="AO69">
        <v>857.80399999999997</v>
      </c>
      <c r="AP69" t="s">
        <v>483</v>
      </c>
      <c r="AQ69" t="s">
        <v>118</v>
      </c>
      <c r="AR69" t="s">
        <v>121</v>
      </c>
      <c r="AS69" t="s">
        <v>118</v>
      </c>
      <c r="AT69" t="s">
        <v>121</v>
      </c>
      <c r="AU69" t="s">
        <v>221</v>
      </c>
      <c r="AV69" t="s">
        <v>284</v>
      </c>
      <c r="AW69" t="s">
        <v>69</v>
      </c>
      <c r="AX69">
        <v>3041</v>
      </c>
      <c r="AY69" t="s">
        <v>622</v>
      </c>
      <c r="AZ69">
        <v>7</v>
      </c>
      <c r="BA69" t="s">
        <v>651</v>
      </c>
      <c r="BB69">
        <v>9</v>
      </c>
      <c r="BC69">
        <v>1</v>
      </c>
      <c r="BE69" t="s">
        <v>69</v>
      </c>
      <c r="BF69">
        <v>0</v>
      </c>
      <c r="BG69" t="s">
        <v>343</v>
      </c>
      <c r="BI69" t="s">
        <v>118</v>
      </c>
      <c r="BJ69" t="s">
        <v>284</v>
      </c>
      <c r="BK69" t="s">
        <v>69</v>
      </c>
      <c r="BL69">
        <v>0.85741274382928723</v>
      </c>
      <c r="BM69">
        <v>3041</v>
      </c>
      <c r="BN69" t="s">
        <v>121</v>
      </c>
      <c r="BO69" t="s">
        <v>221</v>
      </c>
      <c r="BP69">
        <v>9</v>
      </c>
      <c r="BQ69">
        <v>4264.5830000000005</v>
      </c>
      <c r="BR69">
        <v>1.3051709451078471E-2</v>
      </c>
      <c r="BS69">
        <v>0.30895627777264922</v>
      </c>
      <c r="BT69">
        <v>0.1880605911527575</v>
      </c>
      <c r="BU69">
        <v>18.948</v>
      </c>
      <c r="BV69">
        <v>0.11724475757653209</v>
      </c>
      <c r="BW69">
        <v>25.981438278959512</v>
      </c>
      <c r="BX69">
        <v>20</v>
      </c>
      <c r="BY69">
        <v>5</v>
      </c>
      <c r="BZ69">
        <v>1108</v>
      </c>
    </row>
    <row r="70" spans="1:78" ht="16.5">
      <c r="A70" s="109" t="str">
        <f t="shared" si="1"/>
        <v>청라교통</v>
      </c>
      <c r="B70" s="110" t="str">
        <f t="shared" si="2"/>
        <v>신우철</v>
      </c>
      <c r="C70" s="111" t="str">
        <f t="shared" si="3"/>
        <v>D</v>
      </c>
      <c r="D70" s="112">
        <f t="shared" si="4"/>
        <v>0.84465694675088898</v>
      </c>
      <c r="E70" s="113">
        <f t="shared" si="5"/>
        <v>8468</v>
      </c>
      <c r="F70" s="114" t="str">
        <f t="shared" si="6"/>
        <v>308</v>
      </c>
      <c r="G70" s="115" t="str">
        <f t="shared" si="7"/>
        <v>70바5066</v>
      </c>
      <c r="H70" s="116">
        <f t="shared" si="8"/>
        <v>13</v>
      </c>
      <c r="I70" s="117">
        <f t="shared" si="9"/>
        <v>3977.9609999999993</v>
      </c>
      <c r="J70" s="118">
        <f t="shared" si="10"/>
        <v>2.7813564707118137E-2</v>
      </c>
      <c r="K70" s="118">
        <f t="shared" si="11"/>
        <v>0.31350032374391323</v>
      </c>
      <c r="L70" s="118">
        <f t="shared" si="12"/>
        <v>0.12694945978605623</v>
      </c>
      <c r="M70" s="119">
        <f t="shared" si="13"/>
        <v>19.707999999999998</v>
      </c>
      <c r="N70" s="120">
        <f t="shared" si="14"/>
        <v>0.1508310413299678</v>
      </c>
      <c r="O70" s="120">
        <f t="shared" si="15"/>
        <v>17.09418468406302</v>
      </c>
      <c r="P70" s="220">
        <f t="shared" si="16"/>
        <v>5</v>
      </c>
      <c r="Q70" s="221">
        <f t="shared" si="17"/>
        <v>6</v>
      </c>
      <c r="R70" s="221">
        <f t="shared" si="18"/>
        <v>680</v>
      </c>
      <c r="T70">
        <v>531</v>
      </c>
      <c r="U70">
        <v>8468</v>
      </c>
      <c r="V70" t="s">
        <v>285</v>
      </c>
      <c r="W70">
        <v>3977.9609999999998</v>
      </c>
      <c r="X70">
        <v>1743.9290000000001</v>
      </c>
      <c r="Y70">
        <v>2.2810000000000001</v>
      </c>
      <c r="Z70">
        <v>19.707999999999998</v>
      </c>
      <c r="AA70">
        <v>151.06384399999999</v>
      </c>
      <c r="AB70">
        <v>4.2016239999999998</v>
      </c>
      <c r="AC70">
        <v>47.358564000000001</v>
      </c>
      <c r="AD70" s="1">
        <v>505</v>
      </c>
      <c r="AE70">
        <v>6</v>
      </c>
      <c r="AF70">
        <v>680</v>
      </c>
      <c r="AG70">
        <v>92</v>
      </c>
      <c r="AH70">
        <v>26.332978000000001</v>
      </c>
      <c r="AI70">
        <v>21485.7</v>
      </c>
      <c r="AJ70">
        <v>10300.9</v>
      </c>
      <c r="AK70">
        <v>5</v>
      </c>
      <c r="AL70">
        <v>1060</v>
      </c>
      <c r="AM70">
        <v>0.84465694675088898</v>
      </c>
      <c r="AN70" t="s">
        <v>67</v>
      </c>
      <c r="AO70">
        <v>1058.6659999999999</v>
      </c>
      <c r="AP70" t="s">
        <v>484</v>
      </c>
      <c r="AQ70" t="s">
        <v>118</v>
      </c>
      <c r="AR70" t="s">
        <v>122</v>
      </c>
      <c r="AS70" t="s">
        <v>118</v>
      </c>
      <c r="AT70" t="s">
        <v>122</v>
      </c>
      <c r="AU70" t="s">
        <v>223</v>
      </c>
      <c r="AV70" t="s">
        <v>285</v>
      </c>
      <c r="AW70" t="s">
        <v>67</v>
      </c>
      <c r="AX70">
        <v>8468</v>
      </c>
      <c r="AY70" t="s">
        <v>594</v>
      </c>
      <c r="AZ70">
        <v>1</v>
      </c>
      <c r="BA70" t="s">
        <v>383</v>
      </c>
      <c r="BB70">
        <v>13</v>
      </c>
      <c r="BC70">
        <v>1</v>
      </c>
      <c r="BE70" t="s">
        <v>69</v>
      </c>
      <c r="BF70">
        <v>-1</v>
      </c>
      <c r="BG70" t="s">
        <v>407</v>
      </c>
      <c r="BI70" t="s">
        <v>118</v>
      </c>
      <c r="BJ70" t="s">
        <v>285</v>
      </c>
      <c r="BK70" t="s">
        <v>67</v>
      </c>
      <c r="BL70">
        <v>0.84465694675088898</v>
      </c>
      <c r="BM70">
        <v>8468</v>
      </c>
      <c r="BN70" t="s">
        <v>122</v>
      </c>
      <c r="BO70" t="s">
        <v>223</v>
      </c>
      <c r="BP70">
        <v>13</v>
      </c>
      <c r="BQ70">
        <v>3977.9609999999993</v>
      </c>
      <c r="BR70">
        <v>2.7813564707118137E-2</v>
      </c>
      <c r="BS70">
        <v>0.31350032374391323</v>
      </c>
      <c r="BT70">
        <v>0.12694945978605623</v>
      </c>
      <c r="BU70">
        <v>19.707999999999998</v>
      </c>
      <c r="BV70">
        <v>0.1508310413299678</v>
      </c>
      <c r="BW70">
        <v>17.09418468406302</v>
      </c>
      <c r="BX70">
        <v>5</v>
      </c>
      <c r="BY70">
        <v>6</v>
      </c>
      <c r="BZ70">
        <v>680</v>
      </c>
    </row>
    <row r="71" spans="1:78" ht="16.5">
      <c r="A71" s="126" t="str">
        <f t="shared" ref="A71:A134" si="19">BI71</f>
        <v>청라교통</v>
      </c>
      <c r="B71" s="127" t="str">
        <f t="shared" ref="B71:B134" si="20">IF(BJ71="NULL", E71, BJ71)</f>
        <v>안계찬</v>
      </c>
      <c r="C71" s="128" t="str">
        <f t="shared" ref="C71:C134" si="21">BK71</f>
        <v>A</v>
      </c>
      <c r="D71" s="129">
        <f t="shared" ref="D71:D134" si="22">BL71</f>
        <v>0.98772727272727268</v>
      </c>
      <c r="E71" s="130">
        <f t="shared" ref="E71:E134" si="23">U71</f>
        <v>2556</v>
      </c>
      <c r="F71" s="131" t="str">
        <f t="shared" ref="F71:F134" si="24">BN71</f>
        <v>112</v>
      </c>
      <c r="G71" s="132" t="str">
        <f t="shared" ref="G71:G134" si="25">BO71</f>
        <v>70바5995</v>
      </c>
      <c r="H71" s="133">
        <f t="shared" ref="H71:H134" si="26">BP71</f>
        <v>1</v>
      </c>
      <c r="I71" s="134">
        <f t="shared" ref="I71:I134" si="27">BQ71</f>
        <v>2216.9549999999999</v>
      </c>
      <c r="J71" s="135">
        <f t="shared" ref="J71:J134" si="28">AB71/AA71</f>
        <v>8.6905654679013608E-3</v>
      </c>
      <c r="K71" s="135">
        <f t="shared" ref="K71:K134" si="29">AC71/AA71</f>
        <v>0.36621546372091152</v>
      </c>
      <c r="L71" s="135">
        <f t="shared" ref="L71:L134" si="30">AD71/I71</f>
        <v>0.20839394574991374</v>
      </c>
      <c r="M71" s="136">
        <f t="shared" ref="M71:M134" si="31">Z71</f>
        <v>11.901</v>
      </c>
      <c r="N71" s="137">
        <f t="shared" ref="N71:N134" si="32">BV71</f>
        <v>0.13532074399345048</v>
      </c>
      <c r="O71" s="137">
        <f t="shared" ref="O71:O134" si="33">BW71</f>
        <v>8.8860621889032476</v>
      </c>
      <c r="P71" s="218">
        <f t="shared" ref="P71:P134" si="34">AK71</f>
        <v>0</v>
      </c>
      <c r="Q71" s="219">
        <f t="shared" ref="Q71:Q134" si="35">AE71</f>
        <v>3</v>
      </c>
      <c r="R71" s="219">
        <f t="shared" ref="R71:R134" si="36">AF71</f>
        <v>197</v>
      </c>
      <c r="T71">
        <v>531</v>
      </c>
      <c r="U71">
        <v>2556</v>
      </c>
      <c r="V71" t="s">
        <v>286</v>
      </c>
      <c r="W71">
        <v>2216.9549999999999</v>
      </c>
      <c r="X71">
        <v>1020</v>
      </c>
      <c r="Y71">
        <v>2.173</v>
      </c>
      <c r="Z71">
        <v>11.901</v>
      </c>
      <c r="AA71">
        <v>137.24607499999999</v>
      </c>
      <c r="AB71">
        <v>1.1927460000000001</v>
      </c>
      <c r="AC71">
        <v>50.261634999999998</v>
      </c>
      <c r="AD71" s="1">
        <v>462</v>
      </c>
      <c r="AE71">
        <v>3</v>
      </c>
      <c r="AF71">
        <v>197</v>
      </c>
      <c r="AG71">
        <v>77</v>
      </c>
      <c r="AH71">
        <v>16.153138999999999</v>
      </c>
      <c r="AI71">
        <v>1022.1</v>
      </c>
      <c r="AJ71">
        <v>0</v>
      </c>
      <c r="AK71">
        <v>0</v>
      </c>
      <c r="AL71">
        <v>0</v>
      </c>
      <c r="AM71">
        <v>0.98772727272727268</v>
      </c>
      <c r="AN71" t="s">
        <v>66</v>
      </c>
      <c r="AO71">
        <v>2216.9549999999999</v>
      </c>
      <c r="AP71" t="s">
        <v>485</v>
      </c>
      <c r="AQ71" t="s">
        <v>118</v>
      </c>
      <c r="AR71" t="s">
        <v>119</v>
      </c>
      <c r="AS71" t="s">
        <v>118</v>
      </c>
      <c r="AT71" t="s">
        <v>119</v>
      </c>
      <c r="AU71" t="s">
        <v>177</v>
      </c>
      <c r="AV71" t="s">
        <v>286</v>
      </c>
      <c r="AW71" t="s">
        <v>66</v>
      </c>
      <c r="AX71">
        <v>2556</v>
      </c>
      <c r="AY71" t="s">
        <v>592</v>
      </c>
      <c r="AZ71">
        <v>2</v>
      </c>
      <c r="BA71" t="s">
        <v>408</v>
      </c>
      <c r="BB71">
        <v>1</v>
      </c>
      <c r="BC71">
        <v>1</v>
      </c>
      <c r="BE71" t="s">
        <v>68</v>
      </c>
      <c r="BF71">
        <v>1</v>
      </c>
      <c r="BG71" t="s">
        <v>344</v>
      </c>
      <c r="BI71" t="s">
        <v>118</v>
      </c>
      <c r="BJ71" t="s">
        <v>286</v>
      </c>
      <c r="BK71" t="s">
        <v>66</v>
      </c>
      <c r="BL71">
        <v>0.98772727272727268</v>
      </c>
      <c r="BM71">
        <v>2556</v>
      </c>
      <c r="BN71" t="s">
        <v>119</v>
      </c>
      <c r="BO71" t="s">
        <v>177</v>
      </c>
      <c r="BP71">
        <v>1</v>
      </c>
      <c r="BQ71">
        <v>2216.9549999999999</v>
      </c>
      <c r="BR71">
        <v>8.6905654679013608E-3</v>
      </c>
      <c r="BS71">
        <v>0.36621546372091152</v>
      </c>
      <c r="BT71">
        <v>0.20839394574991374</v>
      </c>
      <c r="BU71">
        <v>11.901</v>
      </c>
      <c r="BV71">
        <v>0.13532074399345048</v>
      </c>
      <c r="BW71">
        <v>8.8860621889032476</v>
      </c>
      <c r="BX71">
        <v>0</v>
      </c>
      <c r="BY71">
        <v>3</v>
      </c>
      <c r="BZ71">
        <v>197</v>
      </c>
    </row>
    <row r="72" spans="1:78" ht="16.5">
      <c r="A72" s="109" t="str">
        <f t="shared" si="19"/>
        <v>청라교통</v>
      </c>
      <c r="B72" s="110" t="str">
        <f t="shared" si="20"/>
        <v>안명학</v>
      </c>
      <c r="C72" s="111" t="str">
        <f t="shared" si="21"/>
        <v>D</v>
      </c>
      <c r="D72" s="112">
        <f t="shared" si="22"/>
        <v>0.80721164118218325</v>
      </c>
      <c r="E72" s="113">
        <f t="shared" si="23"/>
        <v>4076</v>
      </c>
      <c r="F72" s="114" t="str">
        <f t="shared" si="24"/>
        <v>306</v>
      </c>
      <c r="G72" s="115" t="str">
        <f t="shared" si="25"/>
        <v>70바6049</v>
      </c>
      <c r="H72" s="116">
        <f t="shared" si="26"/>
        <v>2</v>
      </c>
      <c r="I72" s="117">
        <f t="shared" si="27"/>
        <v>4630.607</v>
      </c>
      <c r="J72" s="118">
        <f t="shared" si="28"/>
        <v>3.1791678454107651E-2</v>
      </c>
      <c r="K72" s="118">
        <f t="shared" si="29"/>
        <v>0.2384610014676439</v>
      </c>
      <c r="L72" s="118">
        <f t="shared" si="30"/>
        <v>0.17924215982915415</v>
      </c>
      <c r="M72" s="119">
        <f t="shared" si="31"/>
        <v>20.082999999999998</v>
      </c>
      <c r="N72" s="120">
        <f t="shared" si="32"/>
        <v>0.21595440943271585</v>
      </c>
      <c r="O72" s="120">
        <f t="shared" si="33"/>
        <v>8.3790310859893751</v>
      </c>
      <c r="P72" s="220">
        <f t="shared" si="34"/>
        <v>9</v>
      </c>
      <c r="Q72" s="221">
        <f t="shared" si="35"/>
        <v>10</v>
      </c>
      <c r="R72" s="221">
        <f t="shared" si="36"/>
        <v>388</v>
      </c>
      <c r="T72">
        <v>531</v>
      </c>
      <c r="U72">
        <v>4076</v>
      </c>
      <c r="V72" t="s">
        <v>287</v>
      </c>
      <c r="W72">
        <v>4630.607</v>
      </c>
      <c r="X72">
        <v>1692.9369999999999</v>
      </c>
      <c r="Y72">
        <v>2.7349999999999999</v>
      </c>
      <c r="Z72">
        <v>20.082999999999998</v>
      </c>
      <c r="AA72">
        <v>144.193016</v>
      </c>
      <c r="AB72">
        <v>4.5841380000000003</v>
      </c>
      <c r="AC72">
        <v>34.384411</v>
      </c>
      <c r="AD72" s="1">
        <v>830</v>
      </c>
      <c r="AE72">
        <v>10</v>
      </c>
      <c r="AF72">
        <v>388</v>
      </c>
      <c r="AG72">
        <v>92</v>
      </c>
      <c r="AH72">
        <v>32.113947000000003</v>
      </c>
      <c r="AI72">
        <v>26406.9</v>
      </c>
      <c r="AJ72">
        <v>13698.5</v>
      </c>
      <c r="AK72">
        <v>9</v>
      </c>
      <c r="AL72">
        <v>5761</v>
      </c>
      <c r="AM72">
        <v>0.80721164118218325</v>
      </c>
      <c r="AN72" t="s">
        <v>67</v>
      </c>
      <c r="AO72">
        <v>4385.7849999999999</v>
      </c>
      <c r="AP72" t="s">
        <v>486</v>
      </c>
      <c r="AQ72" t="s">
        <v>118</v>
      </c>
      <c r="AR72" t="s">
        <v>120</v>
      </c>
      <c r="AS72" t="s">
        <v>118</v>
      </c>
      <c r="AT72" t="s">
        <v>120</v>
      </c>
      <c r="AU72" t="s">
        <v>200</v>
      </c>
      <c r="AV72" t="s">
        <v>287</v>
      </c>
      <c r="AW72" t="s">
        <v>67</v>
      </c>
      <c r="AX72">
        <v>4076</v>
      </c>
      <c r="AY72" t="s">
        <v>596</v>
      </c>
      <c r="AZ72">
        <v>10</v>
      </c>
      <c r="BA72" t="s">
        <v>652</v>
      </c>
      <c r="BB72">
        <v>2</v>
      </c>
      <c r="BC72">
        <v>1</v>
      </c>
      <c r="BE72" t="s">
        <v>67</v>
      </c>
      <c r="BF72">
        <v>0</v>
      </c>
      <c r="BG72" t="s">
        <v>343</v>
      </c>
      <c r="BI72" t="s">
        <v>118</v>
      </c>
      <c r="BJ72" t="s">
        <v>287</v>
      </c>
      <c r="BK72" t="s">
        <v>67</v>
      </c>
      <c r="BL72">
        <v>0.80721164118218325</v>
      </c>
      <c r="BM72">
        <v>4076</v>
      </c>
      <c r="BN72" t="s">
        <v>120</v>
      </c>
      <c r="BO72" t="s">
        <v>200</v>
      </c>
      <c r="BP72">
        <v>2</v>
      </c>
      <c r="BQ72">
        <v>4630.607</v>
      </c>
      <c r="BR72">
        <v>3.1791678454107651E-2</v>
      </c>
      <c r="BS72">
        <v>0.2384610014676439</v>
      </c>
      <c r="BT72">
        <v>0.17924215982915415</v>
      </c>
      <c r="BU72">
        <v>20.082999999999998</v>
      </c>
      <c r="BV72">
        <v>0.21595440943271585</v>
      </c>
      <c r="BW72">
        <v>8.3790310859893751</v>
      </c>
      <c r="BX72">
        <v>9</v>
      </c>
      <c r="BY72">
        <v>10</v>
      </c>
      <c r="BZ72">
        <v>388</v>
      </c>
    </row>
    <row r="73" spans="1:78" ht="16.5">
      <c r="A73" s="126" t="str">
        <f t="shared" si="19"/>
        <v>청라교통</v>
      </c>
      <c r="B73" s="127" t="str">
        <f t="shared" si="20"/>
        <v>안병권</v>
      </c>
      <c r="C73" s="128" t="str">
        <f t="shared" si="21"/>
        <v>C</v>
      </c>
      <c r="D73" s="129">
        <f t="shared" si="22"/>
        <v>0.86761965550259512</v>
      </c>
      <c r="E73" s="130">
        <f t="shared" si="23"/>
        <v>8989</v>
      </c>
      <c r="F73" s="131" t="str">
        <f t="shared" si="24"/>
        <v>308</v>
      </c>
      <c r="G73" s="132" t="str">
        <f t="shared" si="25"/>
        <v>75아1292</v>
      </c>
      <c r="H73" s="133">
        <f t="shared" si="26"/>
        <v>16</v>
      </c>
      <c r="I73" s="134">
        <f t="shared" si="27"/>
        <v>3094.317</v>
      </c>
      <c r="J73" s="135">
        <f t="shared" si="28"/>
        <v>4.0556302290138228E-2</v>
      </c>
      <c r="K73" s="135">
        <f t="shared" si="29"/>
        <v>0.35511385049523125</v>
      </c>
      <c r="L73" s="135">
        <f t="shared" si="30"/>
        <v>0.17968424049636803</v>
      </c>
      <c r="M73" s="136">
        <f t="shared" si="31"/>
        <v>17.125</v>
      </c>
      <c r="N73" s="137">
        <f t="shared" si="32"/>
        <v>9.6951928325378425E-2</v>
      </c>
      <c r="O73" s="137">
        <f t="shared" si="33"/>
        <v>36.001482718157192</v>
      </c>
      <c r="P73" s="218">
        <f t="shared" si="34"/>
        <v>19</v>
      </c>
      <c r="Q73" s="219">
        <f t="shared" si="35"/>
        <v>3</v>
      </c>
      <c r="R73" s="219">
        <f t="shared" si="36"/>
        <v>1114</v>
      </c>
      <c r="T73">
        <v>531</v>
      </c>
      <c r="U73">
        <v>8989</v>
      </c>
      <c r="V73" t="s">
        <v>370</v>
      </c>
      <c r="W73">
        <v>3094.317</v>
      </c>
      <c r="X73">
        <v>1419.933</v>
      </c>
      <c r="Y73">
        <v>2.1789999999999998</v>
      </c>
      <c r="Z73">
        <v>17.125</v>
      </c>
      <c r="AA73">
        <v>156.790798</v>
      </c>
      <c r="AB73">
        <v>6.3588550000000001</v>
      </c>
      <c r="AC73">
        <v>55.678584000000001</v>
      </c>
      <c r="AD73" s="1">
        <v>556</v>
      </c>
      <c r="AE73">
        <v>3</v>
      </c>
      <c r="AF73">
        <v>1114</v>
      </c>
      <c r="AG73">
        <v>94</v>
      </c>
      <c r="AH73">
        <v>19.735322</v>
      </c>
      <c r="AI73">
        <v>12631.8</v>
      </c>
      <c r="AJ73">
        <v>5520.9</v>
      </c>
      <c r="AK73">
        <v>19</v>
      </c>
      <c r="AL73">
        <v>24371</v>
      </c>
      <c r="AM73">
        <v>0.86761965550259512</v>
      </c>
      <c r="AN73" t="s">
        <v>69</v>
      </c>
      <c r="AO73">
        <v>326.697</v>
      </c>
      <c r="AP73" t="s">
        <v>487</v>
      </c>
      <c r="AQ73" t="s">
        <v>118</v>
      </c>
      <c r="AR73" t="s">
        <v>122</v>
      </c>
      <c r="AS73" t="s">
        <v>118</v>
      </c>
      <c r="AT73" t="s">
        <v>122</v>
      </c>
      <c r="AU73" t="s">
        <v>227</v>
      </c>
      <c r="AV73" t="s">
        <v>370</v>
      </c>
      <c r="AW73" t="s">
        <v>69</v>
      </c>
      <c r="AX73">
        <v>8989</v>
      </c>
      <c r="AY73" t="s">
        <v>624</v>
      </c>
      <c r="AZ73">
        <v>5</v>
      </c>
      <c r="BA73" t="s">
        <v>653</v>
      </c>
      <c r="BB73">
        <v>16</v>
      </c>
      <c r="BC73">
        <v>1</v>
      </c>
      <c r="BE73" t="s">
        <v>68</v>
      </c>
      <c r="BF73">
        <v>-1</v>
      </c>
      <c r="BG73" t="s">
        <v>407</v>
      </c>
      <c r="BI73" t="s">
        <v>118</v>
      </c>
      <c r="BJ73" t="s">
        <v>370</v>
      </c>
      <c r="BK73" t="s">
        <v>69</v>
      </c>
      <c r="BL73">
        <v>0.86761965550259512</v>
      </c>
      <c r="BM73">
        <v>8989</v>
      </c>
      <c r="BN73" t="s">
        <v>122</v>
      </c>
      <c r="BO73" t="s">
        <v>227</v>
      </c>
      <c r="BP73">
        <v>16</v>
      </c>
      <c r="BQ73">
        <v>3094.317</v>
      </c>
      <c r="BR73">
        <v>4.0556302290138228E-2</v>
      </c>
      <c r="BS73">
        <v>0.35511385049523125</v>
      </c>
      <c r="BT73">
        <v>0.17968424049636803</v>
      </c>
      <c r="BU73">
        <v>17.125</v>
      </c>
      <c r="BV73">
        <v>9.6951928325378425E-2</v>
      </c>
      <c r="BW73">
        <v>36.001482718157192</v>
      </c>
      <c r="BX73">
        <v>19</v>
      </c>
      <c r="BY73">
        <v>3</v>
      </c>
      <c r="BZ73">
        <v>1114</v>
      </c>
    </row>
    <row r="74" spans="1:78" ht="16.5">
      <c r="A74" s="109" t="str">
        <f t="shared" si="19"/>
        <v>청라교통</v>
      </c>
      <c r="B74" s="110" t="str">
        <f t="shared" si="20"/>
        <v>안수영</v>
      </c>
      <c r="C74" s="111" t="str">
        <f t="shared" si="21"/>
        <v>B</v>
      </c>
      <c r="D74" s="112">
        <f t="shared" si="22"/>
        <v>0.90600000000000003</v>
      </c>
      <c r="E74" s="113">
        <f t="shared" si="23"/>
        <v>4886</v>
      </c>
      <c r="F74" s="114" t="str">
        <f t="shared" si="24"/>
        <v>308</v>
      </c>
      <c r="G74" s="115" t="str">
        <f t="shared" si="25"/>
        <v>70바6034</v>
      </c>
      <c r="H74" s="116">
        <f t="shared" si="26"/>
        <v>1</v>
      </c>
      <c r="I74" s="117">
        <f t="shared" si="27"/>
        <v>5071.8459999999995</v>
      </c>
      <c r="J74" s="118">
        <f t="shared" si="28"/>
        <v>2.5512656419765037E-2</v>
      </c>
      <c r="K74" s="118">
        <f t="shared" si="29"/>
        <v>0.28790471219466607</v>
      </c>
      <c r="L74" s="118">
        <f t="shared" si="30"/>
        <v>0.12106045806595864</v>
      </c>
      <c r="M74" s="119">
        <f t="shared" si="31"/>
        <v>18.835000000000001</v>
      </c>
      <c r="N74" s="120">
        <f t="shared" si="32"/>
        <v>7.8866747925705957E-2</v>
      </c>
      <c r="O74" s="120">
        <f t="shared" si="33"/>
        <v>5.5206723547994168</v>
      </c>
      <c r="P74" s="220">
        <f t="shared" si="34"/>
        <v>33</v>
      </c>
      <c r="Q74" s="221">
        <f t="shared" si="35"/>
        <v>4</v>
      </c>
      <c r="R74" s="221">
        <f t="shared" si="36"/>
        <v>280</v>
      </c>
      <c r="T74">
        <v>531</v>
      </c>
      <c r="U74">
        <v>4886</v>
      </c>
      <c r="V74" t="s">
        <v>288</v>
      </c>
      <c r="W74">
        <v>5071.8459999999995</v>
      </c>
      <c r="X74">
        <v>1866.35</v>
      </c>
      <c r="Y74">
        <v>2.718</v>
      </c>
      <c r="Z74">
        <v>18.835000000000001</v>
      </c>
      <c r="AA74">
        <v>154.68161900000001</v>
      </c>
      <c r="AB74">
        <v>3.946339</v>
      </c>
      <c r="AC74">
        <v>44.533566999999998</v>
      </c>
      <c r="AD74" s="1">
        <v>614</v>
      </c>
      <c r="AE74">
        <v>4</v>
      </c>
      <c r="AF74">
        <v>280</v>
      </c>
      <c r="AG74">
        <v>92</v>
      </c>
      <c r="AH74">
        <v>32.788936999999997</v>
      </c>
      <c r="AI74">
        <v>43450.9</v>
      </c>
      <c r="AJ74">
        <v>16278.5</v>
      </c>
      <c r="AK74">
        <v>33</v>
      </c>
      <c r="AL74">
        <v>10540</v>
      </c>
      <c r="AM74">
        <v>0.90600000000000003</v>
      </c>
      <c r="AN74" t="s">
        <v>68</v>
      </c>
      <c r="AO74">
        <v>5071.8459999999995</v>
      </c>
      <c r="AP74" t="s">
        <v>488</v>
      </c>
      <c r="AQ74" t="s">
        <v>118</v>
      </c>
      <c r="AR74" t="s">
        <v>122</v>
      </c>
      <c r="AS74" t="s">
        <v>118</v>
      </c>
      <c r="AT74" t="s">
        <v>122</v>
      </c>
      <c r="AU74" t="s">
        <v>225</v>
      </c>
      <c r="AV74" t="s">
        <v>288</v>
      </c>
      <c r="AW74" t="s">
        <v>68</v>
      </c>
      <c r="AX74">
        <v>4886</v>
      </c>
      <c r="AY74" t="s">
        <v>637</v>
      </c>
      <c r="AZ74">
        <v>3</v>
      </c>
      <c r="BA74" t="s">
        <v>654</v>
      </c>
      <c r="BB74">
        <v>1</v>
      </c>
      <c r="BC74">
        <v>1</v>
      </c>
      <c r="BE74" t="s">
        <v>69</v>
      </c>
      <c r="BF74">
        <v>1</v>
      </c>
      <c r="BG74" t="s">
        <v>344</v>
      </c>
      <c r="BI74" t="s">
        <v>118</v>
      </c>
      <c r="BJ74" t="s">
        <v>288</v>
      </c>
      <c r="BK74" t="s">
        <v>68</v>
      </c>
      <c r="BL74">
        <v>0.90600000000000003</v>
      </c>
      <c r="BM74">
        <v>4886</v>
      </c>
      <c r="BN74" t="s">
        <v>122</v>
      </c>
      <c r="BO74" t="s">
        <v>225</v>
      </c>
      <c r="BP74">
        <v>1</v>
      </c>
      <c r="BQ74">
        <v>5071.8459999999995</v>
      </c>
      <c r="BR74">
        <v>2.5512656419765037E-2</v>
      </c>
      <c r="BS74">
        <v>0.28790471219466607</v>
      </c>
      <c r="BT74">
        <v>0.12106045806595864</v>
      </c>
      <c r="BU74">
        <v>18.835000000000001</v>
      </c>
      <c r="BV74">
        <v>7.8866747925705957E-2</v>
      </c>
      <c r="BW74">
        <v>5.5206723547994168</v>
      </c>
      <c r="BX74">
        <v>33</v>
      </c>
      <c r="BY74">
        <v>4</v>
      </c>
      <c r="BZ74">
        <v>280</v>
      </c>
    </row>
    <row r="75" spans="1:78" ht="16.5">
      <c r="A75" s="126" t="str">
        <f t="shared" si="19"/>
        <v>청라교통</v>
      </c>
      <c r="B75" s="127" t="str">
        <f t="shared" si="20"/>
        <v>안정배</v>
      </c>
      <c r="C75" s="128" t="str">
        <f t="shared" si="21"/>
        <v>B</v>
      </c>
      <c r="D75" s="129">
        <f t="shared" si="22"/>
        <v>0.91953365188948066</v>
      </c>
      <c r="E75" s="130">
        <f t="shared" si="23"/>
        <v>2155</v>
      </c>
      <c r="F75" s="131" t="str">
        <f t="shared" si="24"/>
        <v>306</v>
      </c>
      <c r="G75" s="132" t="str">
        <f t="shared" si="25"/>
        <v>72바1305</v>
      </c>
      <c r="H75" s="133">
        <f t="shared" si="26"/>
        <v>3</v>
      </c>
      <c r="I75" s="134">
        <f t="shared" si="27"/>
        <v>4842.4210000000003</v>
      </c>
      <c r="J75" s="135">
        <f t="shared" si="28"/>
        <v>5.4951654553253067E-3</v>
      </c>
      <c r="K75" s="135">
        <f t="shared" si="29"/>
        <v>0.21769134930386527</v>
      </c>
      <c r="L75" s="135">
        <f t="shared" si="30"/>
        <v>0.14166467558273019</v>
      </c>
      <c r="M75" s="136">
        <f t="shared" si="31"/>
        <v>17.507999999999999</v>
      </c>
      <c r="N75" s="137">
        <f t="shared" si="32"/>
        <v>0</v>
      </c>
      <c r="O75" s="137">
        <f t="shared" si="33"/>
        <v>24.078864683595249</v>
      </c>
      <c r="P75" s="218">
        <f t="shared" si="34"/>
        <v>4</v>
      </c>
      <c r="Q75" s="219">
        <f t="shared" si="35"/>
        <v>0</v>
      </c>
      <c r="R75" s="219">
        <f t="shared" si="36"/>
        <v>1166</v>
      </c>
      <c r="T75">
        <v>531</v>
      </c>
      <c r="U75">
        <v>2155</v>
      </c>
      <c r="V75" t="s">
        <v>289</v>
      </c>
      <c r="W75">
        <v>4842.4210000000003</v>
      </c>
      <c r="X75">
        <v>1633.6890000000001</v>
      </c>
      <c r="Y75">
        <v>2.964</v>
      </c>
      <c r="Z75">
        <v>17.507999999999999</v>
      </c>
      <c r="AA75">
        <v>148.00245899999999</v>
      </c>
      <c r="AB75">
        <v>0.81329799999999997</v>
      </c>
      <c r="AC75">
        <v>32.218854999999998</v>
      </c>
      <c r="AD75" s="1">
        <v>686</v>
      </c>
      <c r="AE75">
        <v>0</v>
      </c>
      <c r="AF75">
        <v>1166</v>
      </c>
      <c r="AG75">
        <v>92</v>
      </c>
      <c r="AH75">
        <v>32.718516999999999</v>
      </c>
      <c r="AI75">
        <v>26231</v>
      </c>
      <c r="AJ75">
        <v>14596</v>
      </c>
      <c r="AK75">
        <v>4</v>
      </c>
      <c r="AL75">
        <v>599</v>
      </c>
      <c r="AM75">
        <v>0.91953365188948066</v>
      </c>
      <c r="AN75" t="s">
        <v>68</v>
      </c>
      <c r="AO75">
        <v>4144.8860000000004</v>
      </c>
      <c r="AP75" t="s">
        <v>489</v>
      </c>
      <c r="AQ75" t="s">
        <v>118</v>
      </c>
      <c r="AR75" t="s">
        <v>120</v>
      </c>
      <c r="AS75" t="s">
        <v>118</v>
      </c>
      <c r="AT75" t="s">
        <v>120</v>
      </c>
      <c r="AU75" t="s">
        <v>208</v>
      </c>
      <c r="AV75" t="s">
        <v>289</v>
      </c>
      <c r="AW75" t="s">
        <v>68</v>
      </c>
      <c r="AX75">
        <v>2155</v>
      </c>
      <c r="AY75" t="s">
        <v>615</v>
      </c>
      <c r="AZ75">
        <v>5</v>
      </c>
      <c r="BA75" t="s">
        <v>655</v>
      </c>
      <c r="BB75">
        <v>3</v>
      </c>
      <c r="BC75">
        <v>1</v>
      </c>
      <c r="BE75" t="s">
        <v>68</v>
      </c>
      <c r="BF75">
        <v>0</v>
      </c>
      <c r="BG75" t="s">
        <v>343</v>
      </c>
      <c r="BI75" t="s">
        <v>118</v>
      </c>
      <c r="BJ75" t="s">
        <v>289</v>
      </c>
      <c r="BK75" t="s">
        <v>68</v>
      </c>
      <c r="BL75">
        <v>0.91953365188948066</v>
      </c>
      <c r="BM75">
        <v>2155</v>
      </c>
      <c r="BN75" t="s">
        <v>120</v>
      </c>
      <c r="BO75" t="s">
        <v>208</v>
      </c>
      <c r="BP75">
        <v>3</v>
      </c>
      <c r="BQ75">
        <v>4842.4210000000003</v>
      </c>
      <c r="BR75">
        <v>5.4951654553253067E-3</v>
      </c>
      <c r="BS75">
        <v>0.21769134930386527</v>
      </c>
      <c r="BT75">
        <v>0.14166467558273019</v>
      </c>
      <c r="BU75">
        <v>17.507999999999999</v>
      </c>
      <c r="BV75">
        <v>0</v>
      </c>
      <c r="BW75">
        <v>24.078864683595249</v>
      </c>
      <c r="BX75">
        <v>4</v>
      </c>
      <c r="BY75">
        <v>0</v>
      </c>
      <c r="BZ75">
        <v>1166</v>
      </c>
    </row>
    <row r="76" spans="1:78" ht="16.5">
      <c r="A76" s="109" t="str">
        <f t="shared" si="19"/>
        <v>청라교통</v>
      </c>
      <c r="B76" s="110" t="str">
        <f t="shared" si="20"/>
        <v>엄대섭</v>
      </c>
      <c r="C76" s="111" t="str">
        <f t="shared" si="21"/>
        <v>S</v>
      </c>
      <c r="D76" s="112">
        <f t="shared" si="22"/>
        <v>1.0029999999999999</v>
      </c>
      <c r="E76" s="113">
        <f t="shared" si="23"/>
        <v>5487</v>
      </c>
      <c r="F76" s="114" t="str">
        <f t="shared" si="24"/>
        <v>308</v>
      </c>
      <c r="G76" s="115" t="str">
        <f t="shared" si="25"/>
        <v>75아1293</v>
      </c>
      <c r="H76" s="116">
        <f t="shared" si="26"/>
        <v>1</v>
      </c>
      <c r="I76" s="117">
        <f t="shared" si="27"/>
        <v>5414.768</v>
      </c>
      <c r="J76" s="118">
        <f t="shared" si="28"/>
        <v>1.905906919484247E-2</v>
      </c>
      <c r="K76" s="118">
        <f t="shared" si="29"/>
        <v>0.23515915463858855</v>
      </c>
      <c r="L76" s="118">
        <f t="shared" si="30"/>
        <v>0.10120470535395053</v>
      </c>
      <c r="M76" s="119">
        <f t="shared" si="31"/>
        <v>18.126000000000001</v>
      </c>
      <c r="N76" s="120">
        <f t="shared" si="32"/>
        <v>1.8468011925903381E-2</v>
      </c>
      <c r="O76" s="120">
        <f t="shared" si="33"/>
        <v>16.159510435165458</v>
      </c>
      <c r="P76" s="220">
        <f t="shared" si="34"/>
        <v>2</v>
      </c>
      <c r="Q76" s="221">
        <f t="shared" si="35"/>
        <v>1</v>
      </c>
      <c r="R76" s="221">
        <f t="shared" si="36"/>
        <v>875</v>
      </c>
      <c r="T76">
        <v>531</v>
      </c>
      <c r="U76">
        <v>5487</v>
      </c>
      <c r="V76" t="s">
        <v>290</v>
      </c>
      <c r="W76">
        <v>5414.768</v>
      </c>
      <c r="X76">
        <v>1799.5940000000001</v>
      </c>
      <c r="Y76">
        <v>3.0089999999999999</v>
      </c>
      <c r="Z76">
        <v>18.126000000000001</v>
      </c>
      <c r="AA76">
        <v>149.80967699999999</v>
      </c>
      <c r="AB76">
        <v>2.8552330000000001</v>
      </c>
      <c r="AC76">
        <v>35.229117000000002</v>
      </c>
      <c r="AD76" s="1">
        <v>548</v>
      </c>
      <c r="AE76">
        <v>1</v>
      </c>
      <c r="AF76">
        <v>875</v>
      </c>
      <c r="AG76">
        <v>92</v>
      </c>
      <c r="AH76">
        <v>36.144312999999997</v>
      </c>
      <c r="AI76">
        <v>40184.1</v>
      </c>
      <c r="AJ76">
        <v>12793.4</v>
      </c>
      <c r="AK76">
        <v>2</v>
      </c>
      <c r="AL76">
        <v>100</v>
      </c>
      <c r="AM76">
        <v>1.0029999999999999</v>
      </c>
      <c r="AN76" t="s">
        <v>71</v>
      </c>
      <c r="AO76">
        <v>5414.768</v>
      </c>
      <c r="AP76" t="s">
        <v>490</v>
      </c>
      <c r="AQ76" t="s">
        <v>118</v>
      </c>
      <c r="AR76" t="s">
        <v>122</v>
      </c>
      <c r="AS76" t="s">
        <v>118</v>
      </c>
      <c r="AT76" t="s">
        <v>122</v>
      </c>
      <c r="AU76" t="s">
        <v>228</v>
      </c>
      <c r="AV76" t="s">
        <v>290</v>
      </c>
      <c r="AW76" t="s">
        <v>71</v>
      </c>
      <c r="AX76">
        <v>5487</v>
      </c>
      <c r="AY76" t="s">
        <v>656</v>
      </c>
      <c r="AZ76">
        <v>1</v>
      </c>
      <c r="BA76" t="s">
        <v>657</v>
      </c>
      <c r="BB76">
        <v>1</v>
      </c>
      <c r="BC76">
        <v>1</v>
      </c>
      <c r="BE76" t="s">
        <v>68</v>
      </c>
      <c r="BF76">
        <v>2</v>
      </c>
      <c r="BG76" t="s">
        <v>344</v>
      </c>
      <c r="BI76" t="s">
        <v>118</v>
      </c>
      <c r="BJ76" t="s">
        <v>290</v>
      </c>
      <c r="BK76" t="s">
        <v>71</v>
      </c>
      <c r="BL76">
        <v>1.0029999999999999</v>
      </c>
      <c r="BM76">
        <v>5487</v>
      </c>
      <c r="BN76" t="s">
        <v>122</v>
      </c>
      <c r="BO76" t="s">
        <v>228</v>
      </c>
      <c r="BP76">
        <v>1</v>
      </c>
      <c r="BQ76">
        <v>5414.768</v>
      </c>
      <c r="BR76">
        <v>1.905906919484247E-2</v>
      </c>
      <c r="BS76">
        <v>0.23515915463858855</v>
      </c>
      <c r="BT76">
        <v>0.10120470535395053</v>
      </c>
      <c r="BU76">
        <v>18.126000000000001</v>
      </c>
      <c r="BV76">
        <v>1.8468011925903381E-2</v>
      </c>
      <c r="BW76">
        <v>16.159510435165458</v>
      </c>
      <c r="BX76">
        <v>2</v>
      </c>
      <c r="BY76">
        <v>1</v>
      </c>
      <c r="BZ76">
        <v>875</v>
      </c>
    </row>
    <row r="77" spans="1:78" ht="16.5">
      <c r="A77" s="126" t="str">
        <f t="shared" si="19"/>
        <v>청라교통</v>
      </c>
      <c r="B77" s="127" t="str">
        <f t="shared" si="20"/>
        <v>오병진</v>
      </c>
      <c r="C77" s="128" t="str">
        <f t="shared" si="21"/>
        <v>C</v>
      </c>
      <c r="D77" s="129">
        <f t="shared" si="22"/>
        <v>0.89003325270949341</v>
      </c>
      <c r="E77" s="130">
        <f t="shared" si="23"/>
        <v>4291</v>
      </c>
      <c r="F77" s="131" t="str">
        <f t="shared" si="24"/>
        <v>307</v>
      </c>
      <c r="G77" s="132" t="str">
        <f t="shared" si="25"/>
        <v>72바1701</v>
      </c>
      <c r="H77" s="133">
        <f t="shared" si="26"/>
        <v>5</v>
      </c>
      <c r="I77" s="134">
        <f t="shared" si="27"/>
        <v>3861.7019999999998</v>
      </c>
      <c r="J77" s="135">
        <f t="shared" si="28"/>
        <v>2.423219979257224E-2</v>
      </c>
      <c r="K77" s="135">
        <f t="shared" si="29"/>
        <v>0.34726462817900366</v>
      </c>
      <c r="L77" s="135">
        <f t="shared" si="30"/>
        <v>0.27034711637511127</v>
      </c>
      <c r="M77" s="136">
        <f t="shared" si="31"/>
        <v>20.210999999999999</v>
      </c>
      <c r="N77" s="137">
        <f t="shared" si="32"/>
        <v>0.56969698852992801</v>
      </c>
      <c r="O77" s="137">
        <f t="shared" si="33"/>
        <v>39.412673479206838</v>
      </c>
      <c r="P77" s="218">
        <f t="shared" si="34"/>
        <v>37</v>
      </c>
      <c r="Q77" s="219">
        <f t="shared" si="35"/>
        <v>22</v>
      </c>
      <c r="R77" s="219">
        <f t="shared" si="36"/>
        <v>1522</v>
      </c>
      <c r="T77">
        <v>531</v>
      </c>
      <c r="U77">
        <v>4291</v>
      </c>
      <c r="V77" t="s">
        <v>291</v>
      </c>
      <c r="W77">
        <v>3861.7020000000002</v>
      </c>
      <c r="X77">
        <v>1552.412</v>
      </c>
      <c r="Y77">
        <v>2.488</v>
      </c>
      <c r="Z77">
        <v>20.210999999999999</v>
      </c>
      <c r="AA77">
        <v>155.90969999999999</v>
      </c>
      <c r="AB77">
        <v>3.778035</v>
      </c>
      <c r="AC77">
        <v>54.141924000000003</v>
      </c>
      <c r="AD77" s="1">
        <v>1044</v>
      </c>
      <c r="AE77">
        <v>22</v>
      </c>
      <c r="AF77">
        <v>1522</v>
      </c>
      <c r="AG77">
        <v>91</v>
      </c>
      <c r="AH77">
        <v>24.768837000000001</v>
      </c>
      <c r="AI77">
        <v>36193</v>
      </c>
      <c r="AJ77">
        <v>10261.799999999999</v>
      </c>
      <c r="AK77">
        <v>37</v>
      </c>
      <c r="AL77">
        <v>30390</v>
      </c>
      <c r="AM77">
        <v>0.89003325270949341</v>
      </c>
      <c r="AN77" t="s">
        <v>69</v>
      </c>
      <c r="AO77">
        <v>2874.4989999999998</v>
      </c>
      <c r="AP77" t="s">
        <v>491</v>
      </c>
      <c r="AQ77" t="s">
        <v>118</v>
      </c>
      <c r="AR77" t="s">
        <v>121</v>
      </c>
      <c r="AS77" t="s">
        <v>118</v>
      </c>
      <c r="AT77" t="s">
        <v>121</v>
      </c>
      <c r="AU77" t="s">
        <v>218</v>
      </c>
      <c r="AV77" t="s">
        <v>291</v>
      </c>
      <c r="AW77" t="s">
        <v>69</v>
      </c>
      <c r="AX77">
        <v>4291</v>
      </c>
      <c r="AY77" t="s">
        <v>622</v>
      </c>
      <c r="AZ77">
        <v>1</v>
      </c>
      <c r="BA77" t="s">
        <v>381</v>
      </c>
      <c r="BB77">
        <v>5</v>
      </c>
      <c r="BC77">
        <v>1</v>
      </c>
      <c r="BE77" t="s">
        <v>67</v>
      </c>
      <c r="BF77">
        <v>1</v>
      </c>
      <c r="BG77" t="s">
        <v>344</v>
      </c>
      <c r="BI77" t="s">
        <v>118</v>
      </c>
      <c r="BJ77" t="s">
        <v>291</v>
      </c>
      <c r="BK77" t="s">
        <v>69</v>
      </c>
      <c r="BL77">
        <v>0.89003325270949341</v>
      </c>
      <c r="BM77">
        <v>4291</v>
      </c>
      <c r="BN77" t="s">
        <v>121</v>
      </c>
      <c r="BO77" t="s">
        <v>218</v>
      </c>
      <c r="BP77">
        <v>5</v>
      </c>
      <c r="BQ77">
        <v>3861.7019999999998</v>
      </c>
      <c r="BR77">
        <v>2.423219979257224E-2</v>
      </c>
      <c r="BS77">
        <v>0.34726462817900366</v>
      </c>
      <c r="BT77">
        <v>0.27034711637511127</v>
      </c>
      <c r="BU77">
        <v>20.210999999999999</v>
      </c>
      <c r="BV77">
        <v>0.56969698852992801</v>
      </c>
      <c r="BW77">
        <v>39.412673479206838</v>
      </c>
      <c r="BX77">
        <v>37</v>
      </c>
      <c r="BY77">
        <v>22</v>
      </c>
      <c r="BZ77">
        <v>1522</v>
      </c>
    </row>
    <row r="78" spans="1:78" ht="16.5">
      <c r="A78" s="109" t="str">
        <f t="shared" si="19"/>
        <v>청라교통</v>
      </c>
      <c r="B78" s="110" t="str">
        <f t="shared" si="20"/>
        <v>오수선</v>
      </c>
      <c r="C78" s="111" t="str">
        <f t="shared" si="21"/>
        <v>S</v>
      </c>
      <c r="D78" s="112">
        <f t="shared" si="22"/>
        <v>1.0542857142857143</v>
      </c>
      <c r="E78" s="113">
        <f t="shared" si="23"/>
        <v>7444</v>
      </c>
      <c r="F78" s="114" t="str">
        <f t="shared" si="24"/>
        <v>112</v>
      </c>
      <c r="G78" s="115" t="str">
        <f t="shared" si="25"/>
        <v>72바1612</v>
      </c>
      <c r="H78" s="116">
        <f t="shared" si="26"/>
        <v>2</v>
      </c>
      <c r="I78" s="117">
        <f t="shared" si="27"/>
        <v>2510.9399999999996</v>
      </c>
      <c r="J78" s="118">
        <f t="shared" si="28"/>
        <v>7.8808865982996391E-3</v>
      </c>
      <c r="K78" s="118">
        <f t="shared" si="29"/>
        <v>0.36929573570425162</v>
      </c>
      <c r="L78" s="118">
        <f t="shared" si="30"/>
        <v>8.2439245860116139E-2</v>
      </c>
      <c r="M78" s="119">
        <f t="shared" si="31"/>
        <v>15.738</v>
      </c>
      <c r="N78" s="120">
        <f t="shared" si="32"/>
        <v>0.31860578110189813</v>
      </c>
      <c r="O78" s="120">
        <f t="shared" si="33"/>
        <v>9.0006133161286233</v>
      </c>
      <c r="P78" s="220">
        <f t="shared" si="34"/>
        <v>13</v>
      </c>
      <c r="Q78" s="221">
        <f t="shared" si="35"/>
        <v>8</v>
      </c>
      <c r="R78" s="221">
        <f t="shared" si="36"/>
        <v>226</v>
      </c>
      <c r="T78">
        <v>531</v>
      </c>
      <c r="U78">
        <v>7444</v>
      </c>
      <c r="V78" t="s">
        <v>292</v>
      </c>
      <c r="W78">
        <v>2510.94</v>
      </c>
      <c r="X78">
        <v>1160.289</v>
      </c>
      <c r="Y78">
        <v>2.1640000000000001</v>
      </c>
      <c r="Z78">
        <v>15.738</v>
      </c>
      <c r="AA78">
        <v>154.22795199999999</v>
      </c>
      <c r="AB78">
        <v>1.2154529999999999</v>
      </c>
      <c r="AC78">
        <v>56.955725000000001</v>
      </c>
      <c r="AD78" s="1">
        <v>207</v>
      </c>
      <c r="AE78">
        <v>8</v>
      </c>
      <c r="AF78">
        <v>226</v>
      </c>
      <c r="AG78">
        <v>80</v>
      </c>
      <c r="AH78">
        <v>16.280705999999999</v>
      </c>
      <c r="AI78">
        <v>1438</v>
      </c>
      <c r="AJ78">
        <v>0</v>
      </c>
      <c r="AK78">
        <v>13</v>
      </c>
      <c r="AL78">
        <v>5143</v>
      </c>
      <c r="AM78">
        <v>1.0542857142857143</v>
      </c>
      <c r="AN78" t="s">
        <v>71</v>
      </c>
      <c r="AO78">
        <v>2339.8249999999998</v>
      </c>
      <c r="AP78" t="s">
        <v>492</v>
      </c>
      <c r="AQ78" t="s">
        <v>118</v>
      </c>
      <c r="AR78" t="s">
        <v>119</v>
      </c>
      <c r="AS78" t="s">
        <v>118</v>
      </c>
      <c r="AT78" t="s">
        <v>119</v>
      </c>
      <c r="AU78" t="s">
        <v>198</v>
      </c>
      <c r="AV78" t="s">
        <v>292</v>
      </c>
      <c r="AW78" t="s">
        <v>71</v>
      </c>
      <c r="AX78">
        <v>7444</v>
      </c>
      <c r="AY78" t="s">
        <v>640</v>
      </c>
      <c r="AZ78">
        <v>4</v>
      </c>
      <c r="BA78" t="s">
        <v>658</v>
      </c>
      <c r="BB78">
        <v>2</v>
      </c>
      <c r="BC78">
        <v>1</v>
      </c>
      <c r="BE78" t="s">
        <v>71</v>
      </c>
      <c r="BF78">
        <v>0</v>
      </c>
      <c r="BG78" t="s">
        <v>343</v>
      </c>
      <c r="BI78" t="s">
        <v>118</v>
      </c>
      <c r="BJ78" t="s">
        <v>292</v>
      </c>
      <c r="BK78" t="s">
        <v>71</v>
      </c>
      <c r="BL78">
        <v>1.0542857142857143</v>
      </c>
      <c r="BM78">
        <v>7444</v>
      </c>
      <c r="BN78" t="s">
        <v>119</v>
      </c>
      <c r="BO78" t="s">
        <v>198</v>
      </c>
      <c r="BP78">
        <v>2</v>
      </c>
      <c r="BQ78">
        <v>2510.9399999999996</v>
      </c>
      <c r="BR78">
        <v>7.8808865982996391E-3</v>
      </c>
      <c r="BS78">
        <v>0.36929573570425162</v>
      </c>
      <c r="BT78">
        <v>8.2439245860116125E-2</v>
      </c>
      <c r="BU78">
        <v>15.738</v>
      </c>
      <c r="BV78">
        <v>0.31860578110189813</v>
      </c>
      <c r="BW78">
        <v>9.0006133161286233</v>
      </c>
      <c r="BX78">
        <v>13</v>
      </c>
      <c r="BY78">
        <v>8</v>
      </c>
      <c r="BZ78">
        <v>226</v>
      </c>
    </row>
    <row r="79" spans="1:78" ht="16.5">
      <c r="A79" s="126" t="str">
        <f t="shared" si="19"/>
        <v>청라교통</v>
      </c>
      <c r="B79" s="127" t="str">
        <f t="shared" si="20"/>
        <v>오창호</v>
      </c>
      <c r="C79" s="128" t="str">
        <f t="shared" si="21"/>
        <v>D</v>
      </c>
      <c r="D79" s="129">
        <f t="shared" si="22"/>
        <v>0.80678571428571433</v>
      </c>
      <c r="E79" s="130">
        <f t="shared" si="23"/>
        <v>5775</v>
      </c>
      <c r="F79" s="131" t="str">
        <f t="shared" si="24"/>
        <v>307</v>
      </c>
      <c r="G79" s="132" t="str">
        <f t="shared" si="25"/>
        <v>70바5991</v>
      </c>
      <c r="H79" s="133">
        <f t="shared" si="26"/>
        <v>1</v>
      </c>
      <c r="I79" s="134">
        <f t="shared" si="27"/>
        <v>951.25199999999995</v>
      </c>
      <c r="J79" s="135">
        <f t="shared" si="28"/>
        <v>2.6799802622568196E-2</v>
      </c>
      <c r="K79" s="135">
        <f t="shared" si="29"/>
        <v>0.34918367234225878</v>
      </c>
      <c r="L79" s="135">
        <f t="shared" si="30"/>
        <v>0.23442789082178014</v>
      </c>
      <c r="M79" s="136">
        <f t="shared" si="31"/>
        <v>20.815000000000001</v>
      </c>
      <c r="N79" s="137">
        <f t="shared" si="32"/>
        <v>0.31537384415486119</v>
      </c>
      <c r="O79" s="137">
        <f t="shared" si="33"/>
        <v>35.111621315907882</v>
      </c>
      <c r="P79" s="218">
        <f t="shared" si="34"/>
        <v>10</v>
      </c>
      <c r="Q79" s="219">
        <f t="shared" si="35"/>
        <v>3</v>
      </c>
      <c r="R79" s="219">
        <f t="shared" si="36"/>
        <v>334</v>
      </c>
      <c r="T79">
        <v>531</v>
      </c>
      <c r="U79">
        <v>5775</v>
      </c>
      <c r="V79" t="s">
        <v>389</v>
      </c>
      <c r="W79">
        <v>951.25199999999995</v>
      </c>
      <c r="X79">
        <v>421.05599999999998</v>
      </c>
      <c r="Y79">
        <v>2.2589999999999999</v>
      </c>
      <c r="Z79">
        <v>20.815000000000001</v>
      </c>
      <c r="AA79">
        <v>37.842219</v>
      </c>
      <c r="AB79">
        <v>1.0141640000000001</v>
      </c>
      <c r="AC79">
        <v>13.213884999999999</v>
      </c>
      <c r="AD79" s="1">
        <v>223</v>
      </c>
      <c r="AE79">
        <v>3</v>
      </c>
      <c r="AF79">
        <v>334</v>
      </c>
      <c r="AG79">
        <v>93</v>
      </c>
      <c r="AH79">
        <v>25.137319999999999</v>
      </c>
      <c r="AI79">
        <v>11101.5</v>
      </c>
      <c r="AJ79">
        <v>5424.4</v>
      </c>
      <c r="AK79">
        <v>10</v>
      </c>
      <c r="AL79">
        <v>10611</v>
      </c>
      <c r="AM79">
        <v>0.80678571428571433</v>
      </c>
      <c r="AN79" t="s">
        <v>67</v>
      </c>
      <c r="AO79">
        <v>951.25199999999995</v>
      </c>
      <c r="AP79" t="s">
        <v>493</v>
      </c>
      <c r="AQ79" t="s">
        <v>118</v>
      </c>
      <c r="AR79" t="s">
        <v>121</v>
      </c>
      <c r="AS79" t="s">
        <v>118</v>
      </c>
      <c r="AT79" t="s">
        <v>121</v>
      </c>
      <c r="AU79" t="s">
        <v>214</v>
      </c>
      <c r="AV79" t="s">
        <v>389</v>
      </c>
      <c r="AW79" t="s">
        <v>67</v>
      </c>
      <c r="AX79">
        <v>5775</v>
      </c>
      <c r="AY79" t="s">
        <v>639</v>
      </c>
      <c r="AZ79">
        <v>4</v>
      </c>
      <c r="BA79" t="s">
        <v>363</v>
      </c>
      <c r="BB79">
        <v>1</v>
      </c>
      <c r="BC79">
        <v>1</v>
      </c>
      <c r="BE79" t="s">
        <v>70</v>
      </c>
      <c r="BF79">
        <v>1</v>
      </c>
      <c r="BG79" t="s">
        <v>344</v>
      </c>
      <c r="BI79" t="s">
        <v>118</v>
      </c>
      <c r="BJ79" t="s">
        <v>389</v>
      </c>
      <c r="BK79" t="s">
        <v>67</v>
      </c>
      <c r="BL79">
        <v>0.80678571428571433</v>
      </c>
      <c r="BM79">
        <v>5775</v>
      </c>
      <c r="BN79" t="s">
        <v>121</v>
      </c>
      <c r="BO79" t="s">
        <v>214</v>
      </c>
      <c r="BP79">
        <v>1</v>
      </c>
      <c r="BQ79">
        <v>951.25199999999995</v>
      </c>
      <c r="BR79">
        <v>2.6799802622568196E-2</v>
      </c>
      <c r="BS79">
        <v>0.34918367234225878</v>
      </c>
      <c r="BT79">
        <v>0.23442789082178014</v>
      </c>
      <c r="BU79">
        <v>20.815000000000001</v>
      </c>
      <c r="BV79">
        <v>0.31537384415486119</v>
      </c>
      <c r="BW79">
        <v>35.111621315907882</v>
      </c>
      <c r="BX79">
        <v>10</v>
      </c>
      <c r="BY79">
        <v>3</v>
      </c>
      <c r="BZ79">
        <v>334</v>
      </c>
    </row>
    <row r="80" spans="1:78" ht="16.5">
      <c r="A80" s="109" t="str">
        <f t="shared" si="19"/>
        <v>청라교통</v>
      </c>
      <c r="B80" s="110" t="str">
        <f t="shared" si="20"/>
        <v>윤동구</v>
      </c>
      <c r="C80" s="111" t="str">
        <f t="shared" si="21"/>
        <v>D</v>
      </c>
      <c r="D80" s="112">
        <f t="shared" si="22"/>
        <v>0.806969696969697</v>
      </c>
      <c r="E80" s="113">
        <f t="shared" si="23"/>
        <v>9102</v>
      </c>
      <c r="F80" s="114" t="str">
        <f t="shared" si="24"/>
        <v>306</v>
      </c>
      <c r="G80" s="115" t="str">
        <f t="shared" si="25"/>
        <v>70바6088</v>
      </c>
      <c r="H80" s="116">
        <f t="shared" si="26"/>
        <v>1</v>
      </c>
      <c r="I80" s="117">
        <f t="shared" si="27"/>
        <v>3178.4180000000001</v>
      </c>
      <c r="J80" s="118">
        <f t="shared" si="28"/>
        <v>1.4019721421224911E-3</v>
      </c>
      <c r="K80" s="118">
        <f t="shared" si="29"/>
        <v>0.24878806521309058</v>
      </c>
      <c r="L80" s="118">
        <f t="shared" si="30"/>
        <v>0.19066088853008006</v>
      </c>
      <c r="M80" s="119">
        <f t="shared" si="31"/>
        <v>20.913</v>
      </c>
      <c r="N80" s="120">
        <f t="shared" si="32"/>
        <v>0.53485727805467997</v>
      </c>
      <c r="O80" s="120">
        <f t="shared" si="33"/>
        <v>27.65526749470963</v>
      </c>
      <c r="P80" s="220">
        <f t="shared" si="34"/>
        <v>3</v>
      </c>
      <c r="Q80" s="221">
        <f t="shared" si="35"/>
        <v>17</v>
      </c>
      <c r="R80" s="221">
        <f t="shared" si="36"/>
        <v>879</v>
      </c>
      <c r="T80">
        <v>531</v>
      </c>
      <c r="U80">
        <v>9102</v>
      </c>
      <c r="V80" t="s">
        <v>293</v>
      </c>
      <c r="W80">
        <v>3178.4180000000001</v>
      </c>
      <c r="X80">
        <v>1193.607</v>
      </c>
      <c r="Y80">
        <v>2.6629999999999998</v>
      </c>
      <c r="Z80">
        <v>20.913</v>
      </c>
      <c r="AA80">
        <v>94.103866999999994</v>
      </c>
      <c r="AB80">
        <v>0.13193099999999999</v>
      </c>
      <c r="AC80">
        <v>23.411919000000001</v>
      </c>
      <c r="AD80" s="1">
        <v>606</v>
      </c>
      <c r="AE80">
        <v>17</v>
      </c>
      <c r="AF80">
        <v>879</v>
      </c>
      <c r="AG80">
        <v>94</v>
      </c>
      <c r="AH80">
        <v>33.775635999999999</v>
      </c>
      <c r="AI80">
        <v>21314.6</v>
      </c>
      <c r="AJ80">
        <v>11362.9</v>
      </c>
      <c r="AK80">
        <v>3</v>
      </c>
      <c r="AL80">
        <v>2380</v>
      </c>
      <c r="AM80">
        <v>0.806969696969697</v>
      </c>
      <c r="AN80" t="s">
        <v>67</v>
      </c>
      <c r="AO80">
        <v>3178.4180000000001</v>
      </c>
      <c r="AP80" t="s">
        <v>494</v>
      </c>
      <c r="AQ80" t="s">
        <v>118</v>
      </c>
      <c r="AR80" t="s">
        <v>120</v>
      </c>
      <c r="AS80" t="s">
        <v>118</v>
      </c>
      <c r="AT80" t="s">
        <v>120</v>
      </c>
      <c r="AU80" t="s">
        <v>205</v>
      </c>
      <c r="AV80" t="s">
        <v>293</v>
      </c>
      <c r="AW80" t="s">
        <v>67</v>
      </c>
      <c r="AX80">
        <v>9102</v>
      </c>
      <c r="AY80" t="s">
        <v>596</v>
      </c>
      <c r="AZ80">
        <v>11</v>
      </c>
      <c r="BA80" t="s">
        <v>659</v>
      </c>
      <c r="BB80">
        <v>1</v>
      </c>
      <c r="BC80">
        <v>1</v>
      </c>
      <c r="BE80" t="s">
        <v>67</v>
      </c>
      <c r="BF80">
        <v>0</v>
      </c>
      <c r="BG80" t="s">
        <v>343</v>
      </c>
      <c r="BI80" t="s">
        <v>118</v>
      </c>
      <c r="BJ80" t="s">
        <v>293</v>
      </c>
      <c r="BK80" t="s">
        <v>67</v>
      </c>
      <c r="BL80">
        <v>0.806969696969697</v>
      </c>
      <c r="BM80">
        <v>9102</v>
      </c>
      <c r="BN80" t="s">
        <v>120</v>
      </c>
      <c r="BO80" t="s">
        <v>205</v>
      </c>
      <c r="BP80">
        <v>1</v>
      </c>
      <c r="BQ80">
        <v>3178.4180000000001</v>
      </c>
      <c r="BR80">
        <v>1.4019721421224911E-3</v>
      </c>
      <c r="BS80">
        <v>0.24878806521309058</v>
      </c>
      <c r="BT80">
        <v>0.19066088853008006</v>
      </c>
      <c r="BU80">
        <v>20.913</v>
      </c>
      <c r="BV80">
        <v>0.53485727805467997</v>
      </c>
      <c r="BW80">
        <v>27.65526749470963</v>
      </c>
      <c r="BX80">
        <v>3</v>
      </c>
      <c r="BY80">
        <v>17</v>
      </c>
      <c r="BZ80">
        <v>879</v>
      </c>
    </row>
    <row r="81" spans="1:78" ht="16.5">
      <c r="A81" s="126" t="str">
        <f t="shared" si="19"/>
        <v>청라교통</v>
      </c>
      <c r="B81" s="127" t="str">
        <f t="shared" si="20"/>
        <v>윤심식</v>
      </c>
      <c r="C81" s="128" t="str">
        <f t="shared" si="21"/>
        <v>S</v>
      </c>
      <c r="D81" s="129">
        <f t="shared" si="22"/>
        <v>1.2070000000000001</v>
      </c>
      <c r="E81" s="130">
        <f t="shared" si="23"/>
        <v>6856</v>
      </c>
      <c r="F81" s="131" t="str">
        <f t="shared" si="24"/>
        <v>112</v>
      </c>
      <c r="G81" s="132" t="str">
        <f t="shared" si="25"/>
        <v>70바6013</v>
      </c>
      <c r="H81" s="133">
        <f t="shared" si="26"/>
        <v>1</v>
      </c>
      <c r="I81" s="134">
        <f t="shared" si="27"/>
        <v>2513.346</v>
      </c>
      <c r="J81" s="135">
        <f t="shared" si="28"/>
        <v>1.2338595364505716E-2</v>
      </c>
      <c r="K81" s="135">
        <f t="shared" si="29"/>
        <v>0.37086910549726076</v>
      </c>
      <c r="L81" s="135">
        <f t="shared" si="30"/>
        <v>0.17068879493710776</v>
      </c>
      <c r="M81" s="136">
        <f t="shared" si="31"/>
        <v>11.565</v>
      </c>
      <c r="N81" s="137">
        <f t="shared" si="32"/>
        <v>0.1193627936623131</v>
      </c>
      <c r="O81" s="137">
        <f t="shared" si="33"/>
        <v>26.259814605708883</v>
      </c>
      <c r="P81" s="218">
        <f t="shared" si="34"/>
        <v>3</v>
      </c>
      <c r="Q81" s="219">
        <f t="shared" si="35"/>
        <v>3</v>
      </c>
      <c r="R81" s="219">
        <f t="shared" si="36"/>
        <v>660</v>
      </c>
      <c r="T81">
        <v>531</v>
      </c>
      <c r="U81">
        <v>6856</v>
      </c>
      <c r="V81" t="s">
        <v>294</v>
      </c>
      <c r="W81">
        <v>2513.346</v>
      </c>
      <c r="X81">
        <v>1041.0340000000001</v>
      </c>
      <c r="Y81">
        <v>2.4140000000000001</v>
      </c>
      <c r="Z81">
        <v>11.565</v>
      </c>
      <c r="AA81">
        <v>152.725245</v>
      </c>
      <c r="AB81">
        <v>1.884415</v>
      </c>
      <c r="AC81">
        <v>56.641075000000001</v>
      </c>
      <c r="AD81" s="1">
        <v>429</v>
      </c>
      <c r="AE81">
        <v>3</v>
      </c>
      <c r="AF81">
        <v>660</v>
      </c>
      <c r="AG81">
        <v>80</v>
      </c>
      <c r="AH81">
        <v>16.45665</v>
      </c>
      <c r="AI81">
        <v>242.7</v>
      </c>
      <c r="AJ81">
        <v>0</v>
      </c>
      <c r="AK81">
        <v>3</v>
      </c>
      <c r="AL81">
        <v>964</v>
      </c>
      <c r="AM81">
        <v>1.2070000000000001</v>
      </c>
      <c r="AN81" t="s">
        <v>71</v>
      </c>
      <c r="AO81">
        <v>2513.346</v>
      </c>
      <c r="AP81" t="s">
        <v>495</v>
      </c>
      <c r="AQ81" t="s">
        <v>118</v>
      </c>
      <c r="AR81" t="s">
        <v>119</v>
      </c>
      <c r="AS81" t="s">
        <v>118</v>
      </c>
      <c r="AT81" t="s">
        <v>119</v>
      </c>
      <c r="AU81" t="s">
        <v>180</v>
      </c>
      <c r="AV81" t="s">
        <v>294</v>
      </c>
      <c r="AW81" t="s">
        <v>71</v>
      </c>
      <c r="AX81">
        <v>6856</v>
      </c>
      <c r="AY81" t="s">
        <v>640</v>
      </c>
      <c r="AZ81">
        <v>1</v>
      </c>
      <c r="BA81" t="s">
        <v>181</v>
      </c>
      <c r="BB81">
        <v>1</v>
      </c>
      <c r="BC81">
        <v>1</v>
      </c>
      <c r="BE81" t="s">
        <v>71</v>
      </c>
      <c r="BF81">
        <v>0</v>
      </c>
      <c r="BG81" t="s">
        <v>343</v>
      </c>
      <c r="BI81" t="s">
        <v>118</v>
      </c>
      <c r="BJ81" t="s">
        <v>294</v>
      </c>
      <c r="BK81" t="s">
        <v>71</v>
      </c>
      <c r="BL81">
        <v>1.2070000000000001</v>
      </c>
      <c r="BM81">
        <v>6856</v>
      </c>
      <c r="BN81" t="s">
        <v>119</v>
      </c>
      <c r="BO81" t="s">
        <v>180</v>
      </c>
      <c r="BP81">
        <v>1</v>
      </c>
      <c r="BQ81">
        <v>2513.346</v>
      </c>
      <c r="BR81">
        <v>1.2338595364505716E-2</v>
      </c>
      <c r="BS81">
        <v>0.37086910549726076</v>
      </c>
      <c r="BT81">
        <v>0.17068879493710776</v>
      </c>
      <c r="BU81">
        <v>11.565</v>
      </c>
      <c r="BV81">
        <v>0.1193627936623131</v>
      </c>
      <c r="BW81">
        <v>26.259814605708883</v>
      </c>
      <c r="BX81">
        <v>3</v>
      </c>
      <c r="BY81">
        <v>3</v>
      </c>
      <c r="BZ81">
        <v>660</v>
      </c>
    </row>
    <row r="82" spans="1:78" ht="16.5">
      <c r="A82" s="109" t="str">
        <f t="shared" si="19"/>
        <v>청라교통</v>
      </c>
      <c r="B82" s="110" t="str">
        <f t="shared" si="20"/>
        <v>윤형수</v>
      </c>
      <c r="C82" s="111" t="str">
        <f t="shared" si="21"/>
        <v>S</v>
      </c>
      <c r="D82" s="112">
        <f t="shared" si="22"/>
        <v>1.1164372011952886</v>
      </c>
      <c r="E82" s="113">
        <f t="shared" si="23"/>
        <v>6609</v>
      </c>
      <c r="F82" s="114" t="str">
        <f t="shared" si="24"/>
        <v>112</v>
      </c>
      <c r="G82" s="115" t="str">
        <f t="shared" si="25"/>
        <v>70바6013</v>
      </c>
      <c r="H82" s="116">
        <f t="shared" si="26"/>
        <v>2</v>
      </c>
      <c r="I82" s="117">
        <f t="shared" si="27"/>
        <v>2213.174</v>
      </c>
      <c r="J82" s="118">
        <f t="shared" si="28"/>
        <v>2.5296560888144658E-2</v>
      </c>
      <c r="K82" s="118">
        <f t="shared" si="29"/>
        <v>0.35304244801549678</v>
      </c>
      <c r="L82" s="118">
        <f t="shared" si="30"/>
        <v>0.19203189627205092</v>
      </c>
      <c r="M82" s="119">
        <f t="shared" si="31"/>
        <v>13.688000000000001</v>
      </c>
      <c r="N82" s="120">
        <f t="shared" si="32"/>
        <v>0.36147180474738994</v>
      </c>
      <c r="O82" s="120">
        <f t="shared" si="33"/>
        <v>56.254049613812562</v>
      </c>
      <c r="P82" s="220">
        <f t="shared" si="34"/>
        <v>2</v>
      </c>
      <c r="Q82" s="221">
        <f t="shared" si="35"/>
        <v>8</v>
      </c>
      <c r="R82" s="221">
        <f t="shared" si="36"/>
        <v>1245</v>
      </c>
      <c r="T82">
        <v>531</v>
      </c>
      <c r="U82">
        <v>6609</v>
      </c>
      <c r="V82" t="s">
        <v>295</v>
      </c>
      <c r="W82">
        <v>2213.174</v>
      </c>
      <c r="X82">
        <v>989.52800000000002</v>
      </c>
      <c r="Y82">
        <v>2.2370000000000001</v>
      </c>
      <c r="Z82">
        <v>13.688000000000001</v>
      </c>
      <c r="AA82">
        <v>129.056634</v>
      </c>
      <c r="AB82">
        <v>3.2646890000000002</v>
      </c>
      <c r="AC82">
        <v>45.562469999999998</v>
      </c>
      <c r="AD82" s="1">
        <v>425</v>
      </c>
      <c r="AE82">
        <v>8</v>
      </c>
      <c r="AF82">
        <v>1245</v>
      </c>
      <c r="AG82">
        <v>79</v>
      </c>
      <c r="AH82">
        <v>17.148858000000001</v>
      </c>
      <c r="AI82">
        <v>1870.7</v>
      </c>
      <c r="AJ82">
        <v>0</v>
      </c>
      <c r="AK82">
        <v>2</v>
      </c>
      <c r="AL82">
        <v>1759</v>
      </c>
      <c r="AM82">
        <v>1.1164372011952886</v>
      </c>
      <c r="AN82" t="s">
        <v>71</v>
      </c>
      <c r="AO82">
        <v>2151.067</v>
      </c>
      <c r="AP82" t="s">
        <v>496</v>
      </c>
      <c r="AQ82" t="s">
        <v>118</v>
      </c>
      <c r="AR82" t="s">
        <v>119</v>
      </c>
      <c r="AS82" t="s">
        <v>118</v>
      </c>
      <c r="AT82" t="s">
        <v>119</v>
      </c>
      <c r="AU82" t="s">
        <v>180</v>
      </c>
      <c r="AV82" t="s">
        <v>295</v>
      </c>
      <c r="AW82" t="s">
        <v>71</v>
      </c>
      <c r="AX82">
        <v>6609</v>
      </c>
      <c r="AY82" t="s">
        <v>640</v>
      </c>
      <c r="AZ82">
        <v>3</v>
      </c>
      <c r="BA82" t="s">
        <v>660</v>
      </c>
      <c r="BB82">
        <v>2</v>
      </c>
      <c r="BC82">
        <v>1</v>
      </c>
      <c r="BE82" t="s">
        <v>71</v>
      </c>
      <c r="BF82">
        <v>0</v>
      </c>
      <c r="BG82" t="s">
        <v>343</v>
      </c>
      <c r="BI82" t="s">
        <v>118</v>
      </c>
      <c r="BJ82" t="s">
        <v>295</v>
      </c>
      <c r="BK82" t="s">
        <v>71</v>
      </c>
      <c r="BL82">
        <v>1.1164372011952886</v>
      </c>
      <c r="BM82">
        <v>6609</v>
      </c>
      <c r="BN82" t="s">
        <v>119</v>
      </c>
      <c r="BO82" t="s">
        <v>180</v>
      </c>
      <c r="BP82">
        <v>2</v>
      </c>
      <c r="BQ82">
        <v>2213.174</v>
      </c>
      <c r="BR82">
        <v>2.5296560888144658E-2</v>
      </c>
      <c r="BS82">
        <v>0.35304244801549678</v>
      </c>
      <c r="BT82">
        <v>0.19203189627205092</v>
      </c>
      <c r="BU82">
        <v>13.688000000000001</v>
      </c>
      <c r="BV82">
        <v>0.36147180474738994</v>
      </c>
      <c r="BW82">
        <v>56.254049613812562</v>
      </c>
      <c r="BX82">
        <v>2</v>
      </c>
      <c r="BY82">
        <v>8</v>
      </c>
      <c r="BZ82">
        <v>1245</v>
      </c>
    </row>
    <row r="83" spans="1:78" ht="16.5">
      <c r="A83" s="126" t="str">
        <f t="shared" si="19"/>
        <v>청라교통</v>
      </c>
      <c r="B83" s="127" t="str">
        <f t="shared" si="20"/>
        <v>이계창</v>
      </c>
      <c r="C83" s="128" t="str">
        <f t="shared" si="21"/>
        <v>B</v>
      </c>
      <c r="D83" s="129">
        <f t="shared" si="22"/>
        <v>0.90166666666666673</v>
      </c>
      <c r="E83" s="130">
        <f t="shared" si="23"/>
        <v>9587</v>
      </c>
      <c r="F83" s="131" t="str">
        <f t="shared" si="24"/>
        <v>308</v>
      </c>
      <c r="G83" s="132" t="str">
        <f t="shared" si="25"/>
        <v>75아1293</v>
      </c>
      <c r="H83" s="133">
        <f t="shared" si="26"/>
        <v>1</v>
      </c>
      <c r="I83" s="134">
        <f t="shared" si="27"/>
        <v>5415.2619999999997</v>
      </c>
      <c r="J83" s="135">
        <f t="shared" si="28"/>
        <v>1.6875056712653963E-2</v>
      </c>
      <c r="K83" s="135">
        <f t="shared" si="29"/>
        <v>0.25537049819542301</v>
      </c>
      <c r="L83" s="135">
        <f t="shared" si="30"/>
        <v>0.13849745404746808</v>
      </c>
      <c r="M83" s="136">
        <f t="shared" si="31"/>
        <v>21.132000000000001</v>
      </c>
      <c r="N83" s="137">
        <f t="shared" si="32"/>
        <v>0.4062591985392397</v>
      </c>
      <c r="O83" s="137">
        <f t="shared" si="33"/>
        <v>4.9489756912961926</v>
      </c>
      <c r="P83" s="218">
        <f t="shared" si="34"/>
        <v>0</v>
      </c>
      <c r="Q83" s="219">
        <f t="shared" si="35"/>
        <v>22</v>
      </c>
      <c r="R83" s="219">
        <f t="shared" si="36"/>
        <v>268</v>
      </c>
      <c r="T83">
        <v>531</v>
      </c>
      <c r="U83">
        <v>9587</v>
      </c>
      <c r="V83" t="s">
        <v>296</v>
      </c>
      <c r="W83">
        <v>5415.2619999999997</v>
      </c>
      <c r="X83">
        <v>2001.6569999999999</v>
      </c>
      <c r="Y83">
        <v>2.7050000000000001</v>
      </c>
      <c r="Z83">
        <v>21.132000000000001</v>
      </c>
      <c r="AA83">
        <v>152.52328</v>
      </c>
      <c r="AB83">
        <v>2.573839</v>
      </c>
      <c r="AC83">
        <v>38.949945999999997</v>
      </c>
      <c r="AD83" s="1">
        <v>750</v>
      </c>
      <c r="AE83">
        <v>22</v>
      </c>
      <c r="AF83">
        <v>268</v>
      </c>
      <c r="AG83">
        <v>96</v>
      </c>
      <c r="AH83">
        <v>35.504494000000001</v>
      </c>
      <c r="AI83">
        <v>38059.300000000003</v>
      </c>
      <c r="AJ83">
        <v>19924.5</v>
      </c>
      <c r="AK83">
        <v>0</v>
      </c>
      <c r="AL83">
        <v>0</v>
      </c>
      <c r="AM83">
        <v>0.90166666666666673</v>
      </c>
      <c r="AN83" t="s">
        <v>68</v>
      </c>
      <c r="AO83">
        <v>5415.2619999999997</v>
      </c>
      <c r="AP83" t="s">
        <v>497</v>
      </c>
      <c r="AQ83" t="s">
        <v>118</v>
      </c>
      <c r="AR83" t="s">
        <v>122</v>
      </c>
      <c r="AS83" t="s">
        <v>118</v>
      </c>
      <c r="AT83" t="s">
        <v>122</v>
      </c>
      <c r="AU83" t="s">
        <v>228</v>
      </c>
      <c r="AV83" t="s">
        <v>296</v>
      </c>
      <c r="AW83" t="s">
        <v>68</v>
      </c>
      <c r="AX83">
        <v>9587</v>
      </c>
      <c r="AY83" t="s">
        <v>637</v>
      </c>
      <c r="AZ83">
        <v>4</v>
      </c>
      <c r="BA83" t="s">
        <v>661</v>
      </c>
      <c r="BB83">
        <v>1</v>
      </c>
      <c r="BC83">
        <v>1</v>
      </c>
      <c r="BE83" t="s">
        <v>69</v>
      </c>
      <c r="BF83">
        <v>1</v>
      </c>
      <c r="BG83" t="s">
        <v>344</v>
      </c>
      <c r="BI83" t="s">
        <v>118</v>
      </c>
      <c r="BJ83" t="s">
        <v>296</v>
      </c>
      <c r="BK83" t="s">
        <v>68</v>
      </c>
      <c r="BL83">
        <v>0.90166666666666673</v>
      </c>
      <c r="BM83">
        <v>9587</v>
      </c>
      <c r="BN83" t="s">
        <v>122</v>
      </c>
      <c r="BO83" t="s">
        <v>228</v>
      </c>
      <c r="BP83">
        <v>1</v>
      </c>
      <c r="BQ83">
        <v>5415.2619999999997</v>
      </c>
      <c r="BR83">
        <v>1.6875056712653963E-2</v>
      </c>
      <c r="BS83">
        <v>0.25537049819542301</v>
      </c>
      <c r="BT83">
        <v>0.13849745404746808</v>
      </c>
      <c r="BU83">
        <v>21.132000000000001</v>
      </c>
      <c r="BV83">
        <v>0.4062591985392397</v>
      </c>
      <c r="BW83">
        <v>4.9489756912961926</v>
      </c>
      <c r="BX83">
        <v>0</v>
      </c>
      <c r="BY83">
        <v>22</v>
      </c>
      <c r="BZ83">
        <v>268</v>
      </c>
    </row>
    <row r="84" spans="1:78" ht="16.5">
      <c r="A84" s="109" t="str">
        <f t="shared" si="19"/>
        <v>청라교통</v>
      </c>
      <c r="B84" s="110" t="str">
        <f t="shared" si="20"/>
        <v>이광노</v>
      </c>
      <c r="C84" s="111" t="str">
        <f t="shared" si="21"/>
        <v>C</v>
      </c>
      <c r="D84" s="112">
        <f t="shared" si="22"/>
        <v>0.88153446305282379</v>
      </c>
      <c r="E84" s="113">
        <f t="shared" si="23"/>
        <v>5333</v>
      </c>
      <c r="F84" s="114" t="str">
        <f t="shared" si="24"/>
        <v>112</v>
      </c>
      <c r="G84" s="115" t="str">
        <f t="shared" si="25"/>
        <v>70바5996</v>
      </c>
      <c r="H84" s="116">
        <f t="shared" si="26"/>
        <v>2</v>
      </c>
      <c r="I84" s="117">
        <f t="shared" si="27"/>
        <v>2447.9459999999999</v>
      </c>
      <c r="J84" s="118">
        <f t="shared" si="28"/>
        <v>1.0100644619990339E-2</v>
      </c>
      <c r="K84" s="118">
        <f t="shared" si="29"/>
        <v>0.38557996339541534</v>
      </c>
      <c r="L84" s="118">
        <f t="shared" si="30"/>
        <v>0.26675425029800492</v>
      </c>
      <c r="M84" s="119">
        <f t="shared" si="31"/>
        <v>15.58</v>
      </c>
      <c r="N84" s="120">
        <f t="shared" si="32"/>
        <v>4.0850574318224343E-2</v>
      </c>
      <c r="O84" s="120">
        <f t="shared" si="33"/>
        <v>52.574689147554729</v>
      </c>
      <c r="P84" s="220">
        <f t="shared" si="34"/>
        <v>17</v>
      </c>
      <c r="Q84" s="221">
        <f t="shared" si="35"/>
        <v>1</v>
      </c>
      <c r="R84" s="221">
        <f t="shared" si="36"/>
        <v>1287</v>
      </c>
      <c r="T84">
        <v>531</v>
      </c>
      <c r="U84">
        <v>5333</v>
      </c>
      <c r="V84" t="s">
        <v>297</v>
      </c>
      <c r="W84">
        <v>2447.9459999999999</v>
      </c>
      <c r="X84">
        <v>1312.521</v>
      </c>
      <c r="Y84">
        <v>1.865</v>
      </c>
      <c r="Z84">
        <v>15.58</v>
      </c>
      <c r="AA84">
        <v>149.82330899999999</v>
      </c>
      <c r="AB84">
        <v>1.513312</v>
      </c>
      <c r="AC84">
        <v>57.768866000000003</v>
      </c>
      <c r="AD84" s="1">
        <v>653</v>
      </c>
      <c r="AE84">
        <v>1</v>
      </c>
      <c r="AF84">
        <v>1287</v>
      </c>
      <c r="AG84">
        <v>85</v>
      </c>
      <c r="AH84">
        <v>16.338885999999999</v>
      </c>
      <c r="AI84">
        <v>2386.6999999999998</v>
      </c>
      <c r="AJ84">
        <v>68</v>
      </c>
      <c r="AK84">
        <v>17</v>
      </c>
      <c r="AL84">
        <v>10362</v>
      </c>
      <c r="AM84">
        <v>0.88153446305282379</v>
      </c>
      <c r="AN84" t="s">
        <v>69</v>
      </c>
      <c r="AO84">
        <v>2348.7190000000001</v>
      </c>
      <c r="AP84" t="s">
        <v>498</v>
      </c>
      <c r="AQ84" t="s">
        <v>118</v>
      </c>
      <c r="AR84" t="s">
        <v>119</v>
      </c>
      <c r="AS84" t="s">
        <v>118</v>
      </c>
      <c r="AT84" t="s">
        <v>119</v>
      </c>
      <c r="AU84" t="s">
        <v>178</v>
      </c>
      <c r="AV84" t="s">
        <v>297</v>
      </c>
      <c r="AW84" t="s">
        <v>69</v>
      </c>
      <c r="AX84">
        <v>5333</v>
      </c>
      <c r="AY84" t="s">
        <v>588</v>
      </c>
      <c r="AZ84">
        <v>4</v>
      </c>
      <c r="BA84" t="s">
        <v>347</v>
      </c>
      <c r="BB84">
        <v>2</v>
      </c>
      <c r="BC84">
        <v>1</v>
      </c>
      <c r="BE84" t="s">
        <v>69</v>
      </c>
      <c r="BF84">
        <v>0</v>
      </c>
      <c r="BG84" t="s">
        <v>343</v>
      </c>
      <c r="BI84" t="s">
        <v>118</v>
      </c>
      <c r="BJ84" t="s">
        <v>297</v>
      </c>
      <c r="BK84" t="s">
        <v>69</v>
      </c>
      <c r="BL84">
        <v>0.88153446305282379</v>
      </c>
      <c r="BM84">
        <v>5333</v>
      </c>
      <c r="BN84" t="s">
        <v>119</v>
      </c>
      <c r="BO84" t="s">
        <v>178</v>
      </c>
      <c r="BP84">
        <v>2</v>
      </c>
      <c r="BQ84">
        <v>2447.9459999999999</v>
      </c>
      <c r="BR84">
        <v>1.0100644619990339E-2</v>
      </c>
      <c r="BS84">
        <v>0.38557996339541534</v>
      </c>
      <c r="BT84">
        <v>0.26675425029800492</v>
      </c>
      <c r="BU84">
        <v>15.58</v>
      </c>
      <c r="BV84">
        <v>4.0850574318224343E-2</v>
      </c>
      <c r="BW84">
        <v>52.574689147554729</v>
      </c>
      <c r="BX84">
        <v>17</v>
      </c>
      <c r="BY84">
        <v>1</v>
      </c>
      <c r="BZ84">
        <v>1287</v>
      </c>
    </row>
    <row r="85" spans="1:78" ht="16.5">
      <c r="A85" s="126" t="str">
        <f t="shared" si="19"/>
        <v>청라교통</v>
      </c>
      <c r="B85" s="127" t="str">
        <f t="shared" si="20"/>
        <v>이교웅</v>
      </c>
      <c r="C85" s="128" t="str">
        <f t="shared" si="21"/>
        <v>D</v>
      </c>
      <c r="D85" s="129">
        <f t="shared" si="22"/>
        <v>0.81870686589551689</v>
      </c>
      <c r="E85" s="130">
        <f t="shared" si="23"/>
        <v>824</v>
      </c>
      <c r="F85" s="131" t="str">
        <f t="shared" si="24"/>
        <v>306</v>
      </c>
      <c r="G85" s="132" t="str">
        <f t="shared" si="25"/>
        <v>70바6087</v>
      </c>
      <c r="H85" s="133">
        <f t="shared" si="26"/>
        <v>11</v>
      </c>
      <c r="I85" s="134">
        <f t="shared" si="27"/>
        <v>4782.4610000000002</v>
      </c>
      <c r="J85" s="135">
        <f t="shared" si="28"/>
        <v>2.8865194779651271E-2</v>
      </c>
      <c r="K85" s="135">
        <f t="shared" si="29"/>
        <v>0.26827334829701627</v>
      </c>
      <c r="L85" s="135">
        <f t="shared" si="30"/>
        <v>0.13842245655531743</v>
      </c>
      <c r="M85" s="136">
        <f t="shared" si="31"/>
        <v>19.481999999999999</v>
      </c>
      <c r="N85" s="137">
        <f t="shared" si="32"/>
        <v>2.0909736639776046E-2</v>
      </c>
      <c r="O85" s="137">
        <f t="shared" si="33"/>
        <v>41.840383016191872</v>
      </c>
      <c r="P85" s="218">
        <f t="shared" si="34"/>
        <v>42</v>
      </c>
      <c r="Q85" s="219">
        <f t="shared" si="35"/>
        <v>1</v>
      </c>
      <c r="R85" s="219">
        <f t="shared" si="36"/>
        <v>2001</v>
      </c>
      <c r="T85">
        <v>531</v>
      </c>
      <c r="U85">
        <v>824</v>
      </c>
      <c r="V85" t="s">
        <v>298</v>
      </c>
      <c r="W85">
        <v>4782.4610000000002</v>
      </c>
      <c r="X85">
        <v>1783.877</v>
      </c>
      <c r="Y85">
        <v>2.681</v>
      </c>
      <c r="Z85">
        <v>19.481999999999999</v>
      </c>
      <c r="AA85">
        <v>162.40164100000001</v>
      </c>
      <c r="AB85">
        <v>4.6877550000000001</v>
      </c>
      <c r="AC85">
        <v>43.568032000000002</v>
      </c>
      <c r="AD85" s="1">
        <v>662</v>
      </c>
      <c r="AE85">
        <v>1</v>
      </c>
      <c r="AF85">
        <v>2001</v>
      </c>
      <c r="AG85">
        <v>96</v>
      </c>
      <c r="AH85">
        <v>29.448353000000001</v>
      </c>
      <c r="AI85">
        <v>40769.4</v>
      </c>
      <c r="AJ85">
        <v>24046.799999999999</v>
      </c>
      <c r="AK85">
        <v>42</v>
      </c>
      <c r="AL85">
        <v>20720</v>
      </c>
      <c r="AM85">
        <v>0.81870686589551689</v>
      </c>
      <c r="AN85" t="s">
        <v>67</v>
      </c>
      <c r="AO85">
        <v>856.39400000000001</v>
      </c>
      <c r="AP85" t="s">
        <v>499</v>
      </c>
      <c r="AQ85" t="s">
        <v>118</v>
      </c>
      <c r="AR85" t="s">
        <v>120</v>
      </c>
      <c r="AS85" t="s">
        <v>118</v>
      </c>
      <c r="AT85" t="s">
        <v>120</v>
      </c>
      <c r="AU85" t="s">
        <v>204</v>
      </c>
      <c r="AV85" t="s">
        <v>298</v>
      </c>
      <c r="AW85" t="s">
        <v>67</v>
      </c>
      <c r="AX85">
        <v>824</v>
      </c>
      <c r="AY85" t="s">
        <v>596</v>
      </c>
      <c r="AZ85">
        <v>8</v>
      </c>
      <c r="BA85" t="s">
        <v>662</v>
      </c>
      <c r="BB85">
        <v>11</v>
      </c>
      <c r="BC85">
        <v>1</v>
      </c>
      <c r="BE85" t="s">
        <v>67</v>
      </c>
      <c r="BF85">
        <v>0</v>
      </c>
      <c r="BG85" t="s">
        <v>343</v>
      </c>
      <c r="BI85" t="s">
        <v>118</v>
      </c>
      <c r="BJ85" t="s">
        <v>298</v>
      </c>
      <c r="BK85" t="s">
        <v>67</v>
      </c>
      <c r="BL85">
        <v>0.81870686589551689</v>
      </c>
      <c r="BM85">
        <v>824</v>
      </c>
      <c r="BN85" t="s">
        <v>120</v>
      </c>
      <c r="BO85" t="s">
        <v>204</v>
      </c>
      <c r="BP85">
        <v>11</v>
      </c>
      <c r="BQ85">
        <v>4782.4610000000002</v>
      </c>
      <c r="BR85">
        <v>2.8865194779651271E-2</v>
      </c>
      <c r="BS85">
        <v>0.26827334829701627</v>
      </c>
      <c r="BT85">
        <v>0.13842245655531743</v>
      </c>
      <c r="BU85">
        <v>19.481999999999999</v>
      </c>
      <c r="BV85">
        <v>2.0909736639776046E-2</v>
      </c>
      <c r="BW85">
        <v>41.840383016191872</v>
      </c>
      <c r="BX85">
        <v>42</v>
      </c>
      <c r="BY85">
        <v>1</v>
      </c>
      <c r="BZ85">
        <v>2001</v>
      </c>
    </row>
    <row r="86" spans="1:78" ht="16.5">
      <c r="A86" s="109" t="str">
        <f t="shared" si="19"/>
        <v>청라교통</v>
      </c>
      <c r="B86" s="110" t="str">
        <f t="shared" si="20"/>
        <v>이근우</v>
      </c>
      <c r="C86" s="111" t="str">
        <f t="shared" si="21"/>
        <v>D</v>
      </c>
      <c r="D86" s="112">
        <f t="shared" si="22"/>
        <v>0.83048494213996649</v>
      </c>
      <c r="E86" s="113">
        <f t="shared" si="23"/>
        <v>213</v>
      </c>
      <c r="F86" s="114" t="str">
        <f t="shared" si="24"/>
        <v>112</v>
      </c>
      <c r="G86" s="115" t="str">
        <f t="shared" si="25"/>
        <v>72바1611</v>
      </c>
      <c r="H86" s="116">
        <f t="shared" si="26"/>
        <v>12</v>
      </c>
      <c r="I86" s="117">
        <f t="shared" si="27"/>
        <v>2131.59</v>
      </c>
      <c r="J86" s="118">
        <f t="shared" si="28"/>
        <v>4.3698119900280448E-2</v>
      </c>
      <c r="K86" s="118">
        <f t="shared" si="29"/>
        <v>0.383707153443541</v>
      </c>
      <c r="L86" s="118">
        <f t="shared" si="30"/>
        <v>0.22659141767413057</v>
      </c>
      <c r="M86" s="119">
        <f t="shared" si="31"/>
        <v>19.38</v>
      </c>
      <c r="N86" s="120">
        <f t="shared" si="32"/>
        <v>1.0413697135842774</v>
      </c>
      <c r="O86" s="120">
        <f t="shared" si="33"/>
        <v>71.203654166324966</v>
      </c>
      <c r="P86" s="220">
        <f t="shared" si="34"/>
        <v>12</v>
      </c>
      <c r="Q86" s="221">
        <f t="shared" si="35"/>
        <v>20</v>
      </c>
      <c r="R86" s="221">
        <f t="shared" si="36"/>
        <v>2316</v>
      </c>
      <c r="T86">
        <v>531</v>
      </c>
      <c r="U86">
        <v>213</v>
      </c>
      <c r="V86" t="s">
        <v>500</v>
      </c>
      <c r="W86">
        <v>2131.59</v>
      </c>
      <c r="X86">
        <v>1207.346</v>
      </c>
      <c r="Y86">
        <v>1.766</v>
      </c>
      <c r="Z86">
        <v>19.38</v>
      </c>
      <c r="AA86">
        <v>135.20719</v>
      </c>
      <c r="AB86">
        <v>5.9082999999999997</v>
      </c>
      <c r="AC86">
        <v>51.879966000000003</v>
      </c>
      <c r="AD86" s="1">
        <v>483</v>
      </c>
      <c r="AE86">
        <v>20</v>
      </c>
      <c r="AF86">
        <v>2316</v>
      </c>
      <c r="AG86">
        <v>107</v>
      </c>
      <c r="AH86">
        <v>15.765359</v>
      </c>
      <c r="AI86">
        <v>2495.8000000000002</v>
      </c>
      <c r="AJ86">
        <v>175.7</v>
      </c>
      <c r="AK86">
        <v>12</v>
      </c>
      <c r="AL86">
        <v>5459</v>
      </c>
      <c r="AM86">
        <v>0.83048494213996649</v>
      </c>
      <c r="AN86" t="s">
        <v>67</v>
      </c>
      <c r="AO86">
        <v>494.459</v>
      </c>
      <c r="AP86" t="s">
        <v>501</v>
      </c>
      <c r="AQ86" t="s">
        <v>118</v>
      </c>
      <c r="AR86" t="s">
        <v>119</v>
      </c>
      <c r="AS86" t="s">
        <v>118</v>
      </c>
      <c r="AT86" t="s">
        <v>119</v>
      </c>
      <c r="AU86" t="s">
        <v>197</v>
      </c>
      <c r="AV86" t="s">
        <v>500</v>
      </c>
      <c r="AW86" t="s">
        <v>67</v>
      </c>
      <c r="AX86">
        <v>213</v>
      </c>
      <c r="AY86" t="s">
        <v>611</v>
      </c>
      <c r="AZ86">
        <v>4</v>
      </c>
      <c r="BA86" t="s">
        <v>663</v>
      </c>
      <c r="BB86">
        <v>12</v>
      </c>
      <c r="BC86">
        <v>1</v>
      </c>
      <c r="BE86" t="s">
        <v>69</v>
      </c>
      <c r="BF86">
        <v>-1</v>
      </c>
      <c r="BG86" t="s">
        <v>407</v>
      </c>
      <c r="BI86" t="s">
        <v>118</v>
      </c>
      <c r="BJ86" t="s">
        <v>500</v>
      </c>
      <c r="BK86" t="s">
        <v>67</v>
      </c>
      <c r="BL86">
        <v>0.83048494213996649</v>
      </c>
      <c r="BM86">
        <v>213</v>
      </c>
      <c r="BN86" t="s">
        <v>119</v>
      </c>
      <c r="BO86" t="s">
        <v>197</v>
      </c>
      <c r="BP86">
        <v>12</v>
      </c>
      <c r="BQ86">
        <v>2131.59</v>
      </c>
      <c r="BR86">
        <v>4.3698119900280448E-2</v>
      </c>
      <c r="BS86">
        <v>0.383707153443541</v>
      </c>
      <c r="BT86">
        <v>0.22659141767413057</v>
      </c>
      <c r="BU86">
        <v>19.38</v>
      </c>
      <c r="BV86">
        <v>1.0413697135842774</v>
      </c>
      <c r="BW86">
        <v>71.203654166324966</v>
      </c>
      <c r="BX86">
        <v>12</v>
      </c>
      <c r="BY86">
        <v>20</v>
      </c>
      <c r="BZ86">
        <v>2316</v>
      </c>
    </row>
    <row r="87" spans="1:78" ht="16.5">
      <c r="A87" s="126" t="str">
        <f t="shared" si="19"/>
        <v>청라교통</v>
      </c>
      <c r="B87" s="127" t="str">
        <f t="shared" si="20"/>
        <v>이동민</v>
      </c>
      <c r="C87" s="128" t="str">
        <f t="shared" si="21"/>
        <v>F</v>
      </c>
      <c r="D87" s="129">
        <f t="shared" si="22"/>
        <v>0.79100000000000004</v>
      </c>
      <c r="E87" s="130">
        <f t="shared" si="23"/>
        <v>5685</v>
      </c>
      <c r="F87" s="131" t="str">
        <f t="shared" si="24"/>
        <v>308</v>
      </c>
      <c r="G87" s="132" t="str">
        <f t="shared" si="25"/>
        <v>70바5066</v>
      </c>
      <c r="H87" s="133">
        <f t="shared" si="26"/>
        <v>1</v>
      </c>
      <c r="I87" s="134">
        <f t="shared" si="27"/>
        <v>4166.6940000000004</v>
      </c>
      <c r="J87" s="135">
        <f t="shared" si="28"/>
        <v>5.6833352983939643E-3</v>
      </c>
      <c r="K87" s="135">
        <f t="shared" si="29"/>
        <v>0.25456926136084179</v>
      </c>
      <c r="L87" s="135">
        <f t="shared" si="30"/>
        <v>0.1689588916296709</v>
      </c>
      <c r="M87" s="136">
        <f t="shared" si="31"/>
        <v>23.416</v>
      </c>
      <c r="N87" s="137">
        <f t="shared" si="32"/>
        <v>2.3999842561032797E-2</v>
      </c>
      <c r="O87" s="137">
        <f t="shared" si="33"/>
        <v>20.711864130171303</v>
      </c>
      <c r="P87" s="218">
        <f t="shared" si="34"/>
        <v>1</v>
      </c>
      <c r="Q87" s="219">
        <f t="shared" si="35"/>
        <v>1</v>
      </c>
      <c r="R87" s="219">
        <f t="shared" si="36"/>
        <v>863</v>
      </c>
      <c r="T87">
        <v>531</v>
      </c>
      <c r="U87">
        <v>5685</v>
      </c>
      <c r="V87" t="s">
        <v>299</v>
      </c>
      <c r="W87">
        <v>4166.6940000000004</v>
      </c>
      <c r="X87">
        <v>1755.579</v>
      </c>
      <c r="Y87">
        <v>2.3730000000000002</v>
      </c>
      <c r="Z87">
        <v>23.416</v>
      </c>
      <c r="AA87">
        <v>110.013569</v>
      </c>
      <c r="AB87">
        <v>0.62524400000000002</v>
      </c>
      <c r="AC87">
        <v>28.006073000000001</v>
      </c>
      <c r="AD87" s="1">
        <v>704</v>
      </c>
      <c r="AE87">
        <v>1</v>
      </c>
      <c r="AF87">
        <v>863</v>
      </c>
      <c r="AG87">
        <v>92</v>
      </c>
      <c r="AH87">
        <v>37.874364</v>
      </c>
      <c r="AI87">
        <v>26189.3</v>
      </c>
      <c r="AJ87">
        <v>16842.099999999999</v>
      </c>
      <c r="AK87">
        <v>1</v>
      </c>
      <c r="AL87">
        <v>249</v>
      </c>
      <c r="AM87">
        <v>0.79100000000000004</v>
      </c>
      <c r="AN87" t="s">
        <v>70</v>
      </c>
      <c r="AO87">
        <v>4166.6940000000004</v>
      </c>
      <c r="AP87" t="s">
        <v>502</v>
      </c>
      <c r="AQ87" t="s">
        <v>118</v>
      </c>
      <c r="AR87" t="s">
        <v>122</v>
      </c>
      <c r="AS87" t="s">
        <v>118</v>
      </c>
      <c r="AT87" t="s">
        <v>122</v>
      </c>
      <c r="AU87" t="s">
        <v>223</v>
      </c>
      <c r="AV87" t="s">
        <v>299</v>
      </c>
      <c r="AW87" t="s">
        <v>70</v>
      </c>
      <c r="AX87">
        <v>5685</v>
      </c>
      <c r="AY87" t="s">
        <v>645</v>
      </c>
      <c r="AZ87">
        <v>1</v>
      </c>
      <c r="BA87" t="s">
        <v>367</v>
      </c>
      <c r="BB87">
        <v>1</v>
      </c>
      <c r="BC87">
        <v>1</v>
      </c>
      <c r="BE87" t="s">
        <v>70</v>
      </c>
      <c r="BF87">
        <v>0</v>
      </c>
      <c r="BG87" t="s">
        <v>343</v>
      </c>
      <c r="BI87" t="s">
        <v>118</v>
      </c>
      <c r="BJ87" t="s">
        <v>299</v>
      </c>
      <c r="BK87" t="s">
        <v>70</v>
      </c>
      <c r="BL87">
        <v>0.79100000000000004</v>
      </c>
      <c r="BM87">
        <v>5685</v>
      </c>
      <c r="BN87" t="s">
        <v>122</v>
      </c>
      <c r="BO87" t="s">
        <v>223</v>
      </c>
      <c r="BP87">
        <v>1</v>
      </c>
      <c r="BQ87">
        <v>4166.6940000000004</v>
      </c>
      <c r="BR87">
        <v>5.6833352983939643E-3</v>
      </c>
      <c r="BS87">
        <v>0.25456926136084179</v>
      </c>
      <c r="BT87">
        <v>0.1689588916296709</v>
      </c>
      <c r="BU87">
        <v>23.416</v>
      </c>
      <c r="BV87">
        <v>2.3999842561032797E-2</v>
      </c>
      <c r="BW87">
        <v>20.711864130171303</v>
      </c>
      <c r="BX87">
        <v>1</v>
      </c>
      <c r="BY87">
        <v>1</v>
      </c>
      <c r="BZ87">
        <v>863</v>
      </c>
    </row>
    <row r="88" spans="1:78" ht="16.5">
      <c r="A88" s="109" t="str">
        <f t="shared" si="19"/>
        <v>청라교통</v>
      </c>
      <c r="B88" s="110" t="str">
        <f t="shared" si="20"/>
        <v>이산우</v>
      </c>
      <c r="C88" s="111" t="str">
        <f t="shared" si="21"/>
        <v>C</v>
      </c>
      <c r="D88" s="112">
        <f t="shared" si="22"/>
        <v>0.85654591496471011</v>
      </c>
      <c r="E88" s="113">
        <f t="shared" si="23"/>
        <v>3949</v>
      </c>
      <c r="F88" s="114" t="str">
        <f t="shared" si="24"/>
        <v>112</v>
      </c>
      <c r="G88" s="115" t="str">
        <f t="shared" si="25"/>
        <v>72바1572</v>
      </c>
      <c r="H88" s="116">
        <f t="shared" si="26"/>
        <v>2</v>
      </c>
      <c r="I88" s="117">
        <f t="shared" si="27"/>
        <v>2410.9589999999998</v>
      </c>
      <c r="J88" s="118">
        <f t="shared" si="28"/>
        <v>2.3168780907146469E-2</v>
      </c>
      <c r="K88" s="118">
        <f t="shared" si="29"/>
        <v>0.38610605662139685</v>
      </c>
      <c r="L88" s="118">
        <f t="shared" si="30"/>
        <v>0.25674430797039688</v>
      </c>
      <c r="M88" s="119">
        <f t="shared" si="31"/>
        <v>21.117999999999999</v>
      </c>
      <c r="N88" s="120">
        <f t="shared" si="32"/>
        <v>0.12443181323282562</v>
      </c>
      <c r="O88" s="120">
        <f t="shared" si="33"/>
        <v>49.565338937742204</v>
      </c>
      <c r="P88" s="220">
        <f t="shared" si="34"/>
        <v>15</v>
      </c>
      <c r="Q88" s="221">
        <f t="shared" si="35"/>
        <v>3</v>
      </c>
      <c r="R88" s="221">
        <f t="shared" si="36"/>
        <v>1195</v>
      </c>
      <c r="T88">
        <v>531</v>
      </c>
      <c r="U88">
        <v>3949</v>
      </c>
      <c r="V88" t="s">
        <v>300</v>
      </c>
      <c r="W88">
        <v>2410.9589999999998</v>
      </c>
      <c r="X88">
        <v>1338.1590000000001</v>
      </c>
      <c r="Y88">
        <v>1.802</v>
      </c>
      <c r="Z88">
        <v>21.117999999999999</v>
      </c>
      <c r="AA88">
        <v>146.20829699999999</v>
      </c>
      <c r="AB88">
        <v>3.3874680000000001</v>
      </c>
      <c r="AC88">
        <v>56.451909000000001</v>
      </c>
      <c r="AD88" s="1">
        <v>619</v>
      </c>
      <c r="AE88">
        <v>3</v>
      </c>
      <c r="AF88">
        <v>1195</v>
      </c>
      <c r="AG88">
        <v>88</v>
      </c>
      <c r="AH88">
        <v>16.489891</v>
      </c>
      <c r="AI88">
        <v>2644</v>
      </c>
      <c r="AJ88">
        <v>15</v>
      </c>
      <c r="AK88">
        <v>15</v>
      </c>
      <c r="AL88">
        <v>4427</v>
      </c>
      <c r="AM88">
        <v>0.85654591496471011</v>
      </c>
      <c r="AN88" t="s">
        <v>69</v>
      </c>
      <c r="AO88">
        <v>2286.6469999999999</v>
      </c>
      <c r="AP88" t="s">
        <v>503</v>
      </c>
      <c r="AQ88" t="s">
        <v>118</v>
      </c>
      <c r="AR88" t="s">
        <v>119</v>
      </c>
      <c r="AS88" t="s">
        <v>118</v>
      </c>
      <c r="AT88" t="s">
        <v>119</v>
      </c>
      <c r="AU88" t="s">
        <v>193</v>
      </c>
      <c r="AV88" t="s">
        <v>300</v>
      </c>
      <c r="AW88" t="s">
        <v>69</v>
      </c>
      <c r="AX88">
        <v>3949</v>
      </c>
      <c r="AY88" t="s">
        <v>588</v>
      </c>
      <c r="AZ88">
        <v>11</v>
      </c>
      <c r="BA88" t="s">
        <v>664</v>
      </c>
      <c r="BB88">
        <v>2</v>
      </c>
      <c r="BC88">
        <v>1</v>
      </c>
      <c r="BE88" t="s">
        <v>69</v>
      </c>
      <c r="BF88">
        <v>0</v>
      </c>
      <c r="BG88" t="s">
        <v>343</v>
      </c>
      <c r="BI88" t="s">
        <v>118</v>
      </c>
      <c r="BJ88" t="s">
        <v>300</v>
      </c>
      <c r="BK88" t="s">
        <v>69</v>
      </c>
      <c r="BL88">
        <v>0.85654591496471011</v>
      </c>
      <c r="BM88">
        <v>3949</v>
      </c>
      <c r="BN88" t="s">
        <v>119</v>
      </c>
      <c r="BO88" t="s">
        <v>193</v>
      </c>
      <c r="BP88">
        <v>2</v>
      </c>
      <c r="BQ88">
        <v>2410.9589999999998</v>
      </c>
      <c r="BR88">
        <v>2.3168780907146469E-2</v>
      </c>
      <c r="BS88">
        <v>0.38610605662139685</v>
      </c>
      <c r="BT88">
        <v>0.25674430797039688</v>
      </c>
      <c r="BU88">
        <v>21.117999999999999</v>
      </c>
      <c r="BV88">
        <v>0.12443181323282562</v>
      </c>
      <c r="BW88">
        <v>49.565338937742204</v>
      </c>
      <c r="BX88">
        <v>15</v>
      </c>
      <c r="BY88">
        <v>3</v>
      </c>
      <c r="BZ88">
        <v>1195</v>
      </c>
    </row>
    <row r="89" spans="1:78" ht="16.5">
      <c r="A89" s="126" t="str">
        <f t="shared" si="19"/>
        <v>청라교통</v>
      </c>
      <c r="B89" s="127" t="str">
        <f t="shared" si="20"/>
        <v>이상렬</v>
      </c>
      <c r="C89" s="128" t="str">
        <f t="shared" si="21"/>
        <v>S</v>
      </c>
      <c r="D89" s="129">
        <f t="shared" si="22"/>
        <v>1.006176566859758</v>
      </c>
      <c r="E89" s="130">
        <f t="shared" si="23"/>
        <v>2965</v>
      </c>
      <c r="F89" s="131" t="str">
        <f t="shared" si="24"/>
        <v>306</v>
      </c>
      <c r="G89" s="132" t="str">
        <f t="shared" si="25"/>
        <v>70바6050</v>
      </c>
      <c r="H89" s="133">
        <f t="shared" si="26"/>
        <v>2</v>
      </c>
      <c r="I89" s="134">
        <f t="shared" si="27"/>
        <v>4188.5209999999997</v>
      </c>
      <c r="J89" s="135">
        <f t="shared" si="28"/>
        <v>1.0848827129329717E-2</v>
      </c>
      <c r="K89" s="135">
        <f t="shared" si="29"/>
        <v>0.24242023505423882</v>
      </c>
      <c r="L89" s="135">
        <f t="shared" si="30"/>
        <v>0.16043849368309243</v>
      </c>
      <c r="M89" s="136">
        <f t="shared" si="31"/>
        <v>15.03</v>
      </c>
      <c r="N89" s="137">
        <f t="shared" si="32"/>
        <v>0</v>
      </c>
      <c r="O89" s="137">
        <f t="shared" si="33"/>
        <v>1.8144829642730693</v>
      </c>
      <c r="P89" s="218">
        <f t="shared" si="34"/>
        <v>20</v>
      </c>
      <c r="Q89" s="219">
        <f t="shared" si="35"/>
        <v>0</v>
      </c>
      <c r="R89" s="219">
        <f t="shared" si="36"/>
        <v>76</v>
      </c>
      <c r="T89">
        <v>531</v>
      </c>
      <c r="U89">
        <v>2965</v>
      </c>
      <c r="V89" t="s">
        <v>301</v>
      </c>
      <c r="W89">
        <v>4188.5209999999997</v>
      </c>
      <c r="X89">
        <v>1300.9269999999999</v>
      </c>
      <c r="Y89">
        <v>3.22</v>
      </c>
      <c r="Z89">
        <v>15.03</v>
      </c>
      <c r="AA89">
        <v>137.594966</v>
      </c>
      <c r="AB89">
        <v>1.4927440000000001</v>
      </c>
      <c r="AC89">
        <v>33.355803999999999</v>
      </c>
      <c r="AD89" s="1">
        <v>672</v>
      </c>
      <c r="AE89">
        <v>0</v>
      </c>
      <c r="AF89">
        <v>76</v>
      </c>
      <c r="AG89">
        <v>91</v>
      </c>
      <c r="AH89">
        <v>30.440946</v>
      </c>
      <c r="AI89">
        <v>26588.799999999999</v>
      </c>
      <c r="AJ89">
        <v>14437.1</v>
      </c>
      <c r="AK89">
        <v>20</v>
      </c>
      <c r="AL89">
        <v>3993</v>
      </c>
      <c r="AM89">
        <v>1.006176566859758</v>
      </c>
      <c r="AN89" t="s">
        <v>71</v>
      </c>
      <c r="AO89">
        <v>3942.46</v>
      </c>
      <c r="AP89" t="s">
        <v>504</v>
      </c>
      <c r="AQ89" t="s">
        <v>118</v>
      </c>
      <c r="AR89" t="s">
        <v>120</v>
      </c>
      <c r="AS89" t="s">
        <v>118</v>
      </c>
      <c r="AT89" t="s">
        <v>120</v>
      </c>
      <c r="AU89" t="s">
        <v>201</v>
      </c>
      <c r="AV89" t="s">
        <v>301</v>
      </c>
      <c r="AW89" t="s">
        <v>71</v>
      </c>
      <c r="AX89">
        <v>2965</v>
      </c>
      <c r="AY89" t="s">
        <v>665</v>
      </c>
      <c r="AZ89">
        <v>2</v>
      </c>
      <c r="BA89" t="s">
        <v>666</v>
      </c>
      <c r="BB89">
        <v>2</v>
      </c>
      <c r="BC89">
        <v>1</v>
      </c>
      <c r="BE89" t="s">
        <v>66</v>
      </c>
      <c r="BF89">
        <v>1</v>
      </c>
      <c r="BG89" t="s">
        <v>344</v>
      </c>
      <c r="BI89" t="s">
        <v>118</v>
      </c>
      <c r="BJ89" t="s">
        <v>301</v>
      </c>
      <c r="BK89" t="s">
        <v>71</v>
      </c>
      <c r="BL89">
        <v>1.006176566859758</v>
      </c>
      <c r="BM89">
        <v>2965</v>
      </c>
      <c r="BN89" t="s">
        <v>120</v>
      </c>
      <c r="BO89" t="s">
        <v>201</v>
      </c>
      <c r="BP89">
        <v>2</v>
      </c>
      <c r="BQ89">
        <v>4188.5209999999997</v>
      </c>
      <c r="BR89">
        <v>1.0848827129329717E-2</v>
      </c>
      <c r="BS89">
        <v>0.24242023505423882</v>
      </c>
      <c r="BT89">
        <v>0.16043849368309243</v>
      </c>
      <c r="BU89">
        <v>15.03</v>
      </c>
      <c r="BV89">
        <v>0</v>
      </c>
      <c r="BW89">
        <v>1.8144829642730693</v>
      </c>
      <c r="BX89">
        <v>20</v>
      </c>
      <c r="BY89">
        <v>0</v>
      </c>
      <c r="BZ89">
        <v>76</v>
      </c>
    </row>
    <row r="90" spans="1:78" ht="16.5">
      <c r="A90" s="109" t="str">
        <f t="shared" si="19"/>
        <v>청라교통</v>
      </c>
      <c r="B90" s="110" t="str">
        <f t="shared" si="20"/>
        <v>이상영</v>
      </c>
      <c r="C90" s="111" t="str">
        <f t="shared" si="21"/>
        <v>A</v>
      </c>
      <c r="D90" s="112">
        <f t="shared" si="22"/>
        <v>0.97011488306012383</v>
      </c>
      <c r="E90" s="113">
        <f t="shared" si="23"/>
        <v>1985</v>
      </c>
      <c r="F90" s="114" t="str">
        <f t="shared" si="24"/>
        <v>306</v>
      </c>
      <c r="G90" s="115" t="str">
        <f t="shared" si="25"/>
        <v>70바6090</v>
      </c>
      <c r="H90" s="116">
        <f t="shared" si="26"/>
        <v>3</v>
      </c>
      <c r="I90" s="117">
        <f t="shared" si="27"/>
        <v>4668.5730000000003</v>
      </c>
      <c r="J90" s="118">
        <f t="shared" si="28"/>
        <v>3.4353604978347029E-3</v>
      </c>
      <c r="K90" s="118">
        <f t="shared" si="29"/>
        <v>0.21882758607759495</v>
      </c>
      <c r="L90" s="118">
        <f t="shared" si="30"/>
        <v>0.1490819571633559</v>
      </c>
      <c r="M90" s="119">
        <f t="shared" si="31"/>
        <v>15.749000000000001</v>
      </c>
      <c r="N90" s="120">
        <f t="shared" si="32"/>
        <v>0</v>
      </c>
      <c r="O90" s="120">
        <f t="shared" si="33"/>
        <v>7.5397771438938621</v>
      </c>
      <c r="P90" s="220">
        <f t="shared" si="34"/>
        <v>0</v>
      </c>
      <c r="Q90" s="221">
        <f t="shared" si="35"/>
        <v>0</v>
      </c>
      <c r="R90" s="221">
        <f t="shared" si="36"/>
        <v>352</v>
      </c>
      <c r="T90">
        <v>531</v>
      </c>
      <c r="U90">
        <v>1985</v>
      </c>
      <c r="V90" t="s">
        <v>302</v>
      </c>
      <c r="W90">
        <v>4668.5730000000003</v>
      </c>
      <c r="X90">
        <v>1464.171</v>
      </c>
      <c r="Y90">
        <v>3.1890000000000001</v>
      </c>
      <c r="Z90">
        <v>15.749000000000001</v>
      </c>
      <c r="AA90">
        <v>134.94246100000001</v>
      </c>
      <c r="AB90">
        <v>0.46357599999999999</v>
      </c>
      <c r="AC90">
        <v>29.529133000000002</v>
      </c>
      <c r="AD90" s="1">
        <v>696</v>
      </c>
      <c r="AE90">
        <v>0</v>
      </c>
      <c r="AF90">
        <v>352</v>
      </c>
      <c r="AG90">
        <v>92</v>
      </c>
      <c r="AH90">
        <v>34.596767</v>
      </c>
      <c r="AI90">
        <v>23326.1</v>
      </c>
      <c r="AJ90">
        <v>5593.2</v>
      </c>
      <c r="AK90">
        <v>0</v>
      </c>
      <c r="AL90">
        <v>0</v>
      </c>
      <c r="AM90">
        <v>0.97011488306012383</v>
      </c>
      <c r="AN90" t="s">
        <v>66</v>
      </c>
      <c r="AO90">
        <v>4217.47</v>
      </c>
      <c r="AP90" t="s">
        <v>505</v>
      </c>
      <c r="AQ90" t="s">
        <v>118</v>
      </c>
      <c r="AR90" t="s">
        <v>120</v>
      </c>
      <c r="AS90" t="s">
        <v>118</v>
      </c>
      <c r="AT90" t="s">
        <v>120</v>
      </c>
      <c r="AU90" t="s">
        <v>207</v>
      </c>
      <c r="AV90" t="s">
        <v>302</v>
      </c>
      <c r="AW90" t="s">
        <v>66</v>
      </c>
      <c r="AX90">
        <v>1985</v>
      </c>
      <c r="AY90" t="s">
        <v>634</v>
      </c>
      <c r="AZ90">
        <v>3</v>
      </c>
      <c r="BA90" t="s">
        <v>667</v>
      </c>
      <c r="BB90">
        <v>3</v>
      </c>
      <c r="BC90">
        <v>1</v>
      </c>
      <c r="BE90" t="s">
        <v>66</v>
      </c>
      <c r="BF90">
        <v>0</v>
      </c>
      <c r="BG90" t="s">
        <v>343</v>
      </c>
      <c r="BI90" t="s">
        <v>118</v>
      </c>
      <c r="BJ90" t="s">
        <v>302</v>
      </c>
      <c r="BK90" t="s">
        <v>66</v>
      </c>
      <c r="BL90">
        <v>0.97011488306012383</v>
      </c>
      <c r="BM90">
        <v>1985</v>
      </c>
      <c r="BN90" t="s">
        <v>120</v>
      </c>
      <c r="BO90" t="s">
        <v>207</v>
      </c>
      <c r="BP90">
        <v>3</v>
      </c>
      <c r="BQ90">
        <v>4668.5730000000003</v>
      </c>
      <c r="BR90">
        <v>3.4353604978347029E-3</v>
      </c>
      <c r="BS90">
        <v>0.21882758607759495</v>
      </c>
      <c r="BT90">
        <v>0.1490819571633559</v>
      </c>
      <c r="BU90">
        <v>15.749000000000001</v>
      </c>
      <c r="BV90">
        <v>0</v>
      </c>
      <c r="BW90">
        <v>7.5397771438938621</v>
      </c>
      <c r="BX90">
        <v>0</v>
      </c>
      <c r="BY90">
        <v>0</v>
      </c>
      <c r="BZ90">
        <v>352</v>
      </c>
    </row>
    <row r="91" spans="1:78" ht="16.5">
      <c r="A91" s="126" t="str">
        <f t="shared" si="19"/>
        <v>청라교통</v>
      </c>
      <c r="B91" s="127" t="str">
        <f t="shared" si="20"/>
        <v>이선형</v>
      </c>
      <c r="C91" s="128" t="str">
        <f t="shared" si="21"/>
        <v>S</v>
      </c>
      <c r="D91" s="129">
        <f t="shared" si="22"/>
        <v>1.0538095238095238</v>
      </c>
      <c r="E91" s="130">
        <f t="shared" si="23"/>
        <v>5618</v>
      </c>
      <c r="F91" s="131" t="str">
        <f t="shared" si="24"/>
        <v>112</v>
      </c>
      <c r="G91" s="132" t="str">
        <f t="shared" si="25"/>
        <v>70바5997</v>
      </c>
      <c r="H91" s="133">
        <f t="shared" si="26"/>
        <v>1</v>
      </c>
      <c r="I91" s="134">
        <f t="shared" si="27"/>
        <v>2517.75</v>
      </c>
      <c r="J91" s="135">
        <f t="shared" si="28"/>
        <v>2.2216933711820392E-2</v>
      </c>
      <c r="K91" s="135">
        <f t="shared" si="29"/>
        <v>0.3577182804905914</v>
      </c>
      <c r="L91" s="135">
        <f t="shared" si="30"/>
        <v>0.26333035448316949</v>
      </c>
      <c r="M91" s="136">
        <f t="shared" si="31"/>
        <v>15.178000000000001</v>
      </c>
      <c r="N91" s="137">
        <f t="shared" si="32"/>
        <v>0.15887200873796048</v>
      </c>
      <c r="O91" s="137">
        <f t="shared" si="33"/>
        <v>17.873100983020553</v>
      </c>
      <c r="P91" s="218">
        <f t="shared" si="34"/>
        <v>5</v>
      </c>
      <c r="Q91" s="219">
        <f t="shared" si="35"/>
        <v>4</v>
      </c>
      <c r="R91" s="219">
        <f t="shared" si="36"/>
        <v>450</v>
      </c>
      <c r="T91">
        <v>531</v>
      </c>
      <c r="U91">
        <v>5618</v>
      </c>
      <c r="V91" t="s">
        <v>303</v>
      </c>
      <c r="W91">
        <v>2517.75</v>
      </c>
      <c r="X91">
        <v>1137.4780000000001</v>
      </c>
      <c r="Y91">
        <v>2.2130000000000001</v>
      </c>
      <c r="Z91">
        <v>15.178000000000001</v>
      </c>
      <c r="AA91">
        <v>153.884962</v>
      </c>
      <c r="AB91">
        <v>3.4188519999999998</v>
      </c>
      <c r="AC91">
        <v>55.047463999999998</v>
      </c>
      <c r="AD91" s="1">
        <v>663</v>
      </c>
      <c r="AE91">
        <v>4</v>
      </c>
      <c r="AF91">
        <v>450</v>
      </c>
      <c r="AG91">
        <v>81</v>
      </c>
      <c r="AH91">
        <v>16.361246999999999</v>
      </c>
      <c r="AI91">
        <v>2954.6</v>
      </c>
      <c r="AJ91">
        <v>0</v>
      </c>
      <c r="AK91">
        <v>5</v>
      </c>
      <c r="AL91">
        <v>503</v>
      </c>
      <c r="AM91">
        <v>1.0538095238095238</v>
      </c>
      <c r="AN91" t="s">
        <v>71</v>
      </c>
      <c r="AO91">
        <v>2517.75</v>
      </c>
      <c r="AP91" t="s">
        <v>506</v>
      </c>
      <c r="AQ91" t="s">
        <v>118</v>
      </c>
      <c r="AR91" t="s">
        <v>119</v>
      </c>
      <c r="AS91" t="s">
        <v>118</v>
      </c>
      <c r="AT91" t="s">
        <v>119</v>
      </c>
      <c r="AU91" t="s">
        <v>179</v>
      </c>
      <c r="AV91" t="s">
        <v>303</v>
      </c>
      <c r="AW91" t="s">
        <v>71</v>
      </c>
      <c r="AX91">
        <v>5618</v>
      </c>
      <c r="AY91" t="s">
        <v>640</v>
      </c>
      <c r="AZ91">
        <v>5</v>
      </c>
      <c r="BA91" t="s">
        <v>668</v>
      </c>
      <c r="BB91">
        <v>1</v>
      </c>
      <c r="BC91">
        <v>1</v>
      </c>
      <c r="BE91" t="s">
        <v>71</v>
      </c>
      <c r="BF91">
        <v>0</v>
      </c>
      <c r="BG91" t="s">
        <v>343</v>
      </c>
      <c r="BI91" t="s">
        <v>118</v>
      </c>
      <c r="BJ91" t="s">
        <v>303</v>
      </c>
      <c r="BK91" t="s">
        <v>71</v>
      </c>
      <c r="BL91">
        <v>1.0538095238095238</v>
      </c>
      <c r="BM91">
        <v>5618</v>
      </c>
      <c r="BN91" t="s">
        <v>119</v>
      </c>
      <c r="BO91" t="s">
        <v>179</v>
      </c>
      <c r="BP91">
        <v>1</v>
      </c>
      <c r="BQ91">
        <v>2517.75</v>
      </c>
      <c r="BR91">
        <v>2.2216933711820392E-2</v>
      </c>
      <c r="BS91">
        <v>0.3577182804905914</v>
      </c>
      <c r="BT91">
        <v>0.26333035448316949</v>
      </c>
      <c r="BU91">
        <v>15.178000000000001</v>
      </c>
      <c r="BV91">
        <v>0.15887200873796048</v>
      </c>
      <c r="BW91">
        <v>17.873100983020553</v>
      </c>
      <c r="BX91">
        <v>5</v>
      </c>
      <c r="BY91">
        <v>4</v>
      </c>
      <c r="BZ91">
        <v>450</v>
      </c>
    </row>
    <row r="92" spans="1:78" ht="16.5">
      <c r="A92" s="109" t="str">
        <f t="shared" si="19"/>
        <v>청라교통</v>
      </c>
      <c r="B92" s="110" t="str">
        <f t="shared" si="20"/>
        <v>이성관</v>
      </c>
      <c r="C92" s="111" t="str">
        <f t="shared" si="21"/>
        <v>F</v>
      </c>
      <c r="D92" s="112">
        <f t="shared" si="22"/>
        <v>0.76636363636363625</v>
      </c>
      <c r="E92" s="113">
        <f t="shared" si="23"/>
        <v>1294</v>
      </c>
      <c r="F92" s="114" t="str">
        <f t="shared" si="24"/>
        <v>112</v>
      </c>
      <c r="G92" s="115" t="str">
        <f t="shared" si="25"/>
        <v>70바6056</v>
      </c>
      <c r="H92" s="116">
        <f t="shared" si="26"/>
        <v>1</v>
      </c>
      <c r="I92" s="117">
        <f t="shared" si="27"/>
        <v>2120.886</v>
      </c>
      <c r="J92" s="118">
        <f t="shared" si="28"/>
        <v>1.6042295343817146E-2</v>
      </c>
      <c r="K92" s="118">
        <f t="shared" si="29"/>
        <v>0.4734990892428384</v>
      </c>
      <c r="L92" s="118">
        <f t="shared" si="30"/>
        <v>0.26639809966212236</v>
      </c>
      <c r="M92" s="119">
        <f t="shared" si="31"/>
        <v>17.167999999999999</v>
      </c>
      <c r="N92" s="120">
        <f t="shared" si="32"/>
        <v>1.4145031840466673</v>
      </c>
      <c r="O92" s="120">
        <f t="shared" si="33"/>
        <v>52.33661780972669</v>
      </c>
      <c r="P92" s="220">
        <f t="shared" si="34"/>
        <v>60</v>
      </c>
      <c r="Q92" s="221">
        <f t="shared" si="35"/>
        <v>30</v>
      </c>
      <c r="R92" s="221">
        <f t="shared" si="36"/>
        <v>1110</v>
      </c>
      <c r="T92">
        <v>531</v>
      </c>
      <c r="U92">
        <v>1294</v>
      </c>
      <c r="V92" t="s">
        <v>390</v>
      </c>
      <c r="W92">
        <v>2120.886</v>
      </c>
      <c r="X92">
        <v>1257.751</v>
      </c>
      <c r="Y92">
        <v>1.6859999999999999</v>
      </c>
      <c r="Z92">
        <v>17.167999999999999</v>
      </c>
      <c r="AA92">
        <v>152.945819</v>
      </c>
      <c r="AB92">
        <v>2.4536020000000001</v>
      </c>
      <c r="AC92">
        <v>72.419706000000005</v>
      </c>
      <c r="AD92" s="1">
        <v>565</v>
      </c>
      <c r="AE92">
        <v>30</v>
      </c>
      <c r="AF92">
        <v>1110</v>
      </c>
      <c r="AG92">
        <v>83</v>
      </c>
      <c r="AH92">
        <v>13.866910000000001</v>
      </c>
      <c r="AI92">
        <v>4144.3999999999996</v>
      </c>
      <c r="AJ92">
        <v>25</v>
      </c>
      <c r="AK92">
        <v>60</v>
      </c>
      <c r="AL92">
        <v>82495</v>
      </c>
      <c r="AM92">
        <v>0.76636363636363625</v>
      </c>
      <c r="AN92" t="s">
        <v>70</v>
      </c>
      <c r="AO92">
        <v>2120.886</v>
      </c>
      <c r="AP92" t="s">
        <v>507</v>
      </c>
      <c r="AQ92" t="s">
        <v>118</v>
      </c>
      <c r="AR92" t="s">
        <v>119</v>
      </c>
      <c r="AS92" t="s">
        <v>118</v>
      </c>
      <c r="AT92" t="s">
        <v>119</v>
      </c>
      <c r="AU92" t="s">
        <v>348</v>
      </c>
      <c r="AV92" t="s">
        <v>390</v>
      </c>
      <c r="AW92" t="s">
        <v>70</v>
      </c>
      <c r="AX92">
        <v>1294</v>
      </c>
      <c r="AY92" t="s">
        <v>606</v>
      </c>
      <c r="AZ92">
        <v>3</v>
      </c>
      <c r="BA92" t="s">
        <v>669</v>
      </c>
      <c r="BB92">
        <v>1</v>
      </c>
      <c r="BC92">
        <v>1</v>
      </c>
      <c r="BE92" t="s">
        <v>70</v>
      </c>
      <c r="BF92">
        <v>0</v>
      </c>
      <c r="BG92" t="s">
        <v>343</v>
      </c>
      <c r="BI92" t="s">
        <v>118</v>
      </c>
      <c r="BJ92" t="s">
        <v>390</v>
      </c>
      <c r="BK92" t="s">
        <v>70</v>
      </c>
      <c r="BL92">
        <v>0.76636363636363625</v>
      </c>
      <c r="BM92">
        <v>1294</v>
      </c>
      <c r="BN92" t="s">
        <v>119</v>
      </c>
      <c r="BO92" t="s">
        <v>348</v>
      </c>
      <c r="BP92">
        <v>1</v>
      </c>
      <c r="BQ92">
        <v>2120.886</v>
      </c>
      <c r="BR92">
        <v>1.6042295343817146E-2</v>
      </c>
      <c r="BS92">
        <v>0.4734990892428384</v>
      </c>
      <c r="BT92">
        <v>0.26639809966212236</v>
      </c>
      <c r="BU92">
        <v>17.167999999999999</v>
      </c>
      <c r="BV92">
        <v>1.4145031840466673</v>
      </c>
      <c r="BW92">
        <v>52.33661780972669</v>
      </c>
      <c r="BX92">
        <v>60</v>
      </c>
      <c r="BY92">
        <v>30</v>
      </c>
      <c r="BZ92">
        <v>1110</v>
      </c>
    </row>
    <row r="93" spans="1:78" ht="16.5">
      <c r="A93" s="126" t="str">
        <f t="shared" si="19"/>
        <v>청라교통</v>
      </c>
      <c r="B93" s="127" t="str">
        <f t="shared" si="20"/>
        <v>이성만</v>
      </c>
      <c r="C93" s="128" t="str">
        <f t="shared" si="21"/>
        <v>A</v>
      </c>
      <c r="D93" s="129">
        <f t="shared" si="22"/>
        <v>0.96649241110214634</v>
      </c>
      <c r="E93" s="130">
        <f t="shared" si="23"/>
        <v>1442</v>
      </c>
      <c r="F93" s="131" t="str">
        <f t="shared" si="24"/>
        <v>306</v>
      </c>
      <c r="G93" s="132" t="str">
        <f t="shared" si="25"/>
        <v>70바6090</v>
      </c>
      <c r="H93" s="133">
        <f t="shared" si="26"/>
        <v>9</v>
      </c>
      <c r="I93" s="134">
        <f t="shared" si="27"/>
        <v>3750.0360000000001</v>
      </c>
      <c r="J93" s="135">
        <f t="shared" si="28"/>
        <v>1.9006513989560214E-2</v>
      </c>
      <c r="K93" s="135">
        <f t="shared" si="29"/>
        <v>0.2191262449390198</v>
      </c>
      <c r="L93" s="135">
        <f t="shared" si="30"/>
        <v>0.10453232982296704</v>
      </c>
      <c r="M93" s="136">
        <f t="shared" si="31"/>
        <v>15.691000000000001</v>
      </c>
      <c r="N93" s="137">
        <f t="shared" si="32"/>
        <v>0</v>
      </c>
      <c r="O93" s="137">
        <f t="shared" si="33"/>
        <v>8.9065811634874965</v>
      </c>
      <c r="P93" s="218">
        <f t="shared" si="34"/>
        <v>3</v>
      </c>
      <c r="Q93" s="219">
        <f t="shared" si="35"/>
        <v>0</v>
      </c>
      <c r="R93" s="219">
        <f t="shared" si="36"/>
        <v>334</v>
      </c>
      <c r="T93">
        <v>531</v>
      </c>
      <c r="U93">
        <v>1442</v>
      </c>
      <c r="V93" t="s">
        <v>304</v>
      </c>
      <c r="W93">
        <v>3750.0360000000001</v>
      </c>
      <c r="X93">
        <v>1190.6569999999999</v>
      </c>
      <c r="Y93">
        <v>3.15</v>
      </c>
      <c r="Z93">
        <v>15.691000000000001</v>
      </c>
      <c r="AA93">
        <v>116.56635199999999</v>
      </c>
      <c r="AB93">
        <v>2.2155200000000002</v>
      </c>
      <c r="AC93">
        <v>25.542746999999999</v>
      </c>
      <c r="AD93" s="1">
        <v>392</v>
      </c>
      <c r="AE93">
        <v>0</v>
      </c>
      <c r="AF93">
        <v>334</v>
      </c>
      <c r="AG93">
        <v>91</v>
      </c>
      <c r="AH93">
        <v>32.170827000000003</v>
      </c>
      <c r="AI93">
        <v>24807</v>
      </c>
      <c r="AJ93">
        <v>2436.9</v>
      </c>
      <c r="AK93">
        <v>3</v>
      </c>
      <c r="AL93">
        <v>4113</v>
      </c>
      <c r="AM93">
        <v>0.96649241110214634</v>
      </c>
      <c r="AN93" t="s">
        <v>66</v>
      </c>
      <c r="AO93">
        <v>864.21199999999999</v>
      </c>
      <c r="AP93" t="s">
        <v>508</v>
      </c>
      <c r="AQ93" t="s">
        <v>118</v>
      </c>
      <c r="AR93" t="s">
        <v>120</v>
      </c>
      <c r="AS93" t="s">
        <v>118</v>
      </c>
      <c r="AT93" t="s">
        <v>120</v>
      </c>
      <c r="AU93" t="s">
        <v>207</v>
      </c>
      <c r="AV93" t="s">
        <v>304</v>
      </c>
      <c r="AW93" t="s">
        <v>66</v>
      </c>
      <c r="AX93">
        <v>1442</v>
      </c>
      <c r="AY93" t="s">
        <v>634</v>
      </c>
      <c r="AZ93">
        <v>4</v>
      </c>
      <c r="BA93" t="s">
        <v>670</v>
      </c>
      <c r="BB93">
        <v>9</v>
      </c>
      <c r="BC93">
        <v>1</v>
      </c>
      <c r="BE93" t="s">
        <v>68</v>
      </c>
      <c r="BF93">
        <v>1</v>
      </c>
      <c r="BG93" t="s">
        <v>344</v>
      </c>
      <c r="BI93" t="s">
        <v>118</v>
      </c>
      <c r="BJ93" t="s">
        <v>304</v>
      </c>
      <c r="BK93" t="s">
        <v>66</v>
      </c>
      <c r="BL93">
        <v>0.96649241110214634</v>
      </c>
      <c r="BM93">
        <v>1442</v>
      </c>
      <c r="BN93" t="s">
        <v>120</v>
      </c>
      <c r="BO93" t="s">
        <v>207</v>
      </c>
      <c r="BP93">
        <v>9</v>
      </c>
      <c r="BQ93">
        <v>3750.0360000000001</v>
      </c>
      <c r="BR93">
        <v>1.9006513989560214E-2</v>
      </c>
      <c r="BS93">
        <v>0.2191262449390198</v>
      </c>
      <c r="BT93">
        <v>0.10453232982296704</v>
      </c>
      <c r="BU93">
        <v>15.691000000000001</v>
      </c>
      <c r="BV93">
        <v>0</v>
      </c>
      <c r="BW93">
        <v>8.9065811634874965</v>
      </c>
      <c r="BX93">
        <v>3</v>
      </c>
      <c r="BY93">
        <v>0</v>
      </c>
      <c r="BZ93">
        <v>334</v>
      </c>
    </row>
    <row r="94" spans="1:78" ht="16.5">
      <c r="A94" s="109" t="str">
        <f t="shared" si="19"/>
        <v>청라교통</v>
      </c>
      <c r="B94" s="110" t="str">
        <f t="shared" si="20"/>
        <v>이시영</v>
      </c>
      <c r="C94" s="111" t="str">
        <f t="shared" si="21"/>
        <v>C</v>
      </c>
      <c r="D94" s="112">
        <f t="shared" si="22"/>
        <v>0.86750000000000005</v>
      </c>
      <c r="E94" s="113">
        <f t="shared" si="23"/>
        <v>9264</v>
      </c>
      <c r="F94" s="114" t="str">
        <f t="shared" si="24"/>
        <v>112</v>
      </c>
      <c r="G94" s="115" t="str">
        <f t="shared" si="25"/>
        <v>70바6063</v>
      </c>
      <c r="H94" s="116">
        <f t="shared" si="26"/>
        <v>1</v>
      </c>
      <c r="I94" s="117">
        <f t="shared" si="27"/>
        <v>617.16700000000003</v>
      </c>
      <c r="J94" s="118">
        <f t="shared" si="28"/>
        <v>1.3801523406119568E-2</v>
      </c>
      <c r="K94" s="118">
        <f t="shared" si="29"/>
        <v>0.47988114498873347</v>
      </c>
      <c r="L94" s="118">
        <f t="shared" si="30"/>
        <v>0.19119622403660597</v>
      </c>
      <c r="M94" s="119">
        <f t="shared" si="31"/>
        <v>19.170000000000002</v>
      </c>
      <c r="N94" s="120" t="str">
        <f t="shared" si="32"/>
        <v>-</v>
      </c>
      <c r="O94" s="120" t="str">
        <f t="shared" si="33"/>
        <v>-</v>
      </c>
      <c r="P94" s="220">
        <f t="shared" si="34"/>
        <v>20</v>
      </c>
      <c r="Q94" s="221">
        <f t="shared" si="35"/>
        <v>2</v>
      </c>
      <c r="R94" s="221">
        <f t="shared" si="36"/>
        <v>666</v>
      </c>
      <c r="T94">
        <v>531</v>
      </c>
      <c r="U94">
        <v>9264</v>
      </c>
      <c r="V94" t="s">
        <v>509</v>
      </c>
      <c r="W94">
        <v>617.16700000000003</v>
      </c>
      <c r="X94">
        <v>355.70100000000002</v>
      </c>
      <c r="Y94">
        <v>1.7350000000000001</v>
      </c>
      <c r="Z94">
        <v>19.170000000000002</v>
      </c>
      <c r="AA94">
        <v>41.862769999999998</v>
      </c>
      <c r="AB94">
        <v>0.57777000000000001</v>
      </c>
      <c r="AC94">
        <v>20.089154000000001</v>
      </c>
      <c r="AD94" s="1">
        <v>118</v>
      </c>
      <c r="AE94">
        <v>2</v>
      </c>
      <c r="AF94">
        <v>666</v>
      </c>
      <c r="AG94">
        <v>90</v>
      </c>
      <c r="AH94">
        <v>14.742622000000001</v>
      </c>
      <c r="AI94">
        <v>2277.1999999999998</v>
      </c>
      <c r="AJ94">
        <v>311</v>
      </c>
      <c r="AK94">
        <v>20</v>
      </c>
      <c r="AL94">
        <v>19755</v>
      </c>
      <c r="AM94">
        <v>0.86750000000000005</v>
      </c>
      <c r="AN94" t="s">
        <v>69</v>
      </c>
      <c r="AO94">
        <v>617.16700000000003</v>
      </c>
      <c r="AP94" t="s">
        <v>510</v>
      </c>
      <c r="AQ94" t="s">
        <v>118</v>
      </c>
      <c r="AR94" t="s">
        <v>119</v>
      </c>
      <c r="AS94" t="s">
        <v>118</v>
      </c>
      <c r="AT94" t="s">
        <v>119</v>
      </c>
      <c r="AU94" t="s">
        <v>187</v>
      </c>
      <c r="AV94" t="s">
        <v>509</v>
      </c>
      <c r="AW94" t="s">
        <v>69</v>
      </c>
      <c r="AX94">
        <v>9264</v>
      </c>
      <c r="AY94" t="s">
        <v>588</v>
      </c>
      <c r="AZ94">
        <v>8</v>
      </c>
      <c r="BA94" t="s">
        <v>671</v>
      </c>
      <c r="BB94">
        <v>1</v>
      </c>
      <c r="BC94">
        <v>1</v>
      </c>
      <c r="BE94" t="s">
        <v>418</v>
      </c>
      <c r="BF94" t="s">
        <v>419</v>
      </c>
      <c r="BG94" t="s">
        <v>418</v>
      </c>
      <c r="BI94" t="s">
        <v>118</v>
      </c>
      <c r="BJ94" t="s">
        <v>509</v>
      </c>
      <c r="BK94" t="s">
        <v>69</v>
      </c>
      <c r="BL94">
        <v>0.86750000000000005</v>
      </c>
      <c r="BM94">
        <v>9264</v>
      </c>
      <c r="BN94" t="s">
        <v>119</v>
      </c>
      <c r="BO94" t="s">
        <v>187</v>
      </c>
      <c r="BP94">
        <v>1</v>
      </c>
      <c r="BQ94">
        <v>617.16700000000003</v>
      </c>
      <c r="BR94">
        <v>1.3801523406119568E-2</v>
      </c>
      <c r="BS94">
        <v>0.47988114498873347</v>
      </c>
      <c r="BT94">
        <v>0.19119622403660597</v>
      </c>
      <c r="BU94">
        <v>19.170000000000002</v>
      </c>
      <c r="BV94" t="s">
        <v>599</v>
      </c>
      <c r="BW94" t="s">
        <v>599</v>
      </c>
      <c r="BX94">
        <v>20</v>
      </c>
      <c r="BY94">
        <v>2</v>
      </c>
      <c r="BZ94">
        <v>666</v>
      </c>
    </row>
    <row r="95" spans="1:78" ht="16.5">
      <c r="A95" s="126" t="str">
        <f t="shared" si="19"/>
        <v>청라교통</v>
      </c>
      <c r="B95" s="127" t="str">
        <f t="shared" si="20"/>
        <v>이원형</v>
      </c>
      <c r="C95" s="128" t="str">
        <f t="shared" si="21"/>
        <v>B</v>
      </c>
      <c r="D95" s="129">
        <f t="shared" si="22"/>
        <v>0.93187500000000001</v>
      </c>
      <c r="E95" s="130">
        <f t="shared" si="23"/>
        <v>5535</v>
      </c>
      <c r="F95" s="131" t="str">
        <f t="shared" si="24"/>
        <v>306</v>
      </c>
      <c r="G95" s="132" t="str">
        <f t="shared" si="25"/>
        <v>70바6089</v>
      </c>
      <c r="H95" s="133">
        <f t="shared" si="26"/>
        <v>1</v>
      </c>
      <c r="I95" s="134">
        <f t="shared" si="27"/>
        <v>4201.0959999999995</v>
      </c>
      <c r="J95" s="135">
        <f t="shared" si="28"/>
        <v>2.2428345748406013E-2</v>
      </c>
      <c r="K95" s="135">
        <f t="shared" si="29"/>
        <v>0.26713453973148821</v>
      </c>
      <c r="L95" s="135">
        <f t="shared" si="30"/>
        <v>0.16186252349386923</v>
      </c>
      <c r="M95" s="136">
        <f t="shared" si="31"/>
        <v>18.059000000000001</v>
      </c>
      <c r="N95" s="137">
        <f t="shared" si="32"/>
        <v>7.1409936835530541E-2</v>
      </c>
      <c r="O95" s="137">
        <f t="shared" si="33"/>
        <v>15.186513233689496</v>
      </c>
      <c r="P95" s="218">
        <f t="shared" si="34"/>
        <v>40</v>
      </c>
      <c r="Q95" s="219">
        <f t="shared" si="35"/>
        <v>3</v>
      </c>
      <c r="R95" s="219">
        <f t="shared" si="36"/>
        <v>638</v>
      </c>
      <c r="T95">
        <v>531</v>
      </c>
      <c r="U95">
        <v>5535</v>
      </c>
      <c r="V95" t="s">
        <v>305</v>
      </c>
      <c r="W95">
        <v>4201.0959999999995</v>
      </c>
      <c r="X95">
        <v>1408.6489999999999</v>
      </c>
      <c r="Y95">
        <v>2.9820000000000002</v>
      </c>
      <c r="Z95">
        <v>18.059000000000001</v>
      </c>
      <c r="AA95">
        <v>137.65941699999999</v>
      </c>
      <c r="AB95">
        <v>3.0874730000000001</v>
      </c>
      <c r="AC95">
        <v>36.773584999999997</v>
      </c>
      <c r="AD95" s="1">
        <v>680</v>
      </c>
      <c r="AE95">
        <v>3</v>
      </c>
      <c r="AF95">
        <v>638</v>
      </c>
      <c r="AG95">
        <v>92</v>
      </c>
      <c r="AH95">
        <v>30.518042000000001</v>
      </c>
      <c r="AI95">
        <v>29961.8</v>
      </c>
      <c r="AJ95">
        <v>15375.7</v>
      </c>
      <c r="AK95">
        <v>40</v>
      </c>
      <c r="AL95">
        <v>13817</v>
      </c>
      <c r="AM95">
        <v>0.93187500000000001</v>
      </c>
      <c r="AN95" t="s">
        <v>68</v>
      </c>
      <c r="AO95">
        <v>4201.0959999999995</v>
      </c>
      <c r="AP95" t="s">
        <v>511</v>
      </c>
      <c r="AQ95" t="s">
        <v>118</v>
      </c>
      <c r="AR95" t="s">
        <v>120</v>
      </c>
      <c r="AS95" t="s">
        <v>118</v>
      </c>
      <c r="AT95" t="s">
        <v>120</v>
      </c>
      <c r="AU95" t="s">
        <v>206</v>
      </c>
      <c r="AV95" t="s">
        <v>305</v>
      </c>
      <c r="AW95" t="s">
        <v>68</v>
      </c>
      <c r="AX95">
        <v>5535</v>
      </c>
      <c r="AY95" t="s">
        <v>615</v>
      </c>
      <c r="AZ95">
        <v>3</v>
      </c>
      <c r="BA95" t="s">
        <v>672</v>
      </c>
      <c r="BB95">
        <v>1</v>
      </c>
      <c r="BC95">
        <v>1</v>
      </c>
      <c r="BE95" t="s">
        <v>69</v>
      </c>
      <c r="BF95">
        <v>1</v>
      </c>
      <c r="BG95" t="s">
        <v>344</v>
      </c>
      <c r="BI95" t="s">
        <v>118</v>
      </c>
      <c r="BJ95" t="s">
        <v>305</v>
      </c>
      <c r="BK95" t="s">
        <v>68</v>
      </c>
      <c r="BL95">
        <v>0.93187500000000001</v>
      </c>
      <c r="BM95">
        <v>5535</v>
      </c>
      <c r="BN95" t="s">
        <v>120</v>
      </c>
      <c r="BO95" t="s">
        <v>206</v>
      </c>
      <c r="BP95">
        <v>1</v>
      </c>
      <c r="BQ95">
        <v>4201.0959999999995</v>
      </c>
      <c r="BR95">
        <v>2.2428345748406013E-2</v>
      </c>
      <c r="BS95">
        <v>0.26713453973148821</v>
      </c>
      <c r="BT95">
        <v>0.16186252349386923</v>
      </c>
      <c r="BU95">
        <v>18.059000000000001</v>
      </c>
      <c r="BV95">
        <v>7.1409936835530541E-2</v>
      </c>
      <c r="BW95">
        <v>15.186513233689496</v>
      </c>
      <c r="BX95">
        <v>40</v>
      </c>
      <c r="BY95">
        <v>3</v>
      </c>
      <c r="BZ95">
        <v>638</v>
      </c>
    </row>
    <row r="96" spans="1:78" ht="16.5">
      <c r="A96" s="109" t="str">
        <f t="shared" si="19"/>
        <v>청라교통</v>
      </c>
      <c r="B96" s="110" t="str">
        <f t="shared" si="20"/>
        <v>이윤희</v>
      </c>
      <c r="C96" s="111" t="str">
        <f t="shared" si="21"/>
        <v>C</v>
      </c>
      <c r="D96" s="112">
        <f t="shared" si="22"/>
        <v>0.88716899537181571</v>
      </c>
      <c r="E96" s="113">
        <f t="shared" si="23"/>
        <v>7294</v>
      </c>
      <c r="F96" s="114" t="str">
        <f t="shared" si="24"/>
        <v>112</v>
      </c>
      <c r="G96" s="115" t="str">
        <f t="shared" si="25"/>
        <v>70바6062</v>
      </c>
      <c r="H96" s="116">
        <f t="shared" si="26"/>
        <v>13</v>
      </c>
      <c r="I96" s="117">
        <f t="shared" si="27"/>
        <v>2638.0609999999997</v>
      </c>
      <c r="J96" s="118">
        <f t="shared" si="28"/>
        <v>2.331021116353504E-2</v>
      </c>
      <c r="K96" s="118">
        <f t="shared" si="29"/>
        <v>0.37436826551970043</v>
      </c>
      <c r="L96" s="118">
        <f t="shared" si="30"/>
        <v>0.21341432211006495</v>
      </c>
      <c r="M96" s="119">
        <f t="shared" si="31"/>
        <v>17.405999999999999</v>
      </c>
      <c r="N96" s="120">
        <f t="shared" si="32"/>
        <v>0.11966450858373466</v>
      </c>
      <c r="O96" s="120">
        <f t="shared" si="33"/>
        <v>64.060400261825961</v>
      </c>
      <c r="P96" s="220">
        <f t="shared" si="34"/>
        <v>6</v>
      </c>
      <c r="Q96" s="221">
        <f t="shared" si="35"/>
        <v>5</v>
      </c>
      <c r="R96" s="221">
        <f t="shared" si="36"/>
        <v>1772</v>
      </c>
      <c r="T96">
        <v>531</v>
      </c>
      <c r="U96">
        <v>7294</v>
      </c>
      <c r="V96" t="s">
        <v>404</v>
      </c>
      <c r="W96">
        <v>2638.0610000000001</v>
      </c>
      <c r="X96">
        <v>1367.2619999999999</v>
      </c>
      <c r="Y96">
        <v>1.929</v>
      </c>
      <c r="Z96">
        <v>17.405999999999999</v>
      </c>
      <c r="AA96">
        <v>154.425242</v>
      </c>
      <c r="AB96">
        <v>3.599685</v>
      </c>
      <c r="AC96">
        <v>57.811909999999997</v>
      </c>
      <c r="AD96" s="1">
        <v>563</v>
      </c>
      <c r="AE96">
        <v>5</v>
      </c>
      <c r="AF96">
        <v>1772</v>
      </c>
      <c r="AG96">
        <v>90</v>
      </c>
      <c r="AH96">
        <v>17.083093999999999</v>
      </c>
      <c r="AI96">
        <v>4176.8999999999996</v>
      </c>
      <c r="AJ96">
        <v>689</v>
      </c>
      <c r="AK96">
        <v>6</v>
      </c>
      <c r="AL96">
        <v>2911</v>
      </c>
      <c r="AM96">
        <v>0.88716899537181571</v>
      </c>
      <c r="AN96" t="s">
        <v>69</v>
      </c>
      <c r="AO96">
        <v>583.07100000000003</v>
      </c>
      <c r="AP96" t="s">
        <v>512</v>
      </c>
      <c r="AQ96" t="s">
        <v>118</v>
      </c>
      <c r="AR96" t="s">
        <v>119</v>
      </c>
      <c r="AS96" t="s">
        <v>118</v>
      </c>
      <c r="AT96" t="s">
        <v>119</v>
      </c>
      <c r="AU96" t="s">
        <v>186</v>
      </c>
      <c r="AV96" t="s">
        <v>404</v>
      </c>
      <c r="AW96" t="s">
        <v>69</v>
      </c>
      <c r="AX96">
        <v>7294</v>
      </c>
      <c r="AY96" t="s">
        <v>588</v>
      </c>
      <c r="AZ96">
        <v>3</v>
      </c>
      <c r="BA96" t="s">
        <v>195</v>
      </c>
      <c r="BB96">
        <v>13</v>
      </c>
      <c r="BC96">
        <v>1</v>
      </c>
      <c r="BE96" t="s">
        <v>69</v>
      </c>
      <c r="BF96">
        <v>0</v>
      </c>
      <c r="BG96" t="s">
        <v>343</v>
      </c>
      <c r="BI96" t="s">
        <v>118</v>
      </c>
      <c r="BJ96" t="s">
        <v>404</v>
      </c>
      <c r="BK96" t="s">
        <v>69</v>
      </c>
      <c r="BL96">
        <v>0.88716899537181571</v>
      </c>
      <c r="BM96">
        <v>7294</v>
      </c>
      <c r="BN96" t="s">
        <v>119</v>
      </c>
      <c r="BO96" t="s">
        <v>186</v>
      </c>
      <c r="BP96">
        <v>13</v>
      </c>
      <c r="BQ96">
        <v>2638.0609999999997</v>
      </c>
      <c r="BR96">
        <v>2.331021116353504E-2</v>
      </c>
      <c r="BS96">
        <v>0.37436826551970043</v>
      </c>
      <c r="BT96">
        <v>0.21341432211006492</v>
      </c>
      <c r="BU96">
        <v>17.405999999999999</v>
      </c>
      <c r="BV96">
        <v>0.11966450858373466</v>
      </c>
      <c r="BW96">
        <v>64.060400261825961</v>
      </c>
      <c r="BX96">
        <v>6</v>
      </c>
      <c r="BY96">
        <v>5</v>
      </c>
      <c r="BZ96">
        <v>1772</v>
      </c>
    </row>
    <row r="97" spans="1:78" ht="16.5">
      <c r="A97" s="126" t="str">
        <f t="shared" si="19"/>
        <v>청라교통</v>
      </c>
      <c r="B97" s="127" t="str">
        <f t="shared" si="20"/>
        <v>이재이</v>
      </c>
      <c r="C97" s="128" t="str">
        <f t="shared" si="21"/>
        <v>C</v>
      </c>
      <c r="D97" s="129">
        <f t="shared" si="22"/>
        <v>0.87190476190476185</v>
      </c>
      <c r="E97" s="130">
        <f t="shared" si="23"/>
        <v>7895</v>
      </c>
      <c r="F97" s="131" t="str">
        <f t="shared" si="24"/>
        <v>112</v>
      </c>
      <c r="G97" s="132" t="str">
        <f t="shared" si="25"/>
        <v>70바6065</v>
      </c>
      <c r="H97" s="133">
        <f t="shared" si="26"/>
        <v>1</v>
      </c>
      <c r="I97" s="134">
        <f t="shared" si="27"/>
        <v>2530.6970000000001</v>
      </c>
      <c r="J97" s="135">
        <f t="shared" si="28"/>
        <v>2.970935378461809E-2</v>
      </c>
      <c r="K97" s="135">
        <f t="shared" si="29"/>
        <v>0.41647610808702767</v>
      </c>
      <c r="L97" s="135">
        <f t="shared" si="30"/>
        <v>0.21772657888320884</v>
      </c>
      <c r="M97" s="136">
        <f t="shared" si="31"/>
        <v>17.765999999999998</v>
      </c>
      <c r="N97" s="137">
        <f t="shared" si="32"/>
        <v>1.0273849457283901</v>
      </c>
      <c r="O97" s="137">
        <f t="shared" si="33"/>
        <v>49.551566228592357</v>
      </c>
      <c r="P97" s="218">
        <f t="shared" si="34"/>
        <v>33</v>
      </c>
      <c r="Q97" s="219">
        <f t="shared" si="35"/>
        <v>26</v>
      </c>
      <c r="R97" s="219">
        <f t="shared" si="36"/>
        <v>1254</v>
      </c>
      <c r="T97">
        <v>531</v>
      </c>
      <c r="U97">
        <v>7895</v>
      </c>
      <c r="V97" t="s">
        <v>306</v>
      </c>
      <c r="W97">
        <v>2530.6970000000001</v>
      </c>
      <c r="X97">
        <v>1382.433</v>
      </c>
      <c r="Y97">
        <v>1.831</v>
      </c>
      <c r="Z97">
        <v>17.765999999999998</v>
      </c>
      <c r="AA97">
        <v>166.323308</v>
      </c>
      <c r="AB97">
        <v>4.9413580000000001</v>
      </c>
      <c r="AC97">
        <v>69.269683999999998</v>
      </c>
      <c r="AD97" s="1">
        <v>551</v>
      </c>
      <c r="AE97">
        <v>26</v>
      </c>
      <c r="AF97">
        <v>1254</v>
      </c>
      <c r="AG97">
        <v>80</v>
      </c>
      <c r="AH97">
        <v>15.215528000000001</v>
      </c>
      <c r="AI97">
        <v>3979.2</v>
      </c>
      <c r="AJ97">
        <v>0</v>
      </c>
      <c r="AK97">
        <v>33</v>
      </c>
      <c r="AL97">
        <v>21291</v>
      </c>
      <c r="AM97">
        <v>0.87190476190476185</v>
      </c>
      <c r="AN97" t="s">
        <v>69</v>
      </c>
      <c r="AO97">
        <v>2530.6970000000001</v>
      </c>
      <c r="AP97" t="s">
        <v>513</v>
      </c>
      <c r="AQ97" t="s">
        <v>118</v>
      </c>
      <c r="AR97" t="s">
        <v>119</v>
      </c>
      <c r="AS97" t="s">
        <v>118</v>
      </c>
      <c r="AT97" t="s">
        <v>119</v>
      </c>
      <c r="AU97" t="s">
        <v>189</v>
      </c>
      <c r="AV97" t="s">
        <v>306</v>
      </c>
      <c r="AW97" t="s">
        <v>69</v>
      </c>
      <c r="AX97">
        <v>7895</v>
      </c>
      <c r="AY97" t="s">
        <v>588</v>
      </c>
      <c r="AZ97">
        <v>5</v>
      </c>
      <c r="BA97" t="s">
        <v>673</v>
      </c>
      <c r="BB97">
        <v>1</v>
      </c>
      <c r="BC97">
        <v>1</v>
      </c>
      <c r="BE97" t="s">
        <v>69</v>
      </c>
      <c r="BF97">
        <v>0</v>
      </c>
      <c r="BG97" t="s">
        <v>343</v>
      </c>
      <c r="BI97" t="s">
        <v>118</v>
      </c>
      <c r="BJ97" t="s">
        <v>306</v>
      </c>
      <c r="BK97" t="s">
        <v>69</v>
      </c>
      <c r="BL97">
        <v>0.87190476190476185</v>
      </c>
      <c r="BM97">
        <v>7895</v>
      </c>
      <c r="BN97" t="s">
        <v>119</v>
      </c>
      <c r="BO97" t="s">
        <v>189</v>
      </c>
      <c r="BP97">
        <v>1</v>
      </c>
      <c r="BQ97">
        <v>2530.6970000000001</v>
      </c>
      <c r="BR97">
        <v>2.970935378461809E-2</v>
      </c>
      <c r="BS97">
        <v>0.41647610808702767</v>
      </c>
      <c r="BT97">
        <v>0.21772657888320884</v>
      </c>
      <c r="BU97">
        <v>17.765999999999998</v>
      </c>
      <c r="BV97">
        <v>1.0273849457283901</v>
      </c>
      <c r="BW97">
        <v>49.551566228592357</v>
      </c>
      <c r="BX97">
        <v>33</v>
      </c>
      <c r="BY97">
        <v>26</v>
      </c>
      <c r="BZ97">
        <v>1254</v>
      </c>
    </row>
    <row r="98" spans="1:78" ht="16.5">
      <c r="A98" s="109" t="str">
        <f t="shared" si="19"/>
        <v>청라교통</v>
      </c>
      <c r="B98" s="110" t="str">
        <f t="shared" si="20"/>
        <v>이재철</v>
      </c>
      <c r="C98" s="111" t="str">
        <f t="shared" si="21"/>
        <v>S</v>
      </c>
      <c r="D98" s="112">
        <f t="shared" si="22"/>
        <v>1.0715321850576154</v>
      </c>
      <c r="E98" s="113">
        <f t="shared" si="23"/>
        <v>725</v>
      </c>
      <c r="F98" s="114" t="str">
        <f t="shared" si="24"/>
        <v>307</v>
      </c>
      <c r="G98" s="115" t="str">
        <f t="shared" si="25"/>
        <v>75아1146</v>
      </c>
      <c r="H98" s="116">
        <f t="shared" si="26"/>
        <v>4</v>
      </c>
      <c r="I98" s="117">
        <f t="shared" si="27"/>
        <v>578.41099999999994</v>
      </c>
      <c r="J98" s="118">
        <f t="shared" si="28"/>
        <v>3.060222437414641E-3</v>
      </c>
      <c r="K98" s="118">
        <f t="shared" si="29"/>
        <v>0.24618381507761264</v>
      </c>
      <c r="L98" s="118">
        <f t="shared" si="30"/>
        <v>0.15732757502882899</v>
      </c>
      <c r="M98" s="119">
        <f t="shared" si="31"/>
        <v>12.003</v>
      </c>
      <c r="N98" s="120">
        <f t="shared" si="32"/>
        <v>0</v>
      </c>
      <c r="O98" s="120">
        <f t="shared" si="33"/>
        <v>16.942969618489276</v>
      </c>
      <c r="P98" s="220">
        <f t="shared" si="34"/>
        <v>0</v>
      </c>
      <c r="Q98" s="221">
        <f t="shared" si="35"/>
        <v>0</v>
      </c>
      <c r="R98" s="221">
        <f t="shared" si="36"/>
        <v>98</v>
      </c>
      <c r="T98">
        <v>531</v>
      </c>
      <c r="U98">
        <v>725</v>
      </c>
      <c r="V98" t="s">
        <v>514</v>
      </c>
      <c r="W98">
        <v>578.41099999999994</v>
      </c>
      <c r="X98">
        <v>195.74799999999999</v>
      </c>
      <c r="Y98">
        <v>2.9550000000000001</v>
      </c>
      <c r="Z98">
        <v>12.003</v>
      </c>
      <c r="AA98">
        <v>21.692214</v>
      </c>
      <c r="AB98">
        <v>6.6382999999999998E-2</v>
      </c>
      <c r="AC98">
        <v>5.3402719999999997</v>
      </c>
      <c r="AD98" s="1">
        <v>91</v>
      </c>
      <c r="AE98">
        <v>0</v>
      </c>
      <c r="AF98">
        <v>98</v>
      </c>
      <c r="AG98">
        <v>91</v>
      </c>
      <c r="AH98">
        <v>26.664452000000001</v>
      </c>
      <c r="AI98">
        <v>4267.8</v>
      </c>
      <c r="AJ98">
        <v>266.39999999999998</v>
      </c>
      <c r="AK98">
        <v>0</v>
      </c>
      <c r="AL98">
        <v>0</v>
      </c>
      <c r="AM98">
        <v>1.0715321850576154</v>
      </c>
      <c r="AN98" t="s">
        <v>71</v>
      </c>
      <c r="AO98">
        <v>167.87799999999999</v>
      </c>
      <c r="AP98" t="s">
        <v>515</v>
      </c>
      <c r="AQ98" t="s">
        <v>118</v>
      </c>
      <c r="AR98" t="s">
        <v>121</v>
      </c>
      <c r="AS98" t="s">
        <v>118</v>
      </c>
      <c r="AT98" t="s">
        <v>121</v>
      </c>
      <c r="AU98" t="s">
        <v>222</v>
      </c>
      <c r="AV98" t="s">
        <v>514</v>
      </c>
      <c r="AW98" t="s">
        <v>71</v>
      </c>
      <c r="AX98">
        <v>725</v>
      </c>
      <c r="AY98" t="s">
        <v>602</v>
      </c>
      <c r="AZ98">
        <v>1</v>
      </c>
      <c r="BA98" t="s">
        <v>674</v>
      </c>
      <c r="BB98">
        <v>4</v>
      </c>
      <c r="BC98">
        <v>1</v>
      </c>
      <c r="BE98" t="s">
        <v>418</v>
      </c>
      <c r="BF98" t="s">
        <v>419</v>
      </c>
      <c r="BG98" t="s">
        <v>418</v>
      </c>
      <c r="BI98" t="s">
        <v>118</v>
      </c>
      <c r="BJ98" t="s">
        <v>514</v>
      </c>
      <c r="BK98" t="s">
        <v>71</v>
      </c>
      <c r="BL98">
        <v>1.0715321850576154</v>
      </c>
      <c r="BM98">
        <v>725</v>
      </c>
      <c r="BN98" t="s">
        <v>121</v>
      </c>
      <c r="BO98" t="s">
        <v>222</v>
      </c>
      <c r="BP98">
        <v>4</v>
      </c>
      <c r="BQ98">
        <v>578.41099999999994</v>
      </c>
      <c r="BR98">
        <v>3.060222437414641E-3</v>
      </c>
      <c r="BS98">
        <v>0.24618381507761264</v>
      </c>
      <c r="BT98">
        <v>0.15732757502882899</v>
      </c>
      <c r="BU98">
        <v>12.003</v>
      </c>
      <c r="BV98">
        <v>0</v>
      </c>
      <c r="BW98">
        <v>16.942969618489276</v>
      </c>
      <c r="BX98">
        <v>0</v>
      </c>
      <c r="BY98">
        <v>0</v>
      </c>
      <c r="BZ98">
        <v>98</v>
      </c>
    </row>
    <row r="99" spans="1:78" ht="16.5">
      <c r="A99" s="126" t="str">
        <f t="shared" si="19"/>
        <v>청라교통</v>
      </c>
      <c r="B99" s="127" t="str">
        <f t="shared" si="20"/>
        <v>이재환</v>
      </c>
      <c r="C99" s="128" t="str">
        <f t="shared" si="21"/>
        <v>C</v>
      </c>
      <c r="D99" s="129">
        <f t="shared" si="22"/>
        <v>0.86957628932729691</v>
      </c>
      <c r="E99" s="130">
        <f t="shared" si="23"/>
        <v>4960</v>
      </c>
      <c r="F99" s="131" t="str">
        <f t="shared" si="24"/>
        <v>112</v>
      </c>
      <c r="G99" s="132" t="str">
        <f t="shared" si="25"/>
        <v>70바6056</v>
      </c>
      <c r="H99" s="133">
        <f t="shared" si="26"/>
        <v>14</v>
      </c>
      <c r="I99" s="134">
        <f t="shared" si="27"/>
        <v>2265.94</v>
      </c>
      <c r="J99" s="135">
        <f t="shared" si="28"/>
        <v>2.8351341712951627E-2</v>
      </c>
      <c r="K99" s="135">
        <f t="shared" si="29"/>
        <v>0.3771882682333455</v>
      </c>
      <c r="L99" s="135">
        <f t="shared" si="30"/>
        <v>0.22065897596582434</v>
      </c>
      <c r="M99" s="136">
        <f t="shared" si="31"/>
        <v>17.568999999999999</v>
      </c>
      <c r="N99" s="137">
        <f t="shared" si="32"/>
        <v>0.59966553654699095</v>
      </c>
      <c r="O99" s="137">
        <f t="shared" si="33"/>
        <v>68.811620318767211</v>
      </c>
      <c r="P99" s="218">
        <f t="shared" si="34"/>
        <v>10</v>
      </c>
      <c r="Q99" s="219">
        <f t="shared" si="35"/>
        <v>11</v>
      </c>
      <c r="R99" s="219">
        <f t="shared" si="36"/>
        <v>1946</v>
      </c>
      <c r="T99">
        <v>531</v>
      </c>
      <c r="U99">
        <v>4960</v>
      </c>
      <c r="V99" t="s">
        <v>307</v>
      </c>
      <c r="W99">
        <v>2265.94</v>
      </c>
      <c r="X99">
        <v>1217.1990000000001</v>
      </c>
      <c r="Y99">
        <v>1.8620000000000001</v>
      </c>
      <c r="Z99">
        <v>17.568999999999999</v>
      </c>
      <c r="AA99">
        <v>135.530517</v>
      </c>
      <c r="AB99">
        <v>3.8424719999999999</v>
      </c>
      <c r="AC99">
        <v>51.120520999999997</v>
      </c>
      <c r="AD99" s="1">
        <v>500</v>
      </c>
      <c r="AE99">
        <v>11</v>
      </c>
      <c r="AF99">
        <v>1946</v>
      </c>
      <c r="AG99">
        <v>90</v>
      </c>
      <c r="AH99">
        <v>16.719038999999999</v>
      </c>
      <c r="AI99">
        <v>2923.3</v>
      </c>
      <c r="AJ99">
        <v>126.6</v>
      </c>
      <c r="AK99">
        <v>10</v>
      </c>
      <c r="AL99">
        <v>9965</v>
      </c>
      <c r="AM99">
        <v>0.86957628932729691</v>
      </c>
      <c r="AN99" t="s">
        <v>69</v>
      </c>
      <c r="AO99">
        <v>312.69499999999999</v>
      </c>
      <c r="AP99" t="s">
        <v>516</v>
      </c>
      <c r="AQ99" t="s">
        <v>118</v>
      </c>
      <c r="AR99" t="s">
        <v>119</v>
      </c>
      <c r="AS99" t="s">
        <v>118</v>
      </c>
      <c r="AT99" t="s">
        <v>119</v>
      </c>
      <c r="AU99" t="s">
        <v>348</v>
      </c>
      <c r="AV99" t="s">
        <v>307</v>
      </c>
      <c r="AW99" t="s">
        <v>69</v>
      </c>
      <c r="AX99">
        <v>4960</v>
      </c>
      <c r="AY99" t="s">
        <v>588</v>
      </c>
      <c r="AZ99">
        <v>6</v>
      </c>
      <c r="BA99" t="s">
        <v>675</v>
      </c>
      <c r="BB99">
        <v>14</v>
      </c>
      <c r="BC99">
        <v>1</v>
      </c>
      <c r="BE99" t="s">
        <v>68</v>
      </c>
      <c r="BF99">
        <v>-1</v>
      </c>
      <c r="BG99" t="s">
        <v>407</v>
      </c>
      <c r="BI99" t="s">
        <v>118</v>
      </c>
      <c r="BJ99" t="s">
        <v>307</v>
      </c>
      <c r="BK99" t="s">
        <v>69</v>
      </c>
      <c r="BL99">
        <v>0.86957628932729691</v>
      </c>
      <c r="BM99">
        <v>4960</v>
      </c>
      <c r="BN99" t="s">
        <v>119</v>
      </c>
      <c r="BO99" t="s">
        <v>348</v>
      </c>
      <c r="BP99">
        <v>14</v>
      </c>
      <c r="BQ99">
        <v>2265.94</v>
      </c>
      <c r="BR99">
        <v>2.8351341712951627E-2</v>
      </c>
      <c r="BS99">
        <v>0.3771882682333455</v>
      </c>
      <c r="BT99">
        <v>0.22065897596582434</v>
      </c>
      <c r="BU99">
        <v>17.568999999999999</v>
      </c>
      <c r="BV99">
        <v>0.59966553654699095</v>
      </c>
      <c r="BW99">
        <v>68.811620318767211</v>
      </c>
      <c r="BX99">
        <v>10</v>
      </c>
      <c r="BY99">
        <v>11</v>
      </c>
      <c r="BZ99">
        <v>1946</v>
      </c>
    </row>
    <row r="100" spans="1:78" ht="16.5">
      <c r="A100" s="109" t="str">
        <f t="shared" si="19"/>
        <v>청라교통</v>
      </c>
      <c r="B100" s="110" t="str">
        <f t="shared" si="20"/>
        <v>이정자</v>
      </c>
      <c r="C100" s="111" t="str">
        <f t="shared" si="21"/>
        <v>D</v>
      </c>
      <c r="D100" s="112">
        <f t="shared" si="22"/>
        <v>0.82571428571428562</v>
      </c>
      <c r="E100" s="113">
        <f t="shared" si="23"/>
        <v>8519</v>
      </c>
      <c r="F100" s="114" t="str">
        <f t="shared" si="24"/>
        <v>112</v>
      </c>
      <c r="G100" s="115" t="str">
        <f t="shared" si="25"/>
        <v>70바5927</v>
      </c>
      <c r="H100" s="116">
        <f t="shared" si="26"/>
        <v>1</v>
      </c>
      <c r="I100" s="117">
        <f t="shared" si="27"/>
        <v>1099.242</v>
      </c>
      <c r="J100" s="118">
        <f t="shared" si="28"/>
        <v>4.1006250463034306E-2</v>
      </c>
      <c r="K100" s="118">
        <f t="shared" si="29"/>
        <v>0.38031743129643475</v>
      </c>
      <c r="L100" s="118">
        <f t="shared" si="30"/>
        <v>0.28019307850318675</v>
      </c>
      <c r="M100" s="119">
        <f t="shared" si="31"/>
        <v>21.004000000000001</v>
      </c>
      <c r="N100" s="120">
        <f t="shared" si="32"/>
        <v>1.3645766810220135</v>
      </c>
      <c r="O100" s="120">
        <f t="shared" si="33"/>
        <v>29.383884531340687</v>
      </c>
      <c r="P100" s="220">
        <f t="shared" si="34"/>
        <v>5</v>
      </c>
      <c r="Q100" s="221">
        <f t="shared" si="35"/>
        <v>15</v>
      </c>
      <c r="R100" s="221">
        <f t="shared" si="36"/>
        <v>323</v>
      </c>
      <c r="T100">
        <v>531</v>
      </c>
      <c r="U100">
        <v>8519</v>
      </c>
      <c r="V100" t="s">
        <v>391</v>
      </c>
      <c r="W100">
        <v>1099.242</v>
      </c>
      <c r="X100">
        <v>634.06299999999999</v>
      </c>
      <c r="Y100">
        <v>1.734</v>
      </c>
      <c r="Z100">
        <v>21.004000000000001</v>
      </c>
      <c r="AA100">
        <v>65.721371000000005</v>
      </c>
      <c r="AB100">
        <v>2.6949869999999998</v>
      </c>
      <c r="AC100">
        <v>24.994983000000001</v>
      </c>
      <c r="AD100" s="1">
        <v>308</v>
      </c>
      <c r="AE100">
        <v>15</v>
      </c>
      <c r="AF100">
        <v>323</v>
      </c>
      <c r="AG100">
        <v>91</v>
      </c>
      <c r="AH100">
        <v>16.725791999999998</v>
      </c>
      <c r="AI100">
        <v>1462.6</v>
      </c>
      <c r="AJ100">
        <v>241.8</v>
      </c>
      <c r="AK100">
        <v>5</v>
      </c>
      <c r="AL100">
        <v>4871</v>
      </c>
      <c r="AM100">
        <v>0.82571428571428562</v>
      </c>
      <c r="AN100" t="s">
        <v>67</v>
      </c>
      <c r="AO100">
        <v>1099.242</v>
      </c>
      <c r="AP100" t="s">
        <v>517</v>
      </c>
      <c r="AQ100" t="s">
        <v>118</v>
      </c>
      <c r="AR100" t="s">
        <v>119</v>
      </c>
      <c r="AS100" t="s">
        <v>118</v>
      </c>
      <c r="AT100" t="s">
        <v>119</v>
      </c>
      <c r="AU100" t="s">
        <v>175</v>
      </c>
      <c r="AV100" t="s">
        <v>391</v>
      </c>
      <c r="AW100" t="s">
        <v>67</v>
      </c>
      <c r="AX100">
        <v>8519</v>
      </c>
      <c r="AY100" t="s">
        <v>611</v>
      </c>
      <c r="AZ100">
        <v>5</v>
      </c>
      <c r="BA100" t="s">
        <v>676</v>
      </c>
      <c r="BB100">
        <v>1</v>
      </c>
      <c r="BC100">
        <v>1</v>
      </c>
      <c r="BE100" t="s">
        <v>70</v>
      </c>
      <c r="BF100">
        <v>1</v>
      </c>
      <c r="BG100" t="s">
        <v>344</v>
      </c>
      <c r="BI100" t="s">
        <v>118</v>
      </c>
      <c r="BJ100" t="s">
        <v>391</v>
      </c>
      <c r="BK100" t="s">
        <v>67</v>
      </c>
      <c r="BL100">
        <v>0.82571428571428562</v>
      </c>
      <c r="BM100">
        <v>8519</v>
      </c>
      <c r="BN100" t="s">
        <v>119</v>
      </c>
      <c r="BO100" t="s">
        <v>175</v>
      </c>
      <c r="BP100">
        <v>1</v>
      </c>
      <c r="BQ100">
        <v>1099.242</v>
      </c>
      <c r="BR100">
        <v>4.1006250463034306E-2</v>
      </c>
      <c r="BS100">
        <v>0.38031743129643475</v>
      </c>
      <c r="BT100">
        <v>0.28019307850318675</v>
      </c>
      <c r="BU100">
        <v>21.004000000000001</v>
      </c>
      <c r="BV100">
        <v>1.3645766810220135</v>
      </c>
      <c r="BW100">
        <v>29.383884531340687</v>
      </c>
      <c r="BX100">
        <v>5</v>
      </c>
      <c r="BY100">
        <v>15</v>
      </c>
      <c r="BZ100">
        <v>323</v>
      </c>
    </row>
    <row r="101" spans="1:78" ht="16.5">
      <c r="A101" s="126" t="str">
        <f t="shared" si="19"/>
        <v>청라교통</v>
      </c>
      <c r="B101" s="127" t="str">
        <f t="shared" si="20"/>
        <v>이종권</v>
      </c>
      <c r="C101" s="128" t="str">
        <f t="shared" si="21"/>
        <v>C</v>
      </c>
      <c r="D101" s="129">
        <f t="shared" si="22"/>
        <v>0.89398869597239139</v>
      </c>
      <c r="E101" s="130">
        <f t="shared" si="23"/>
        <v>7158</v>
      </c>
      <c r="F101" s="131" t="str">
        <f t="shared" si="24"/>
        <v>306</v>
      </c>
      <c r="G101" s="132" t="str">
        <f t="shared" si="25"/>
        <v>70바6088</v>
      </c>
      <c r="H101" s="133">
        <f t="shared" si="26"/>
        <v>2</v>
      </c>
      <c r="I101" s="134">
        <f t="shared" si="27"/>
        <v>4360.2629999999999</v>
      </c>
      <c r="J101" s="135">
        <f t="shared" si="28"/>
        <v>2.8649205585843489E-3</v>
      </c>
      <c r="K101" s="135">
        <f t="shared" si="29"/>
        <v>0.22685691725812662</v>
      </c>
      <c r="L101" s="135">
        <f t="shared" si="30"/>
        <v>0.13095540337819073</v>
      </c>
      <c r="M101" s="136">
        <f t="shared" si="31"/>
        <v>16.946999999999999</v>
      </c>
      <c r="N101" s="137">
        <f t="shared" si="32"/>
        <v>0.13760637833084841</v>
      </c>
      <c r="O101" s="137">
        <f t="shared" si="33"/>
        <v>5.6877303043417333</v>
      </c>
      <c r="P101" s="218">
        <f t="shared" si="34"/>
        <v>1</v>
      </c>
      <c r="Q101" s="219">
        <f t="shared" si="35"/>
        <v>6</v>
      </c>
      <c r="R101" s="219">
        <f t="shared" si="36"/>
        <v>248</v>
      </c>
      <c r="T101">
        <v>531</v>
      </c>
      <c r="U101">
        <v>7158</v>
      </c>
      <c r="V101" t="s">
        <v>308</v>
      </c>
      <c r="W101">
        <v>4360.2629999999999</v>
      </c>
      <c r="X101">
        <v>1503.1189999999999</v>
      </c>
      <c r="Y101">
        <v>2.9009999999999998</v>
      </c>
      <c r="Z101">
        <v>16.946999999999999</v>
      </c>
      <c r="AA101">
        <v>133.11608200000001</v>
      </c>
      <c r="AB101">
        <v>0.38136700000000001</v>
      </c>
      <c r="AC101">
        <v>30.198304</v>
      </c>
      <c r="AD101" s="1">
        <v>571</v>
      </c>
      <c r="AE101">
        <v>6</v>
      </c>
      <c r="AF101">
        <v>248</v>
      </c>
      <c r="AG101">
        <v>93</v>
      </c>
      <c r="AH101">
        <v>32.755343000000003</v>
      </c>
      <c r="AI101">
        <v>25556.3</v>
      </c>
      <c r="AJ101">
        <v>15083.3</v>
      </c>
      <c r="AK101">
        <v>1</v>
      </c>
      <c r="AL101">
        <v>11</v>
      </c>
      <c r="AM101">
        <v>0.89398869597239139</v>
      </c>
      <c r="AN101" t="s">
        <v>69</v>
      </c>
      <c r="AO101">
        <v>4115.5640000000003</v>
      </c>
      <c r="AP101" t="s">
        <v>518</v>
      </c>
      <c r="AQ101" t="s">
        <v>118</v>
      </c>
      <c r="AR101" t="s">
        <v>120</v>
      </c>
      <c r="AS101" t="s">
        <v>118</v>
      </c>
      <c r="AT101" t="s">
        <v>120</v>
      </c>
      <c r="AU101" t="s">
        <v>205</v>
      </c>
      <c r="AV101" t="s">
        <v>308</v>
      </c>
      <c r="AW101" t="s">
        <v>69</v>
      </c>
      <c r="AX101">
        <v>7158</v>
      </c>
      <c r="AY101" t="s">
        <v>614</v>
      </c>
      <c r="AZ101">
        <v>4</v>
      </c>
      <c r="BA101" t="s">
        <v>397</v>
      </c>
      <c r="BB101">
        <v>2</v>
      </c>
      <c r="BC101">
        <v>1</v>
      </c>
      <c r="BE101" t="s">
        <v>69</v>
      </c>
      <c r="BF101">
        <v>0</v>
      </c>
      <c r="BG101" t="s">
        <v>343</v>
      </c>
      <c r="BI101" t="s">
        <v>118</v>
      </c>
      <c r="BJ101" t="s">
        <v>308</v>
      </c>
      <c r="BK101" t="s">
        <v>69</v>
      </c>
      <c r="BL101">
        <v>0.89398869597239139</v>
      </c>
      <c r="BM101">
        <v>7158</v>
      </c>
      <c r="BN101" t="s">
        <v>120</v>
      </c>
      <c r="BO101" t="s">
        <v>205</v>
      </c>
      <c r="BP101">
        <v>2</v>
      </c>
      <c r="BQ101">
        <v>4360.2629999999999</v>
      </c>
      <c r="BR101">
        <v>2.8649205585843489E-3</v>
      </c>
      <c r="BS101">
        <v>0.22685691725812662</v>
      </c>
      <c r="BT101">
        <v>0.13095540337819073</v>
      </c>
      <c r="BU101">
        <v>16.946999999999999</v>
      </c>
      <c r="BV101">
        <v>0.13760637833084841</v>
      </c>
      <c r="BW101">
        <v>5.6877303043417333</v>
      </c>
      <c r="BX101">
        <v>1</v>
      </c>
      <c r="BY101">
        <v>6</v>
      </c>
      <c r="BZ101">
        <v>248</v>
      </c>
    </row>
    <row r="102" spans="1:78" ht="16.5">
      <c r="A102" s="109" t="str">
        <f t="shared" si="19"/>
        <v>청라교통</v>
      </c>
      <c r="B102" s="110" t="str">
        <f t="shared" si="20"/>
        <v>이종수</v>
      </c>
      <c r="C102" s="111" t="str">
        <f t="shared" si="21"/>
        <v>C</v>
      </c>
      <c r="D102" s="112">
        <f t="shared" si="22"/>
        <v>0.88407607836103352</v>
      </c>
      <c r="E102" s="113">
        <f t="shared" si="23"/>
        <v>577</v>
      </c>
      <c r="F102" s="114" t="str">
        <f t="shared" si="24"/>
        <v>308</v>
      </c>
      <c r="G102" s="115" t="str">
        <f t="shared" si="25"/>
        <v>70바5066</v>
      </c>
      <c r="H102" s="116">
        <f t="shared" si="26"/>
        <v>6</v>
      </c>
      <c r="I102" s="117">
        <f t="shared" si="27"/>
        <v>4720.8370000000004</v>
      </c>
      <c r="J102" s="118">
        <f t="shared" si="28"/>
        <v>4.2875977394962054E-3</v>
      </c>
      <c r="K102" s="118">
        <f t="shared" si="29"/>
        <v>0.26498368527503152</v>
      </c>
      <c r="L102" s="118">
        <f t="shared" si="30"/>
        <v>0.13789927506499375</v>
      </c>
      <c r="M102" s="119">
        <f t="shared" si="31"/>
        <v>19.099</v>
      </c>
      <c r="N102" s="120">
        <f t="shared" si="32"/>
        <v>4.2365368683561833E-2</v>
      </c>
      <c r="O102" s="120">
        <f t="shared" si="33"/>
        <v>2.9232104391657665</v>
      </c>
      <c r="P102" s="220">
        <f t="shared" si="34"/>
        <v>0</v>
      </c>
      <c r="Q102" s="221">
        <f t="shared" si="35"/>
        <v>2</v>
      </c>
      <c r="R102" s="221">
        <f t="shared" si="36"/>
        <v>138</v>
      </c>
      <c r="T102">
        <v>531</v>
      </c>
      <c r="U102">
        <v>577</v>
      </c>
      <c r="V102" t="s">
        <v>309</v>
      </c>
      <c r="W102">
        <v>4720.8370000000004</v>
      </c>
      <c r="X102">
        <v>1766.655</v>
      </c>
      <c r="Y102">
        <v>2.6720000000000002</v>
      </c>
      <c r="Z102">
        <v>19.099</v>
      </c>
      <c r="AA102">
        <v>135.19995</v>
      </c>
      <c r="AB102">
        <v>0.57968299999999995</v>
      </c>
      <c r="AC102">
        <v>35.825780999999999</v>
      </c>
      <c r="AD102" s="1">
        <v>651</v>
      </c>
      <c r="AE102">
        <v>2</v>
      </c>
      <c r="AF102">
        <v>138</v>
      </c>
      <c r="AG102">
        <v>91</v>
      </c>
      <c r="AH102">
        <v>34.917445999999998</v>
      </c>
      <c r="AI102">
        <v>31122.3</v>
      </c>
      <c r="AJ102">
        <v>15432.4</v>
      </c>
      <c r="AK102">
        <v>0</v>
      </c>
      <c r="AL102">
        <v>0</v>
      </c>
      <c r="AM102">
        <v>0.88407607836103352</v>
      </c>
      <c r="AN102" t="s">
        <v>69</v>
      </c>
      <c r="AO102">
        <v>1065.5450000000001</v>
      </c>
      <c r="AP102" t="s">
        <v>519</v>
      </c>
      <c r="AQ102" t="s">
        <v>118</v>
      </c>
      <c r="AR102" t="s">
        <v>122</v>
      </c>
      <c r="AS102" t="s">
        <v>118</v>
      </c>
      <c r="AT102" t="s">
        <v>122</v>
      </c>
      <c r="AU102" t="s">
        <v>223</v>
      </c>
      <c r="AV102" t="s">
        <v>309</v>
      </c>
      <c r="AW102" t="s">
        <v>69</v>
      </c>
      <c r="AX102">
        <v>577</v>
      </c>
      <c r="AY102" t="s">
        <v>624</v>
      </c>
      <c r="AZ102">
        <v>3</v>
      </c>
      <c r="BA102" t="s">
        <v>677</v>
      </c>
      <c r="BB102">
        <v>6</v>
      </c>
      <c r="BC102">
        <v>1</v>
      </c>
      <c r="BE102" t="s">
        <v>69</v>
      </c>
      <c r="BF102">
        <v>0</v>
      </c>
      <c r="BG102" t="s">
        <v>343</v>
      </c>
      <c r="BI102" t="s">
        <v>118</v>
      </c>
      <c r="BJ102" t="s">
        <v>309</v>
      </c>
      <c r="BK102" t="s">
        <v>69</v>
      </c>
      <c r="BL102">
        <v>0.88407607836103352</v>
      </c>
      <c r="BM102">
        <v>577</v>
      </c>
      <c r="BN102" t="s">
        <v>122</v>
      </c>
      <c r="BO102" t="s">
        <v>223</v>
      </c>
      <c r="BP102">
        <v>6</v>
      </c>
      <c r="BQ102">
        <v>4720.8370000000004</v>
      </c>
      <c r="BR102">
        <v>4.2875977394962054E-3</v>
      </c>
      <c r="BS102">
        <v>0.26498368527503152</v>
      </c>
      <c r="BT102">
        <v>0.13789927506499375</v>
      </c>
      <c r="BU102">
        <v>19.099</v>
      </c>
      <c r="BV102">
        <v>4.2365368683561833E-2</v>
      </c>
      <c r="BW102">
        <v>2.9232104391657665</v>
      </c>
      <c r="BX102">
        <v>0</v>
      </c>
      <c r="BY102">
        <v>2</v>
      </c>
      <c r="BZ102">
        <v>138</v>
      </c>
    </row>
    <row r="103" spans="1:78" ht="16.5">
      <c r="A103" s="126" t="str">
        <f t="shared" si="19"/>
        <v>청라교통</v>
      </c>
      <c r="B103" s="127" t="str">
        <f t="shared" si="20"/>
        <v>이종찬</v>
      </c>
      <c r="C103" s="128" t="str">
        <f t="shared" si="21"/>
        <v>D</v>
      </c>
      <c r="D103" s="129">
        <f t="shared" si="22"/>
        <v>0.82253263167559332</v>
      </c>
      <c r="E103" s="130">
        <f t="shared" si="23"/>
        <v>8057</v>
      </c>
      <c r="F103" s="131" t="str">
        <f t="shared" si="24"/>
        <v>306</v>
      </c>
      <c r="G103" s="132" t="str">
        <f t="shared" si="25"/>
        <v>70바5921</v>
      </c>
      <c r="H103" s="133">
        <f t="shared" si="26"/>
        <v>7</v>
      </c>
      <c r="I103" s="134">
        <f t="shared" si="27"/>
        <v>1721.1379999999997</v>
      </c>
      <c r="J103" s="135">
        <f t="shared" si="28"/>
        <v>1.3944462219381417E-2</v>
      </c>
      <c r="K103" s="135">
        <f t="shared" si="29"/>
        <v>0.29303474714274164</v>
      </c>
      <c r="L103" s="135">
        <f t="shared" si="30"/>
        <v>0.15803497453429072</v>
      </c>
      <c r="M103" s="136">
        <f t="shared" si="31"/>
        <v>19.263000000000002</v>
      </c>
      <c r="N103" s="137">
        <f t="shared" si="32"/>
        <v>0.17430328073635004</v>
      </c>
      <c r="O103" s="137">
        <f t="shared" si="33"/>
        <v>30.038265380230992</v>
      </c>
      <c r="P103" s="218">
        <f t="shared" si="34"/>
        <v>20</v>
      </c>
      <c r="Q103" s="219">
        <f t="shared" si="35"/>
        <v>3</v>
      </c>
      <c r="R103" s="219">
        <f t="shared" si="36"/>
        <v>517</v>
      </c>
      <c r="T103">
        <v>531</v>
      </c>
      <c r="U103">
        <v>8057</v>
      </c>
      <c r="V103" t="s">
        <v>310</v>
      </c>
      <c r="W103">
        <v>1721.1379999999999</v>
      </c>
      <c r="X103">
        <v>644.97299999999996</v>
      </c>
      <c r="Y103">
        <v>2.669</v>
      </c>
      <c r="Z103">
        <v>19.263000000000002</v>
      </c>
      <c r="AA103">
        <v>58.624993000000003</v>
      </c>
      <c r="AB103">
        <v>0.81749400000000005</v>
      </c>
      <c r="AC103">
        <v>17.17916</v>
      </c>
      <c r="AD103" s="1">
        <v>272</v>
      </c>
      <c r="AE103">
        <v>3</v>
      </c>
      <c r="AF103">
        <v>517</v>
      </c>
      <c r="AG103">
        <v>91</v>
      </c>
      <c r="AH103">
        <v>29.358433999999999</v>
      </c>
      <c r="AI103">
        <v>14109.4</v>
      </c>
      <c r="AJ103">
        <v>5805.4</v>
      </c>
      <c r="AK103">
        <v>20</v>
      </c>
      <c r="AL103">
        <v>8539</v>
      </c>
      <c r="AM103">
        <v>0.82253263167559332</v>
      </c>
      <c r="AN103" t="s">
        <v>67</v>
      </c>
      <c r="AO103">
        <v>371.37099999999998</v>
      </c>
      <c r="AP103" t="s">
        <v>520</v>
      </c>
      <c r="AQ103" t="s">
        <v>118</v>
      </c>
      <c r="AR103" t="s">
        <v>120</v>
      </c>
      <c r="AS103" t="s">
        <v>118</v>
      </c>
      <c r="AT103" t="s">
        <v>120</v>
      </c>
      <c r="AU103" t="s">
        <v>199</v>
      </c>
      <c r="AV103" t="s">
        <v>310</v>
      </c>
      <c r="AW103" t="s">
        <v>67</v>
      </c>
      <c r="AX103">
        <v>8057</v>
      </c>
      <c r="AY103" t="s">
        <v>596</v>
      </c>
      <c r="AZ103">
        <v>7</v>
      </c>
      <c r="BA103" t="s">
        <v>678</v>
      </c>
      <c r="BB103">
        <v>7</v>
      </c>
      <c r="BC103">
        <v>1</v>
      </c>
      <c r="BE103" t="s">
        <v>70</v>
      </c>
      <c r="BF103">
        <v>1</v>
      </c>
      <c r="BG103" t="s">
        <v>344</v>
      </c>
      <c r="BI103" t="s">
        <v>118</v>
      </c>
      <c r="BJ103" t="s">
        <v>310</v>
      </c>
      <c r="BK103" t="s">
        <v>67</v>
      </c>
      <c r="BL103">
        <v>0.82253263167559332</v>
      </c>
      <c r="BM103">
        <v>8057</v>
      </c>
      <c r="BN103" t="s">
        <v>120</v>
      </c>
      <c r="BO103" t="s">
        <v>199</v>
      </c>
      <c r="BP103">
        <v>7</v>
      </c>
      <c r="BQ103">
        <v>1721.1379999999997</v>
      </c>
      <c r="BR103">
        <v>1.3944462219381417E-2</v>
      </c>
      <c r="BS103">
        <v>0.29303474714274164</v>
      </c>
      <c r="BT103">
        <v>0.15803497453429069</v>
      </c>
      <c r="BU103">
        <v>19.263000000000002</v>
      </c>
      <c r="BV103">
        <v>0.17430328073635004</v>
      </c>
      <c r="BW103">
        <v>30.038265380230992</v>
      </c>
      <c r="BX103">
        <v>20</v>
      </c>
      <c r="BY103">
        <v>3</v>
      </c>
      <c r="BZ103">
        <v>517</v>
      </c>
    </row>
    <row r="104" spans="1:78" ht="16.5">
      <c r="A104" s="109" t="str">
        <f t="shared" si="19"/>
        <v>청라교통</v>
      </c>
      <c r="B104" s="110" t="str">
        <f t="shared" si="20"/>
        <v>이종훈</v>
      </c>
      <c r="C104" s="111" t="str">
        <f t="shared" si="21"/>
        <v>D</v>
      </c>
      <c r="D104" s="112">
        <f t="shared" si="22"/>
        <v>0.82793103448275862</v>
      </c>
      <c r="E104" s="113">
        <f t="shared" si="23"/>
        <v>4659</v>
      </c>
      <c r="F104" s="114" t="str">
        <f t="shared" si="24"/>
        <v>307</v>
      </c>
      <c r="G104" s="115" t="str">
        <f t="shared" si="25"/>
        <v>75아1145</v>
      </c>
      <c r="H104" s="116">
        <f t="shared" si="26"/>
        <v>1</v>
      </c>
      <c r="I104" s="117">
        <f t="shared" si="27"/>
        <v>3561.2620000000002</v>
      </c>
      <c r="J104" s="118">
        <f t="shared" si="28"/>
        <v>7.419154618228987E-3</v>
      </c>
      <c r="K104" s="118">
        <f t="shared" si="29"/>
        <v>0.33861118178498445</v>
      </c>
      <c r="L104" s="118">
        <f t="shared" si="30"/>
        <v>0.21481149098269095</v>
      </c>
      <c r="M104" s="119">
        <f t="shared" si="31"/>
        <v>20.574000000000002</v>
      </c>
      <c r="N104" s="120">
        <f t="shared" si="32"/>
        <v>0.78623813693011069</v>
      </c>
      <c r="O104" s="120">
        <f t="shared" si="33"/>
        <v>23.839863509059427</v>
      </c>
      <c r="P104" s="220">
        <f t="shared" si="34"/>
        <v>35</v>
      </c>
      <c r="Q104" s="221">
        <f t="shared" si="35"/>
        <v>28</v>
      </c>
      <c r="R104" s="221">
        <f t="shared" si="36"/>
        <v>849</v>
      </c>
      <c r="T104">
        <v>531</v>
      </c>
      <c r="U104">
        <v>4659</v>
      </c>
      <c r="V104" t="s">
        <v>311</v>
      </c>
      <c r="W104">
        <v>3561.2620000000002</v>
      </c>
      <c r="X104">
        <v>1483.117</v>
      </c>
      <c r="Y104">
        <v>2.4009999999999998</v>
      </c>
      <c r="Z104">
        <v>20.574000000000002</v>
      </c>
      <c r="AA104">
        <v>138.15414999999999</v>
      </c>
      <c r="AB104">
        <v>1.0249870000000001</v>
      </c>
      <c r="AC104">
        <v>46.780540000000002</v>
      </c>
      <c r="AD104" s="1">
        <v>765</v>
      </c>
      <c r="AE104">
        <v>28</v>
      </c>
      <c r="AF104">
        <v>849</v>
      </c>
      <c r="AG104">
        <v>93</v>
      </c>
      <c r="AH104">
        <v>25.777452</v>
      </c>
      <c r="AI104">
        <v>34691.5</v>
      </c>
      <c r="AJ104">
        <v>13230.3</v>
      </c>
      <c r="AK104">
        <v>35</v>
      </c>
      <c r="AL104">
        <v>26497</v>
      </c>
      <c r="AM104">
        <v>0.82793103448275862</v>
      </c>
      <c r="AN104" t="s">
        <v>67</v>
      </c>
      <c r="AO104">
        <v>3561.2620000000002</v>
      </c>
      <c r="AP104" t="s">
        <v>521</v>
      </c>
      <c r="AQ104" t="s">
        <v>118</v>
      </c>
      <c r="AR104" t="s">
        <v>121</v>
      </c>
      <c r="AS104" t="s">
        <v>118</v>
      </c>
      <c r="AT104" t="s">
        <v>121</v>
      </c>
      <c r="AU104" t="s">
        <v>221</v>
      </c>
      <c r="AV104" t="s">
        <v>311</v>
      </c>
      <c r="AW104" t="s">
        <v>67</v>
      </c>
      <c r="AX104">
        <v>4659</v>
      </c>
      <c r="AY104" t="s">
        <v>639</v>
      </c>
      <c r="AZ104">
        <v>3</v>
      </c>
      <c r="BA104" t="s">
        <v>364</v>
      </c>
      <c r="BB104">
        <v>1</v>
      </c>
      <c r="BC104">
        <v>1</v>
      </c>
      <c r="BE104" t="s">
        <v>67</v>
      </c>
      <c r="BF104">
        <v>0</v>
      </c>
      <c r="BG104" t="s">
        <v>343</v>
      </c>
      <c r="BI104" t="s">
        <v>118</v>
      </c>
      <c r="BJ104" t="s">
        <v>311</v>
      </c>
      <c r="BK104" t="s">
        <v>67</v>
      </c>
      <c r="BL104">
        <v>0.82793103448275862</v>
      </c>
      <c r="BM104">
        <v>4659</v>
      </c>
      <c r="BN104" t="s">
        <v>121</v>
      </c>
      <c r="BO104" t="s">
        <v>221</v>
      </c>
      <c r="BP104">
        <v>1</v>
      </c>
      <c r="BQ104">
        <v>3561.2620000000002</v>
      </c>
      <c r="BR104">
        <v>7.419154618228987E-3</v>
      </c>
      <c r="BS104">
        <v>0.33861118178498445</v>
      </c>
      <c r="BT104">
        <v>0.21481149098269095</v>
      </c>
      <c r="BU104">
        <v>20.574000000000002</v>
      </c>
      <c r="BV104">
        <v>0.78623813693011069</v>
      </c>
      <c r="BW104">
        <v>23.839863509059427</v>
      </c>
      <c r="BX104">
        <v>35</v>
      </c>
      <c r="BY104">
        <v>28</v>
      </c>
      <c r="BZ104">
        <v>849</v>
      </c>
    </row>
    <row r="105" spans="1:78" ht="16.5">
      <c r="A105" s="126" t="str">
        <f t="shared" si="19"/>
        <v>청라교통</v>
      </c>
      <c r="B105" s="127" t="str">
        <f t="shared" si="20"/>
        <v>이충석</v>
      </c>
      <c r="C105" s="128" t="str">
        <f t="shared" si="21"/>
        <v>F</v>
      </c>
      <c r="D105" s="129">
        <f t="shared" si="22"/>
        <v>0.78034482758620693</v>
      </c>
      <c r="E105" s="130">
        <f t="shared" si="23"/>
        <v>7030</v>
      </c>
      <c r="F105" s="131" t="str">
        <f t="shared" si="24"/>
        <v>307</v>
      </c>
      <c r="G105" s="132" t="str">
        <f t="shared" si="25"/>
        <v>75아1145</v>
      </c>
      <c r="H105" s="133">
        <f t="shared" si="26"/>
        <v>1</v>
      </c>
      <c r="I105" s="134">
        <f t="shared" si="27"/>
        <v>3512.1590000000001</v>
      </c>
      <c r="J105" s="135">
        <f t="shared" si="28"/>
        <v>1.4407666567119474E-2</v>
      </c>
      <c r="K105" s="135">
        <f t="shared" si="29"/>
        <v>0.30339012032613938</v>
      </c>
      <c r="L105" s="135">
        <f t="shared" si="30"/>
        <v>0.26422493970233124</v>
      </c>
      <c r="M105" s="136">
        <f t="shared" si="31"/>
        <v>21.891999999999999</v>
      </c>
      <c r="N105" s="137">
        <f t="shared" si="32"/>
        <v>0.22778012043304416</v>
      </c>
      <c r="O105" s="137">
        <f t="shared" si="33"/>
        <v>29.839195776728786</v>
      </c>
      <c r="P105" s="218">
        <f t="shared" si="34"/>
        <v>7</v>
      </c>
      <c r="Q105" s="219">
        <f t="shared" si="35"/>
        <v>8</v>
      </c>
      <c r="R105" s="219">
        <f t="shared" si="36"/>
        <v>1048</v>
      </c>
      <c r="T105">
        <v>531</v>
      </c>
      <c r="U105">
        <v>7030</v>
      </c>
      <c r="V105" t="s">
        <v>312</v>
      </c>
      <c r="W105">
        <v>3512.1590000000001</v>
      </c>
      <c r="X105">
        <v>1552.3320000000001</v>
      </c>
      <c r="Y105">
        <v>2.2629999999999999</v>
      </c>
      <c r="Z105">
        <v>21.891999999999999</v>
      </c>
      <c r="AA105">
        <v>132.31580500000001</v>
      </c>
      <c r="AB105">
        <v>1.9063619999999999</v>
      </c>
      <c r="AC105">
        <v>40.143307999999998</v>
      </c>
      <c r="AD105" s="1">
        <v>928</v>
      </c>
      <c r="AE105">
        <v>8</v>
      </c>
      <c r="AF105">
        <v>1048</v>
      </c>
      <c r="AG105">
        <v>92</v>
      </c>
      <c r="AH105">
        <v>26.543759999999999</v>
      </c>
      <c r="AI105">
        <v>23488.9</v>
      </c>
      <c r="AJ105">
        <v>10963.2</v>
      </c>
      <c r="AK105">
        <v>7</v>
      </c>
      <c r="AL105">
        <v>1241</v>
      </c>
      <c r="AM105">
        <v>0.78034482758620693</v>
      </c>
      <c r="AN105" t="s">
        <v>70</v>
      </c>
      <c r="AO105">
        <v>3512.1590000000001</v>
      </c>
      <c r="AP105" t="s">
        <v>522</v>
      </c>
      <c r="AQ105" t="s">
        <v>118</v>
      </c>
      <c r="AR105" t="s">
        <v>121</v>
      </c>
      <c r="AS105" t="s">
        <v>118</v>
      </c>
      <c r="AT105" t="s">
        <v>121</v>
      </c>
      <c r="AU105" t="s">
        <v>221</v>
      </c>
      <c r="AV105" t="s">
        <v>312</v>
      </c>
      <c r="AW105" t="s">
        <v>70</v>
      </c>
      <c r="AX105">
        <v>7030</v>
      </c>
      <c r="AY105" t="s">
        <v>597</v>
      </c>
      <c r="AZ105">
        <v>3</v>
      </c>
      <c r="BA105" t="s">
        <v>679</v>
      </c>
      <c r="BB105">
        <v>1</v>
      </c>
      <c r="BC105">
        <v>1</v>
      </c>
      <c r="BE105" t="s">
        <v>67</v>
      </c>
      <c r="BF105">
        <v>-1</v>
      </c>
      <c r="BG105" t="s">
        <v>407</v>
      </c>
      <c r="BI105" t="s">
        <v>118</v>
      </c>
      <c r="BJ105" t="s">
        <v>312</v>
      </c>
      <c r="BK105" t="s">
        <v>70</v>
      </c>
      <c r="BL105">
        <v>0.78034482758620693</v>
      </c>
      <c r="BM105">
        <v>7030</v>
      </c>
      <c r="BN105" t="s">
        <v>121</v>
      </c>
      <c r="BO105" t="s">
        <v>221</v>
      </c>
      <c r="BP105">
        <v>1</v>
      </c>
      <c r="BQ105">
        <v>3512.1590000000001</v>
      </c>
      <c r="BR105">
        <v>1.4407666567119474E-2</v>
      </c>
      <c r="BS105">
        <v>0.30339012032613938</v>
      </c>
      <c r="BT105">
        <v>0.26422493970233124</v>
      </c>
      <c r="BU105">
        <v>21.891999999999999</v>
      </c>
      <c r="BV105">
        <v>0.22778012043304416</v>
      </c>
      <c r="BW105">
        <v>29.839195776728786</v>
      </c>
      <c r="BX105">
        <v>7</v>
      </c>
      <c r="BY105">
        <v>8</v>
      </c>
      <c r="BZ105">
        <v>1048</v>
      </c>
    </row>
    <row r="106" spans="1:78" ht="16.5">
      <c r="A106" s="109" t="str">
        <f t="shared" si="19"/>
        <v>청라교통</v>
      </c>
      <c r="B106" s="110" t="str">
        <f t="shared" si="20"/>
        <v>이해중</v>
      </c>
      <c r="C106" s="111" t="str">
        <f t="shared" si="21"/>
        <v>D</v>
      </c>
      <c r="D106" s="112">
        <f t="shared" si="22"/>
        <v>0.84250000000000003</v>
      </c>
      <c r="E106" s="113">
        <f t="shared" si="23"/>
        <v>1024</v>
      </c>
      <c r="F106" s="114" t="str">
        <f t="shared" si="24"/>
        <v>112</v>
      </c>
      <c r="G106" s="115" t="str">
        <f t="shared" si="25"/>
        <v>70바6064</v>
      </c>
      <c r="H106" s="116">
        <f t="shared" si="26"/>
        <v>1</v>
      </c>
      <c r="I106" s="117">
        <f t="shared" si="27"/>
        <v>1403.173</v>
      </c>
      <c r="J106" s="118">
        <f t="shared" si="28"/>
        <v>1.0775811545368042E-2</v>
      </c>
      <c r="K106" s="118">
        <f t="shared" si="29"/>
        <v>0.39491837783030703</v>
      </c>
      <c r="L106" s="118">
        <f t="shared" si="30"/>
        <v>9.8348528656124368E-2</v>
      </c>
      <c r="M106" s="119">
        <f t="shared" si="31"/>
        <v>22.617000000000001</v>
      </c>
      <c r="N106" s="120" t="str">
        <f t="shared" si="32"/>
        <v>-</v>
      </c>
      <c r="O106" s="120" t="str">
        <f t="shared" si="33"/>
        <v>-</v>
      </c>
      <c r="P106" s="220">
        <f t="shared" si="34"/>
        <v>13</v>
      </c>
      <c r="Q106" s="221">
        <f t="shared" si="35"/>
        <v>2</v>
      </c>
      <c r="R106" s="221">
        <f t="shared" si="36"/>
        <v>1668</v>
      </c>
      <c r="T106">
        <v>531</v>
      </c>
      <c r="U106">
        <v>1024</v>
      </c>
      <c r="V106" t="s">
        <v>313</v>
      </c>
      <c r="W106">
        <v>1418.8240000000001</v>
      </c>
      <c r="X106">
        <v>840.28499999999997</v>
      </c>
      <c r="Y106">
        <v>1.6890000000000001</v>
      </c>
      <c r="Z106">
        <v>22.617000000000001</v>
      </c>
      <c r="AA106">
        <v>81.559703999999996</v>
      </c>
      <c r="AB106">
        <v>0.87887199999999999</v>
      </c>
      <c r="AC106">
        <v>32.209426000000001</v>
      </c>
      <c r="AD106" s="1">
        <v>138</v>
      </c>
      <c r="AE106">
        <v>2</v>
      </c>
      <c r="AF106">
        <v>1668</v>
      </c>
      <c r="AG106">
        <v>83</v>
      </c>
      <c r="AH106">
        <v>17.396139000000002</v>
      </c>
      <c r="AI106">
        <v>3331.1</v>
      </c>
      <c r="AJ106">
        <v>8.4</v>
      </c>
      <c r="AK106">
        <v>13</v>
      </c>
      <c r="AL106">
        <v>7750</v>
      </c>
      <c r="AM106">
        <v>0.84250000000000003</v>
      </c>
      <c r="AN106" t="s">
        <v>67</v>
      </c>
      <c r="AO106">
        <v>1403.173</v>
      </c>
      <c r="AP106" t="s">
        <v>523</v>
      </c>
      <c r="AQ106" t="s">
        <v>118</v>
      </c>
      <c r="AR106" t="s">
        <v>119</v>
      </c>
      <c r="AS106" t="s">
        <v>118</v>
      </c>
      <c r="AT106" t="s">
        <v>119</v>
      </c>
      <c r="AU106" t="s">
        <v>188</v>
      </c>
      <c r="AV106" t="s">
        <v>313</v>
      </c>
      <c r="AW106" t="s">
        <v>67</v>
      </c>
      <c r="AX106">
        <v>1024</v>
      </c>
      <c r="AY106" t="s">
        <v>611</v>
      </c>
      <c r="AZ106">
        <v>1</v>
      </c>
      <c r="BA106" t="s">
        <v>191</v>
      </c>
      <c r="BB106">
        <v>1</v>
      </c>
      <c r="BC106">
        <v>1</v>
      </c>
      <c r="BE106" t="s">
        <v>69</v>
      </c>
      <c r="BF106">
        <v>-1</v>
      </c>
      <c r="BG106" t="s">
        <v>407</v>
      </c>
      <c r="BI106" t="s">
        <v>118</v>
      </c>
      <c r="BJ106" t="s">
        <v>313</v>
      </c>
      <c r="BK106" t="s">
        <v>67</v>
      </c>
      <c r="BL106">
        <v>0.84250000000000003</v>
      </c>
      <c r="BM106">
        <v>1024</v>
      </c>
      <c r="BN106" t="s">
        <v>119</v>
      </c>
      <c r="BO106" t="s">
        <v>188</v>
      </c>
      <c r="BP106">
        <v>1</v>
      </c>
      <c r="BQ106">
        <v>1403.173</v>
      </c>
      <c r="BR106">
        <v>1.0775811545368042E-2</v>
      </c>
      <c r="BS106">
        <v>0.39491837783030703</v>
      </c>
      <c r="BT106">
        <v>9.7263649332122934E-2</v>
      </c>
      <c r="BU106">
        <v>22.617000000000001</v>
      </c>
      <c r="BV106" t="s">
        <v>599</v>
      </c>
      <c r="BW106" t="s">
        <v>599</v>
      </c>
      <c r="BX106">
        <v>13</v>
      </c>
      <c r="BY106">
        <v>2</v>
      </c>
      <c r="BZ106">
        <v>1668</v>
      </c>
    </row>
    <row r="107" spans="1:78" ht="16.5">
      <c r="A107" s="126" t="str">
        <f t="shared" si="19"/>
        <v>청라교통</v>
      </c>
      <c r="B107" s="127" t="str">
        <f t="shared" si="20"/>
        <v>임명성</v>
      </c>
      <c r="C107" s="128" t="str">
        <f t="shared" si="21"/>
        <v>C</v>
      </c>
      <c r="D107" s="129">
        <f t="shared" si="22"/>
        <v>0.86857142857142855</v>
      </c>
      <c r="E107" s="130">
        <f t="shared" si="23"/>
        <v>5242</v>
      </c>
      <c r="F107" s="131" t="str">
        <f t="shared" si="24"/>
        <v>307</v>
      </c>
      <c r="G107" s="132" t="str">
        <f t="shared" si="25"/>
        <v>70바5968</v>
      </c>
      <c r="H107" s="133">
        <f t="shared" si="26"/>
        <v>1</v>
      </c>
      <c r="I107" s="134">
        <f t="shared" si="27"/>
        <v>4021.9870000000001</v>
      </c>
      <c r="J107" s="135">
        <f t="shared" si="28"/>
        <v>8.2799978543721797E-3</v>
      </c>
      <c r="K107" s="135">
        <f t="shared" si="29"/>
        <v>0.33114950940553911</v>
      </c>
      <c r="L107" s="135">
        <f t="shared" si="30"/>
        <v>0.27200485730063273</v>
      </c>
      <c r="M107" s="136">
        <f t="shared" si="31"/>
        <v>20.931000000000001</v>
      </c>
      <c r="N107" s="137">
        <f t="shared" si="32"/>
        <v>0.74589997431617749</v>
      </c>
      <c r="O107" s="137">
        <f t="shared" si="33"/>
        <v>68.523344307179514</v>
      </c>
      <c r="P107" s="218">
        <f t="shared" si="34"/>
        <v>41</v>
      </c>
      <c r="Q107" s="219">
        <f t="shared" si="35"/>
        <v>30</v>
      </c>
      <c r="R107" s="219">
        <f t="shared" si="36"/>
        <v>2756</v>
      </c>
      <c r="T107">
        <v>531</v>
      </c>
      <c r="U107">
        <v>5242</v>
      </c>
      <c r="V107" t="s">
        <v>314</v>
      </c>
      <c r="W107">
        <v>4021.9870000000001</v>
      </c>
      <c r="X107">
        <v>1653.9449999999999</v>
      </c>
      <c r="Y107">
        <v>2.4319999999999999</v>
      </c>
      <c r="Z107">
        <v>20.931000000000001</v>
      </c>
      <c r="AA107">
        <v>153.279146</v>
      </c>
      <c r="AB107">
        <v>1.2691509999999999</v>
      </c>
      <c r="AC107">
        <v>50.758313999999999</v>
      </c>
      <c r="AD107" s="1">
        <v>1094</v>
      </c>
      <c r="AE107">
        <v>30</v>
      </c>
      <c r="AF107">
        <v>2756</v>
      </c>
      <c r="AG107">
        <v>94</v>
      </c>
      <c r="AH107">
        <v>26.239622000000001</v>
      </c>
      <c r="AI107">
        <v>42662.400000000001</v>
      </c>
      <c r="AJ107">
        <v>20834.7</v>
      </c>
      <c r="AK107">
        <v>41</v>
      </c>
      <c r="AL107">
        <v>29946</v>
      </c>
      <c r="AM107">
        <v>0.86857142857142855</v>
      </c>
      <c r="AN107" t="s">
        <v>69</v>
      </c>
      <c r="AO107">
        <v>4021.9870000000001</v>
      </c>
      <c r="AP107" t="s">
        <v>524</v>
      </c>
      <c r="AQ107" t="s">
        <v>118</v>
      </c>
      <c r="AR107" t="s">
        <v>121</v>
      </c>
      <c r="AS107" t="s">
        <v>118</v>
      </c>
      <c r="AT107" t="s">
        <v>121</v>
      </c>
      <c r="AU107" t="s">
        <v>213</v>
      </c>
      <c r="AV107" t="s">
        <v>314</v>
      </c>
      <c r="AW107" t="s">
        <v>69</v>
      </c>
      <c r="AX107">
        <v>5242</v>
      </c>
      <c r="AY107" t="s">
        <v>622</v>
      </c>
      <c r="AZ107">
        <v>5</v>
      </c>
      <c r="BA107" t="s">
        <v>680</v>
      </c>
      <c r="BB107">
        <v>1</v>
      </c>
      <c r="BC107">
        <v>1</v>
      </c>
      <c r="BE107" t="s">
        <v>69</v>
      </c>
      <c r="BF107">
        <v>0</v>
      </c>
      <c r="BG107" t="s">
        <v>343</v>
      </c>
      <c r="BI107" t="s">
        <v>118</v>
      </c>
      <c r="BJ107" t="s">
        <v>314</v>
      </c>
      <c r="BK107" t="s">
        <v>69</v>
      </c>
      <c r="BL107">
        <v>0.86857142857142855</v>
      </c>
      <c r="BM107">
        <v>5242</v>
      </c>
      <c r="BN107" t="s">
        <v>121</v>
      </c>
      <c r="BO107" t="s">
        <v>213</v>
      </c>
      <c r="BP107">
        <v>1</v>
      </c>
      <c r="BQ107">
        <v>4021.9870000000001</v>
      </c>
      <c r="BR107">
        <v>8.2799978543721797E-3</v>
      </c>
      <c r="BS107">
        <v>0.33114950940553911</v>
      </c>
      <c r="BT107">
        <v>0.27200485730063273</v>
      </c>
      <c r="BU107">
        <v>20.931000000000001</v>
      </c>
      <c r="BV107">
        <v>0.74589997431617749</v>
      </c>
      <c r="BW107">
        <v>68.523344307179514</v>
      </c>
      <c r="BX107">
        <v>41</v>
      </c>
      <c r="BY107">
        <v>30</v>
      </c>
      <c r="BZ107">
        <v>2756</v>
      </c>
    </row>
    <row r="108" spans="1:78" ht="16.5">
      <c r="A108" s="109" t="str">
        <f t="shared" si="19"/>
        <v>청라교통</v>
      </c>
      <c r="B108" s="110" t="str">
        <f t="shared" si="20"/>
        <v>임상</v>
      </c>
      <c r="C108" s="111" t="str">
        <f t="shared" si="21"/>
        <v>D</v>
      </c>
      <c r="D108" s="112">
        <f t="shared" si="22"/>
        <v>0.8186363636363635</v>
      </c>
      <c r="E108" s="113">
        <f t="shared" si="23"/>
        <v>5771</v>
      </c>
      <c r="F108" s="114" t="str">
        <f t="shared" si="24"/>
        <v>112</v>
      </c>
      <c r="G108" s="115" t="str">
        <f t="shared" si="25"/>
        <v>72바1611</v>
      </c>
      <c r="H108" s="116">
        <f t="shared" si="26"/>
        <v>1</v>
      </c>
      <c r="I108" s="117">
        <f t="shared" si="27"/>
        <v>2432.1030000000001</v>
      </c>
      <c r="J108" s="118">
        <f t="shared" si="28"/>
        <v>2.4960799819789943E-2</v>
      </c>
      <c r="K108" s="118">
        <f t="shared" si="29"/>
        <v>0.37109300229099446</v>
      </c>
      <c r="L108" s="118">
        <f t="shared" si="30"/>
        <v>0.28411625658946188</v>
      </c>
      <c r="M108" s="119">
        <f t="shared" si="31"/>
        <v>17.507000000000001</v>
      </c>
      <c r="N108" s="120">
        <f t="shared" si="32"/>
        <v>0.16446671872038313</v>
      </c>
      <c r="O108" s="120">
        <f t="shared" si="33"/>
        <v>14.92535472387477</v>
      </c>
      <c r="P108" s="220">
        <f t="shared" si="34"/>
        <v>5</v>
      </c>
      <c r="Q108" s="221">
        <f t="shared" si="35"/>
        <v>4</v>
      </c>
      <c r="R108" s="221">
        <f t="shared" si="36"/>
        <v>363</v>
      </c>
      <c r="T108">
        <v>531</v>
      </c>
      <c r="U108">
        <v>5771</v>
      </c>
      <c r="V108" t="s">
        <v>315</v>
      </c>
      <c r="W108">
        <v>2432.1030000000001</v>
      </c>
      <c r="X108">
        <v>1350.6310000000001</v>
      </c>
      <c r="Y108">
        <v>1.8009999999999999</v>
      </c>
      <c r="Z108">
        <v>17.507000000000001</v>
      </c>
      <c r="AA108">
        <v>153.32773900000001</v>
      </c>
      <c r="AB108">
        <v>3.8271829999999998</v>
      </c>
      <c r="AC108">
        <v>56.898851000000001</v>
      </c>
      <c r="AD108" s="1">
        <v>691</v>
      </c>
      <c r="AE108">
        <v>4</v>
      </c>
      <c r="AF108">
        <v>363</v>
      </c>
      <c r="AG108">
        <v>98</v>
      </c>
      <c r="AH108">
        <v>15.862120000000001</v>
      </c>
      <c r="AI108">
        <v>2287.1</v>
      </c>
      <c r="AJ108">
        <v>260.39999999999998</v>
      </c>
      <c r="AK108">
        <v>5</v>
      </c>
      <c r="AL108">
        <v>3711</v>
      </c>
      <c r="AM108">
        <v>0.8186363636363635</v>
      </c>
      <c r="AN108" t="s">
        <v>67</v>
      </c>
      <c r="AO108">
        <v>2432.1030000000001</v>
      </c>
      <c r="AP108" t="s">
        <v>525</v>
      </c>
      <c r="AQ108" t="s">
        <v>118</v>
      </c>
      <c r="AR108" t="s">
        <v>119</v>
      </c>
      <c r="AS108" t="s">
        <v>118</v>
      </c>
      <c r="AT108" t="s">
        <v>119</v>
      </c>
      <c r="AU108" t="s">
        <v>197</v>
      </c>
      <c r="AV108" t="s">
        <v>315</v>
      </c>
      <c r="AW108" t="s">
        <v>67</v>
      </c>
      <c r="AX108">
        <v>5771</v>
      </c>
      <c r="AY108" t="s">
        <v>611</v>
      </c>
      <c r="AZ108">
        <v>6</v>
      </c>
      <c r="BA108" t="s">
        <v>681</v>
      </c>
      <c r="BB108">
        <v>1</v>
      </c>
      <c r="BC108">
        <v>1</v>
      </c>
      <c r="BE108" t="s">
        <v>67</v>
      </c>
      <c r="BF108">
        <v>0</v>
      </c>
      <c r="BG108" t="s">
        <v>343</v>
      </c>
      <c r="BI108" t="s">
        <v>118</v>
      </c>
      <c r="BJ108" t="s">
        <v>315</v>
      </c>
      <c r="BK108" t="s">
        <v>67</v>
      </c>
      <c r="BL108">
        <v>0.8186363636363635</v>
      </c>
      <c r="BM108">
        <v>5771</v>
      </c>
      <c r="BN108" t="s">
        <v>119</v>
      </c>
      <c r="BO108" t="s">
        <v>197</v>
      </c>
      <c r="BP108">
        <v>1</v>
      </c>
      <c r="BQ108">
        <v>2432.1030000000001</v>
      </c>
      <c r="BR108">
        <v>2.4960799819789943E-2</v>
      </c>
      <c r="BS108">
        <v>0.37109300229099446</v>
      </c>
      <c r="BT108">
        <v>0.28411625658946188</v>
      </c>
      <c r="BU108">
        <v>17.507000000000001</v>
      </c>
      <c r="BV108">
        <v>0.16446671872038313</v>
      </c>
      <c r="BW108">
        <v>14.92535472387477</v>
      </c>
      <c r="BX108">
        <v>5</v>
      </c>
      <c r="BY108">
        <v>4</v>
      </c>
      <c r="BZ108">
        <v>363</v>
      </c>
    </row>
    <row r="109" spans="1:78" ht="16.5">
      <c r="A109" s="126" t="str">
        <f t="shared" si="19"/>
        <v>청라교통</v>
      </c>
      <c r="B109" s="127" t="str">
        <f t="shared" si="20"/>
        <v>임영곤</v>
      </c>
      <c r="C109" s="128" t="str">
        <f t="shared" si="21"/>
        <v>C</v>
      </c>
      <c r="D109" s="129">
        <f t="shared" si="22"/>
        <v>0.89458101862801476</v>
      </c>
      <c r="E109" s="130">
        <f t="shared" si="23"/>
        <v>8744</v>
      </c>
      <c r="F109" s="131" t="str">
        <f t="shared" si="24"/>
        <v>306</v>
      </c>
      <c r="G109" s="132" t="str">
        <f t="shared" si="25"/>
        <v>72바1307</v>
      </c>
      <c r="H109" s="133">
        <f t="shared" si="26"/>
        <v>2</v>
      </c>
      <c r="I109" s="134">
        <f t="shared" si="27"/>
        <v>4206.9790000000003</v>
      </c>
      <c r="J109" s="135">
        <f t="shared" si="28"/>
        <v>4.0985157954148725E-3</v>
      </c>
      <c r="K109" s="135">
        <f t="shared" si="29"/>
        <v>0.23567829147628122</v>
      </c>
      <c r="L109" s="135">
        <f t="shared" si="30"/>
        <v>0.15331666737580577</v>
      </c>
      <c r="M109" s="136">
        <f t="shared" si="31"/>
        <v>19.922000000000001</v>
      </c>
      <c r="N109" s="137">
        <f t="shared" si="32"/>
        <v>4.7540051899474654E-2</v>
      </c>
      <c r="O109" s="137">
        <f t="shared" si="33"/>
        <v>10.05472097673889</v>
      </c>
      <c r="P109" s="218">
        <f t="shared" si="34"/>
        <v>6</v>
      </c>
      <c r="Q109" s="219">
        <f t="shared" si="35"/>
        <v>2</v>
      </c>
      <c r="R109" s="219">
        <f t="shared" si="36"/>
        <v>423</v>
      </c>
      <c r="T109">
        <v>531</v>
      </c>
      <c r="U109">
        <v>8744</v>
      </c>
      <c r="V109" t="s">
        <v>316</v>
      </c>
      <c r="W109">
        <v>4206.9790000000003</v>
      </c>
      <c r="X109">
        <v>1467.588</v>
      </c>
      <c r="Y109">
        <v>2.867</v>
      </c>
      <c r="Z109">
        <v>19.922000000000001</v>
      </c>
      <c r="AA109">
        <v>124.768581</v>
      </c>
      <c r="AB109">
        <v>0.51136599999999999</v>
      </c>
      <c r="AC109">
        <v>29.405246000000002</v>
      </c>
      <c r="AD109" s="1">
        <v>645</v>
      </c>
      <c r="AE109">
        <v>2</v>
      </c>
      <c r="AF109">
        <v>423</v>
      </c>
      <c r="AG109">
        <v>97</v>
      </c>
      <c r="AH109">
        <v>33.718255999999997</v>
      </c>
      <c r="AI109">
        <v>29859.5</v>
      </c>
      <c r="AJ109">
        <v>17094</v>
      </c>
      <c r="AK109">
        <v>6</v>
      </c>
      <c r="AL109">
        <v>1781</v>
      </c>
      <c r="AM109">
        <v>0.89458101862801476</v>
      </c>
      <c r="AN109" t="s">
        <v>69</v>
      </c>
      <c r="AO109">
        <v>3963.1320000000001</v>
      </c>
      <c r="AP109" t="s">
        <v>526</v>
      </c>
      <c r="AQ109" t="s">
        <v>118</v>
      </c>
      <c r="AR109" t="s">
        <v>120</v>
      </c>
      <c r="AS109" t="s">
        <v>118</v>
      </c>
      <c r="AT109" t="s">
        <v>120</v>
      </c>
      <c r="AU109" t="s">
        <v>210</v>
      </c>
      <c r="AV109" t="s">
        <v>316</v>
      </c>
      <c r="AW109" t="s">
        <v>69</v>
      </c>
      <c r="AX109">
        <v>8744</v>
      </c>
      <c r="AY109" t="s">
        <v>614</v>
      </c>
      <c r="AZ109">
        <v>3</v>
      </c>
      <c r="BA109" t="s">
        <v>378</v>
      </c>
      <c r="BB109">
        <v>2</v>
      </c>
      <c r="BC109">
        <v>1</v>
      </c>
      <c r="BE109" t="s">
        <v>68</v>
      </c>
      <c r="BF109">
        <v>-1</v>
      </c>
      <c r="BG109" t="s">
        <v>407</v>
      </c>
      <c r="BI109" t="s">
        <v>118</v>
      </c>
      <c r="BJ109" t="s">
        <v>316</v>
      </c>
      <c r="BK109" t="s">
        <v>69</v>
      </c>
      <c r="BL109">
        <v>0.89458101862801476</v>
      </c>
      <c r="BM109">
        <v>8744</v>
      </c>
      <c r="BN109" t="s">
        <v>120</v>
      </c>
      <c r="BO109" t="s">
        <v>210</v>
      </c>
      <c r="BP109">
        <v>2</v>
      </c>
      <c r="BQ109">
        <v>4206.9790000000003</v>
      </c>
      <c r="BR109">
        <v>4.0985157954148725E-3</v>
      </c>
      <c r="BS109">
        <v>0.23567829147628122</v>
      </c>
      <c r="BT109">
        <v>0.15331666737580577</v>
      </c>
      <c r="BU109">
        <v>19.922000000000001</v>
      </c>
      <c r="BV109">
        <v>4.7540051899474654E-2</v>
      </c>
      <c r="BW109">
        <v>10.05472097673889</v>
      </c>
      <c r="BX109">
        <v>6</v>
      </c>
      <c r="BY109">
        <v>2</v>
      </c>
      <c r="BZ109">
        <v>423</v>
      </c>
    </row>
    <row r="110" spans="1:78" ht="16.5">
      <c r="A110" s="109" t="str">
        <f t="shared" si="19"/>
        <v>청라교통</v>
      </c>
      <c r="B110" s="110" t="str">
        <f t="shared" si="20"/>
        <v>임주호</v>
      </c>
      <c r="C110" s="111" t="str">
        <f t="shared" si="21"/>
        <v>A</v>
      </c>
      <c r="D110" s="112">
        <f t="shared" si="22"/>
        <v>0.97466666666666668</v>
      </c>
      <c r="E110" s="113">
        <f t="shared" si="23"/>
        <v>1637</v>
      </c>
      <c r="F110" s="114" t="str">
        <f t="shared" si="24"/>
        <v>308</v>
      </c>
      <c r="G110" s="115" t="str">
        <f t="shared" si="25"/>
        <v>70바6035</v>
      </c>
      <c r="H110" s="116">
        <f t="shared" si="26"/>
        <v>1</v>
      </c>
      <c r="I110" s="117">
        <f t="shared" si="27"/>
        <v>5065.7569999999996</v>
      </c>
      <c r="J110" s="118">
        <f t="shared" si="28"/>
        <v>2.3665585586782362E-2</v>
      </c>
      <c r="K110" s="118">
        <f t="shared" si="29"/>
        <v>0.24730924269606186</v>
      </c>
      <c r="L110" s="118">
        <f t="shared" si="30"/>
        <v>0.16522703319563098</v>
      </c>
      <c r="M110" s="119">
        <f t="shared" si="31"/>
        <v>16.776</v>
      </c>
      <c r="N110" s="120">
        <f t="shared" si="32"/>
        <v>3.9480772567653762E-2</v>
      </c>
      <c r="O110" s="120">
        <f t="shared" si="33"/>
        <v>2.2306636500724375</v>
      </c>
      <c r="P110" s="220">
        <f t="shared" si="34"/>
        <v>2</v>
      </c>
      <c r="Q110" s="221">
        <f t="shared" si="35"/>
        <v>2</v>
      </c>
      <c r="R110" s="221">
        <f t="shared" si="36"/>
        <v>113</v>
      </c>
      <c r="T110">
        <v>531</v>
      </c>
      <c r="U110">
        <v>1637</v>
      </c>
      <c r="V110" t="s">
        <v>317</v>
      </c>
      <c r="W110">
        <v>5065.7569999999996</v>
      </c>
      <c r="X110">
        <v>1732.694</v>
      </c>
      <c r="Y110">
        <v>2.9239999999999999</v>
      </c>
      <c r="Z110">
        <v>16.776</v>
      </c>
      <c r="AA110">
        <v>146.94134600000001</v>
      </c>
      <c r="AB110">
        <v>3.4774530000000001</v>
      </c>
      <c r="AC110">
        <v>36.339953000000001</v>
      </c>
      <c r="AD110" s="1">
        <v>837</v>
      </c>
      <c r="AE110">
        <v>2</v>
      </c>
      <c r="AF110">
        <v>113</v>
      </c>
      <c r="AG110">
        <v>92</v>
      </c>
      <c r="AH110">
        <v>34.474687000000003</v>
      </c>
      <c r="AI110">
        <v>41775.300000000003</v>
      </c>
      <c r="AJ110">
        <v>18727.8</v>
      </c>
      <c r="AK110">
        <v>2</v>
      </c>
      <c r="AL110">
        <v>1938</v>
      </c>
      <c r="AM110">
        <v>0.97466666666666668</v>
      </c>
      <c r="AN110" t="s">
        <v>66</v>
      </c>
      <c r="AO110">
        <v>5065.7569999999996</v>
      </c>
      <c r="AP110" t="s">
        <v>527</v>
      </c>
      <c r="AQ110" t="s">
        <v>118</v>
      </c>
      <c r="AR110" t="s">
        <v>122</v>
      </c>
      <c r="AS110" t="s">
        <v>118</v>
      </c>
      <c r="AT110" t="s">
        <v>122</v>
      </c>
      <c r="AU110" t="s">
        <v>226</v>
      </c>
      <c r="AV110" t="s">
        <v>317</v>
      </c>
      <c r="AW110" t="s">
        <v>66</v>
      </c>
      <c r="AX110">
        <v>1637</v>
      </c>
      <c r="AY110" t="s">
        <v>682</v>
      </c>
      <c r="AZ110">
        <v>1</v>
      </c>
      <c r="BA110" t="s">
        <v>683</v>
      </c>
      <c r="BB110">
        <v>1</v>
      </c>
      <c r="BC110">
        <v>1</v>
      </c>
      <c r="BE110" t="s">
        <v>66</v>
      </c>
      <c r="BF110">
        <v>0</v>
      </c>
      <c r="BG110" t="s">
        <v>343</v>
      </c>
      <c r="BI110" t="s">
        <v>118</v>
      </c>
      <c r="BJ110" t="s">
        <v>317</v>
      </c>
      <c r="BK110" t="s">
        <v>66</v>
      </c>
      <c r="BL110">
        <v>0.97466666666666668</v>
      </c>
      <c r="BM110">
        <v>1637</v>
      </c>
      <c r="BN110" t="s">
        <v>122</v>
      </c>
      <c r="BO110" t="s">
        <v>226</v>
      </c>
      <c r="BP110">
        <v>1</v>
      </c>
      <c r="BQ110">
        <v>5065.7569999999996</v>
      </c>
      <c r="BR110">
        <v>2.3665585586782362E-2</v>
      </c>
      <c r="BS110">
        <v>0.24730924269606186</v>
      </c>
      <c r="BT110">
        <v>0.16522703319563098</v>
      </c>
      <c r="BU110">
        <v>16.776</v>
      </c>
      <c r="BV110">
        <v>3.9480772567653762E-2</v>
      </c>
      <c r="BW110">
        <v>2.2306636500724375</v>
      </c>
      <c r="BX110">
        <v>2</v>
      </c>
      <c r="BY110">
        <v>2</v>
      </c>
      <c r="BZ110">
        <v>113</v>
      </c>
    </row>
    <row r="111" spans="1:78" ht="16.5">
      <c r="A111" s="126" t="str">
        <f t="shared" si="19"/>
        <v>청라교통</v>
      </c>
      <c r="B111" s="127" t="str">
        <f t="shared" si="20"/>
        <v>임행선</v>
      </c>
      <c r="C111" s="128" t="str">
        <f t="shared" si="21"/>
        <v>A</v>
      </c>
      <c r="D111" s="129">
        <f t="shared" si="22"/>
        <v>0.98038455295071714</v>
      </c>
      <c r="E111" s="130">
        <f t="shared" si="23"/>
        <v>7787</v>
      </c>
      <c r="F111" s="131" t="str">
        <f t="shared" si="24"/>
        <v>307</v>
      </c>
      <c r="G111" s="132" t="str">
        <f t="shared" si="25"/>
        <v>70바6052</v>
      </c>
      <c r="H111" s="133">
        <f t="shared" si="26"/>
        <v>2</v>
      </c>
      <c r="I111" s="134">
        <f t="shared" si="27"/>
        <v>4007.2999999999997</v>
      </c>
      <c r="J111" s="135">
        <f t="shared" si="28"/>
        <v>5.0128341269613649E-3</v>
      </c>
      <c r="K111" s="135">
        <f t="shared" si="29"/>
        <v>0.28236645280035777</v>
      </c>
      <c r="L111" s="135">
        <f t="shared" si="30"/>
        <v>0.17168667182392136</v>
      </c>
      <c r="M111" s="136">
        <f t="shared" si="31"/>
        <v>17.215</v>
      </c>
      <c r="N111" s="137">
        <f t="shared" si="32"/>
        <v>7.4863374341826175E-2</v>
      </c>
      <c r="O111" s="137">
        <f t="shared" si="33"/>
        <v>9.0834227534749097</v>
      </c>
      <c r="P111" s="218">
        <f t="shared" si="34"/>
        <v>2</v>
      </c>
      <c r="Q111" s="219">
        <f t="shared" si="35"/>
        <v>3</v>
      </c>
      <c r="R111" s="219">
        <f t="shared" si="36"/>
        <v>364</v>
      </c>
      <c r="T111">
        <v>531</v>
      </c>
      <c r="U111">
        <v>7787</v>
      </c>
      <c r="V111" t="s">
        <v>318</v>
      </c>
      <c r="W111">
        <v>4007.3</v>
      </c>
      <c r="X111">
        <v>1457.5820000000001</v>
      </c>
      <c r="Y111">
        <v>2.7490000000000001</v>
      </c>
      <c r="Z111">
        <v>17.215</v>
      </c>
      <c r="AA111">
        <v>146.618855</v>
      </c>
      <c r="AB111">
        <v>0.73497599999999996</v>
      </c>
      <c r="AC111">
        <v>41.400246000000003</v>
      </c>
      <c r="AD111" s="1">
        <v>688</v>
      </c>
      <c r="AE111">
        <v>3</v>
      </c>
      <c r="AF111">
        <v>364</v>
      </c>
      <c r="AG111">
        <v>93</v>
      </c>
      <c r="AH111">
        <v>27.331409000000001</v>
      </c>
      <c r="AI111">
        <v>25623</v>
      </c>
      <c r="AJ111">
        <v>8265.7000000000007</v>
      </c>
      <c r="AK111">
        <v>2</v>
      </c>
      <c r="AL111">
        <v>42</v>
      </c>
      <c r="AM111">
        <v>0.98038455295071714</v>
      </c>
      <c r="AN111" t="s">
        <v>66</v>
      </c>
      <c r="AO111">
        <v>3753.7179999999998</v>
      </c>
      <c r="AP111" t="s">
        <v>528</v>
      </c>
      <c r="AQ111" t="s">
        <v>118</v>
      </c>
      <c r="AR111" t="s">
        <v>121</v>
      </c>
      <c r="AS111" t="s">
        <v>118</v>
      </c>
      <c r="AT111" t="s">
        <v>121</v>
      </c>
      <c r="AU111" t="s">
        <v>215</v>
      </c>
      <c r="AV111" t="s">
        <v>318</v>
      </c>
      <c r="AW111" t="s">
        <v>66</v>
      </c>
      <c r="AX111">
        <v>7787</v>
      </c>
      <c r="AY111" t="s">
        <v>684</v>
      </c>
      <c r="AZ111">
        <v>1</v>
      </c>
      <c r="BA111" t="s">
        <v>685</v>
      </c>
      <c r="BB111">
        <v>2</v>
      </c>
      <c r="BC111">
        <v>1</v>
      </c>
      <c r="BE111" t="s">
        <v>66</v>
      </c>
      <c r="BF111">
        <v>0</v>
      </c>
      <c r="BG111" t="s">
        <v>343</v>
      </c>
      <c r="BI111" t="s">
        <v>118</v>
      </c>
      <c r="BJ111" t="s">
        <v>318</v>
      </c>
      <c r="BK111" t="s">
        <v>66</v>
      </c>
      <c r="BL111">
        <v>0.98038455295071714</v>
      </c>
      <c r="BM111">
        <v>7787</v>
      </c>
      <c r="BN111" t="s">
        <v>121</v>
      </c>
      <c r="BO111" t="s">
        <v>215</v>
      </c>
      <c r="BP111">
        <v>2</v>
      </c>
      <c r="BQ111">
        <v>4007.2999999999997</v>
      </c>
      <c r="BR111">
        <v>5.0128341269613649E-3</v>
      </c>
      <c r="BS111">
        <v>0.28236645280035777</v>
      </c>
      <c r="BT111">
        <v>0.17168667182392133</v>
      </c>
      <c r="BU111">
        <v>17.215</v>
      </c>
      <c r="BV111">
        <v>7.4863374341826175E-2</v>
      </c>
      <c r="BW111">
        <v>9.0834227534749097</v>
      </c>
      <c r="BX111">
        <v>2</v>
      </c>
      <c r="BY111">
        <v>3</v>
      </c>
      <c r="BZ111">
        <v>364</v>
      </c>
    </row>
    <row r="112" spans="1:78" ht="16.5">
      <c r="A112" s="109" t="str">
        <f t="shared" si="19"/>
        <v>청라교통</v>
      </c>
      <c r="B112" s="110" t="str">
        <f t="shared" si="20"/>
        <v>장국주</v>
      </c>
      <c r="C112" s="111" t="str">
        <f t="shared" si="21"/>
        <v>A</v>
      </c>
      <c r="D112" s="112">
        <f t="shared" si="22"/>
        <v>0.997142857142857</v>
      </c>
      <c r="E112" s="113">
        <f t="shared" si="23"/>
        <v>7268</v>
      </c>
      <c r="F112" s="114" t="str">
        <f t="shared" si="24"/>
        <v>112</v>
      </c>
      <c r="G112" s="115" t="str">
        <f t="shared" si="25"/>
        <v>70바6091</v>
      </c>
      <c r="H112" s="116">
        <f t="shared" si="26"/>
        <v>1</v>
      </c>
      <c r="I112" s="117">
        <f t="shared" si="27"/>
        <v>2371.3739999999998</v>
      </c>
      <c r="J112" s="118">
        <f t="shared" si="28"/>
        <v>1.0178638031281422E-2</v>
      </c>
      <c r="K112" s="118">
        <f t="shared" si="29"/>
        <v>0.35665237806990302</v>
      </c>
      <c r="L112" s="118">
        <f t="shared" si="30"/>
        <v>0.22012554746741764</v>
      </c>
      <c r="M112" s="119">
        <f t="shared" si="31"/>
        <v>13.741</v>
      </c>
      <c r="N112" s="120">
        <f t="shared" si="32"/>
        <v>4.21696451087007E-2</v>
      </c>
      <c r="O112" s="120">
        <f t="shared" si="33"/>
        <v>41.705779012504991</v>
      </c>
      <c r="P112" s="220">
        <f t="shared" si="34"/>
        <v>0</v>
      </c>
      <c r="Q112" s="221">
        <f t="shared" si="35"/>
        <v>1</v>
      </c>
      <c r="R112" s="221">
        <f t="shared" si="36"/>
        <v>989</v>
      </c>
      <c r="T112">
        <v>531</v>
      </c>
      <c r="U112">
        <v>7268</v>
      </c>
      <c r="V112" t="s">
        <v>319</v>
      </c>
      <c r="W112">
        <v>2371.3739999999998</v>
      </c>
      <c r="X112">
        <v>1132.3630000000001</v>
      </c>
      <c r="Y112">
        <v>2.0939999999999999</v>
      </c>
      <c r="Z112">
        <v>13.741</v>
      </c>
      <c r="AA112">
        <v>142.28828999999999</v>
      </c>
      <c r="AB112">
        <v>1.4483010000000001</v>
      </c>
      <c r="AC112">
        <v>50.747456999999997</v>
      </c>
      <c r="AD112" s="1">
        <v>522</v>
      </c>
      <c r="AE112">
        <v>1</v>
      </c>
      <c r="AF112">
        <v>989</v>
      </c>
      <c r="AG112">
        <v>82</v>
      </c>
      <c r="AH112">
        <v>16.665980999999999</v>
      </c>
      <c r="AI112">
        <v>2062.3000000000002</v>
      </c>
      <c r="AJ112">
        <v>0</v>
      </c>
      <c r="AK112">
        <v>0</v>
      </c>
      <c r="AL112">
        <v>0</v>
      </c>
      <c r="AM112">
        <v>0.997142857142857</v>
      </c>
      <c r="AN112" t="s">
        <v>66</v>
      </c>
      <c r="AO112">
        <v>2371.3739999999998</v>
      </c>
      <c r="AP112" t="s">
        <v>529</v>
      </c>
      <c r="AQ112" t="s">
        <v>118</v>
      </c>
      <c r="AR112" t="s">
        <v>119</v>
      </c>
      <c r="AS112" t="s">
        <v>118</v>
      </c>
      <c r="AT112" t="s">
        <v>119</v>
      </c>
      <c r="AU112" t="s">
        <v>192</v>
      </c>
      <c r="AV112" t="s">
        <v>319</v>
      </c>
      <c r="AW112" t="s">
        <v>66</v>
      </c>
      <c r="AX112">
        <v>7268</v>
      </c>
      <c r="AY112" t="s">
        <v>592</v>
      </c>
      <c r="AZ112">
        <v>1</v>
      </c>
      <c r="BA112" t="s">
        <v>352</v>
      </c>
      <c r="BB112">
        <v>1</v>
      </c>
      <c r="BC112">
        <v>1</v>
      </c>
      <c r="BE112" t="s">
        <v>71</v>
      </c>
      <c r="BF112">
        <v>-1</v>
      </c>
      <c r="BG112" t="s">
        <v>407</v>
      </c>
      <c r="BI112" t="s">
        <v>118</v>
      </c>
      <c r="BJ112" t="s">
        <v>319</v>
      </c>
      <c r="BK112" t="s">
        <v>66</v>
      </c>
      <c r="BL112">
        <v>0.997142857142857</v>
      </c>
      <c r="BM112">
        <v>7268</v>
      </c>
      <c r="BN112" t="s">
        <v>119</v>
      </c>
      <c r="BO112" t="s">
        <v>192</v>
      </c>
      <c r="BP112">
        <v>1</v>
      </c>
      <c r="BQ112">
        <v>2371.3739999999998</v>
      </c>
      <c r="BR112">
        <v>1.0178638031281422E-2</v>
      </c>
      <c r="BS112">
        <v>0.35665237806990302</v>
      </c>
      <c r="BT112">
        <v>0.22012554746741764</v>
      </c>
      <c r="BU112">
        <v>13.741</v>
      </c>
      <c r="BV112">
        <v>4.21696451087007E-2</v>
      </c>
      <c r="BW112">
        <v>41.705779012504991</v>
      </c>
      <c r="BX112">
        <v>0</v>
      </c>
      <c r="BY112">
        <v>1</v>
      </c>
      <c r="BZ112">
        <v>989</v>
      </c>
    </row>
    <row r="113" spans="1:78" ht="16.5">
      <c r="A113" s="126" t="str">
        <f t="shared" si="19"/>
        <v>청라교통</v>
      </c>
      <c r="B113" s="127" t="str">
        <f t="shared" si="20"/>
        <v>장명호</v>
      </c>
      <c r="C113" s="128" t="str">
        <f t="shared" si="21"/>
        <v>B</v>
      </c>
      <c r="D113" s="129">
        <f t="shared" si="22"/>
        <v>0.92590909090909079</v>
      </c>
      <c r="E113" s="130">
        <f t="shared" si="23"/>
        <v>1239</v>
      </c>
      <c r="F113" s="131" t="str">
        <f t="shared" si="24"/>
        <v>112</v>
      </c>
      <c r="G113" s="132" t="str">
        <f t="shared" si="25"/>
        <v>70바5995</v>
      </c>
      <c r="H113" s="133">
        <f t="shared" si="26"/>
        <v>1</v>
      </c>
      <c r="I113" s="134">
        <f t="shared" si="27"/>
        <v>2724.86</v>
      </c>
      <c r="J113" s="135">
        <f t="shared" si="28"/>
        <v>4.4952610383535915E-3</v>
      </c>
      <c r="K113" s="135">
        <f t="shared" si="29"/>
        <v>0.38593355249073502</v>
      </c>
      <c r="L113" s="135">
        <f t="shared" si="30"/>
        <v>0.16037521193749402</v>
      </c>
      <c r="M113" s="136">
        <f t="shared" si="31"/>
        <v>14.063000000000001</v>
      </c>
      <c r="N113" s="137">
        <f t="shared" si="32"/>
        <v>0.44038959799769528</v>
      </c>
      <c r="O113" s="137">
        <f t="shared" si="33"/>
        <v>35.194468706649147</v>
      </c>
      <c r="P113" s="218">
        <f t="shared" si="34"/>
        <v>1</v>
      </c>
      <c r="Q113" s="219">
        <f t="shared" si="35"/>
        <v>12</v>
      </c>
      <c r="R113" s="219">
        <f t="shared" si="36"/>
        <v>959</v>
      </c>
      <c r="T113">
        <v>531</v>
      </c>
      <c r="U113">
        <v>1239</v>
      </c>
      <c r="V113" t="s">
        <v>320</v>
      </c>
      <c r="W113">
        <v>2724.86</v>
      </c>
      <c r="X113">
        <v>1337.8520000000001</v>
      </c>
      <c r="Y113">
        <v>2.0369999999999999</v>
      </c>
      <c r="Z113">
        <v>14.063000000000001</v>
      </c>
      <c r="AA113">
        <v>165.660235</v>
      </c>
      <c r="AB113">
        <v>0.74468599999999996</v>
      </c>
      <c r="AC113">
        <v>63.933843000000003</v>
      </c>
      <c r="AD113" s="1">
        <v>437</v>
      </c>
      <c r="AE113">
        <v>12</v>
      </c>
      <c r="AF113">
        <v>959</v>
      </c>
      <c r="AG113">
        <v>82</v>
      </c>
      <c r="AH113">
        <v>16.448485000000002</v>
      </c>
      <c r="AI113">
        <v>1763.1</v>
      </c>
      <c r="AJ113">
        <v>7.7</v>
      </c>
      <c r="AK113">
        <v>1</v>
      </c>
      <c r="AL113">
        <v>20</v>
      </c>
      <c r="AM113">
        <v>0.92590909090909079</v>
      </c>
      <c r="AN113" t="s">
        <v>68</v>
      </c>
      <c r="AO113">
        <v>2724.86</v>
      </c>
      <c r="AP113" t="s">
        <v>530</v>
      </c>
      <c r="AQ113" t="s">
        <v>118</v>
      </c>
      <c r="AR113" t="s">
        <v>119</v>
      </c>
      <c r="AS113" t="s">
        <v>118</v>
      </c>
      <c r="AT113" t="s">
        <v>119</v>
      </c>
      <c r="AU113" t="s">
        <v>177</v>
      </c>
      <c r="AV113" t="s">
        <v>320</v>
      </c>
      <c r="AW113" t="s">
        <v>68</v>
      </c>
      <c r="AX113">
        <v>1239</v>
      </c>
      <c r="AY113" t="s">
        <v>590</v>
      </c>
      <c r="AZ113">
        <v>4</v>
      </c>
      <c r="BA113" t="s">
        <v>376</v>
      </c>
      <c r="BB113">
        <v>1</v>
      </c>
      <c r="BC113">
        <v>1</v>
      </c>
      <c r="BE113" t="s">
        <v>69</v>
      </c>
      <c r="BF113">
        <v>1</v>
      </c>
      <c r="BG113" t="s">
        <v>344</v>
      </c>
      <c r="BI113" t="s">
        <v>118</v>
      </c>
      <c r="BJ113" t="s">
        <v>320</v>
      </c>
      <c r="BK113" t="s">
        <v>68</v>
      </c>
      <c r="BL113">
        <v>0.92590909090909079</v>
      </c>
      <c r="BM113">
        <v>1239</v>
      </c>
      <c r="BN113" t="s">
        <v>119</v>
      </c>
      <c r="BO113" t="s">
        <v>177</v>
      </c>
      <c r="BP113">
        <v>1</v>
      </c>
      <c r="BQ113">
        <v>2724.86</v>
      </c>
      <c r="BR113">
        <v>4.4952610383535915E-3</v>
      </c>
      <c r="BS113">
        <v>0.38593355249073502</v>
      </c>
      <c r="BT113">
        <v>0.16037521193749402</v>
      </c>
      <c r="BU113">
        <v>14.063000000000001</v>
      </c>
      <c r="BV113">
        <v>0.44038959799769528</v>
      </c>
      <c r="BW113">
        <v>35.194468706649147</v>
      </c>
      <c r="BX113">
        <v>1</v>
      </c>
      <c r="BY113">
        <v>12</v>
      </c>
      <c r="BZ113">
        <v>959</v>
      </c>
    </row>
    <row r="114" spans="1:78" ht="16.5">
      <c r="A114" s="109" t="str">
        <f t="shared" si="19"/>
        <v>청라교통</v>
      </c>
      <c r="B114" s="110" t="str">
        <f t="shared" si="20"/>
        <v>전만규</v>
      </c>
      <c r="C114" s="111" t="str">
        <f t="shared" si="21"/>
        <v>B</v>
      </c>
      <c r="D114" s="112">
        <f t="shared" si="22"/>
        <v>0.94356530071053113</v>
      </c>
      <c r="E114" s="113">
        <f t="shared" si="23"/>
        <v>8174</v>
      </c>
      <c r="F114" s="114" t="str">
        <f t="shared" si="24"/>
        <v>112</v>
      </c>
      <c r="G114" s="115" t="str">
        <f t="shared" si="25"/>
        <v>72바1573</v>
      </c>
      <c r="H114" s="116">
        <f t="shared" si="26"/>
        <v>2</v>
      </c>
      <c r="I114" s="117">
        <f t="shared" si="27"/>
        <v>2222.9850000000001</v>
      </c>
      <c r="J114" s="118">
        <f t="shared" si="28"/>
        <v>3.2669228488931452E-2</v>
      </c>
      <c r="K114" s="118">
        <f t="shared" si="29"/>
        <v>0.37450353248749185</v>
      </c>
      <c r="L114" s="118">
        <f t="shared" si="30"/>
        <v>0.24831476595658539</v>
      </c>
      <c r="M114" s="119">
        <f t="shared" si="31"/>
        <v>18.600999999999999</v>
      </c>
      <c r="N114" s="120">
        <f t="shared" si="32"/>
        <v>0.31489191335074235</v>
      </c>
      <c r="O114" s="120">
        <f t="shared" si="33"/>
        <v>33.243589138028369</v>
      </c>
      <c r="P114" s="220">
        <f t="shared" si="34"/>
        <v>5</v>
      </c>
      <c r="Q114" s="221">
        <f t="shared" si="35"/>
        <v>7</v>
      </c>
      <c r="R114" s="221">
        <f t="shared" si="36"/>
        <v>739</v>
      </c>
      <c r="T114">
        <v>531</v>
      </c>
      <c r="U114">
        <v>8174</v>
      </c>
      <c r="V114" t="s">
        <v>321</v>
      </c>
      <c r="W114">
        <v>2222.9850000000001</v>
      </c>
      <c r="X114">
        <v>1222.181</v>
      </c>
      <c r="Y114">
        <v>1.819</v>
      </c>
      <c r="Z114">
        <v>18.600999999999999</v>
      </c>
      <c r="AA114">
        <v>136.706075</v>
      </c>
      <c r="AB114">
        <v>4.4660820000000001</v>
      </c>
      <c r="AC114">
        <v>51.196908000000001</v>
      </c>
      <c r="AD114" s="1">
        <v>552</v>
      </c>
      <c r="AE114">
        <v>7</v>
      </c>
      <c r="AF114">
        <v>739</v>
      </c>
      <c r="AG114">
        <v>87</v>
      </c>
      <c r="AH114">
        <v>16.261054000000001</v>
      </c>
      <c r="AI114">
        <v>1945</v>
      </c>
      <c r="AJ114">
        <v>29.5</v>
      </c>
      <c r="AK114">
        <v>5</v>
      </c>
      <c r="AL114">
        <v>1451</v>
      </c>
      <c r="AM114">
        <v>0.94356530071053113</v>
      </c>
      <c r="AN114" t="s">
        <v>68</v>
      </c>
      <c r="AO114">
        <v>2098.328</v>
      </c>
      <c r="AP114" t="s">
        <v>531</v>
      </c>
      <c r="AQ114" t="s">
        <v>118</v>
      </c>
      <c r="AR114" t="s">
        <v>119</v>
      </c>
      <c r="AS114" t="s">
        <v>118</v>
      </c>
      <c r="AT114" t="s">
        <v>119</v>
      </c>
      <c r="AU114" t="s">
        <v>194</v>
      </c>
      <c r="AV114" t="s">
        <v>321</v>
      </c>
      <c r="AW114" t="s">
        <v>68</v>
      </c>
      <c r="AX114">
        <v>8174</v>
      </c>
      <c r="AY114" t="s">
        <v>590</v>
      </c>
      <c r="AZ114">
        <v>2</v>
      </c>
      <c r="BA114" t="s">
        <v>350</v>
      </c>
      <c r="BB114">
        <v>2</v>
      </c>
      <c r="BC114">
        <v>1</v>
      </c>
      <c r="BE114" t="s">
        <v>66</v>
      </c>
      <c r="BF114">
        <v>-1</v>
      </c>
      <c r="BG114" t="s">
        <v>407</v>
      </c>
      <c r="BI114" t="s">
        <v>118</v>
      </c>
      <c r="BJ114" t="s">
        <v>321</v>
      </c>
      <c r="BK114" t="s">
        <v>68</v>
      </c>
      <c r="BL114">
        <v>0.94356530071053113</v>
      </c>
      <c r="BM114">
        <v>8174</v>
      </c>
      <c r="BN114" t="s">
        <v>119</v>
      </c>
      <c r="BO114" t="s">
        <v>194</v>
      </c>
      <c r="BP114">
        <v>2</v>
      </c>
      <c r="BQ114">
        <v>2222.9850000000001</v>
      </c>
      <c r="BR114">
        <v>3.2669228488931452E-2</v>
      </c>
      <c r="BS114">
        <v>0.37450353248749185</v>
      </c>
      <c r="BT114">
        <v>0.24831476595658539</v>
      </c>
      <c r="BU114">
        <v>18.600999999999999</v>
      </c>
      <c r="BV114">
        <v>0.31489191335074235</v>
      </c>
      <c r="BW114">
        <v>33.243589138028369</v>
      </c>
      <c r="BX114">
        <v>5</v>
      </c>
      <c r="BY114">
        <v>7</v>
      </c>
      <c r="BZ114">
        <v>739</v>
      </c>
    </row>
    <row r="115" spans="1:78" ht="16.5">
      <c r="A115" s="126" t="str">
        <f t="shared" si="19"/>
        <v>청라교통</v>
      </c>
      <c r="B115" s="127" t="str">
        <f t="shared" si="20"/>
        <v>정민진</v>
      </c>
      <c r="C115" s="128" t="str">
        <f t="shared" si="21"/>
        <v>C</v>
      </c>
      <c r="D115" s="129">
        <f t="shared" si="22"/>
        <v>0.89994846810834561</v>
      </c>
      <c r="E115" s="130">
        <f t="shared" si="23"/>
        <v>825</v>
      </c>
      <c r="F115" s="131" t="str">
        <f t="shared" si="24"/>
        <v>306</v>
      </c>
      <c r="G115" s="132" t="str">
        <f t="shared" si="25"/>
        <v>70바6049</v>
      </c>
      <c r="H115" s="133">
        <f t="shared" si="26"/>
        <v>2</v>
      </c>
      <c r="I115" s="134">
        <f t="shared" si="27"/>
        <v>3931.7450000000003</v>
      </c>
      <c r="J115" s="135">
        <f t="shared" si="28"/>
        <v>1.0761659030561737E-2</v>
      </c>
      <c r="K115" s="135">
        <f t="shared" si="29"/>
        <v>0.22179518633800785</v>
      </c>
      <c r="L115" s="135">
        <f t="shared" si="30"/>
        <v>0.16557533614209466</v>
      </c>
      <c r="M115" s="136">
        <f t="shared" si="31"/>
        <v>15.613</v>
      </c>
      <c r="N115" s="137">
        <f t="shared" si="32"/>
        <v>0</v>
      </c>
      <c r="O115" s="137">
        <f t="shared" si="33"/>
        <v>23.907959442944541</v>
      </c>
      <c r="P115" s="218">
        <f t="shared" si="34"/>
        <v>8</v>
      </c>
      <c r="Q115" s="219">
        <f t="shared" si="35"/>
        <v>0</v>
      </c>
      <c r="R115" s="219">
        <f t="shared" si="36"/>
        <v>940</v>
      </c>
      <c r="T115">
        <v>531</v>
      </c>
      <c r="U115">
        <v>825</v>
      </c>
      <c r="V115" t="s">
        <v>322</v>
      </c>
      <c r="W115">
        <v>3931.7449999999999</v>
      </c>
      <c r="X115">
        <v>1290.1669999999999</v>
      </c>
      <c r="Y115">
        <v>3.0470000000000002</v>
      </c>
      <c r="Z115">
        <v>15.613</v>
      </c>
      <c r="AA115">
        <v>125.15914100000001</v>
      </c>
      <c r="AB115">
        <v>1.3469199999999999</v>
      </c>
      <c r="AC115">
        <v>27.759695000000001</v>
      </c>
      <c r="AD115" s="1">
        <v>651</v>
      </c>
      <c r="AE115">
        <v>0</v>
      </c>
      <c r="AF115">
        <v>940</v>
      </c>
      <c r="AG115">
        <v>91</v>
      </c>
      <c r="AH115">
        <v>31.413965999999999</v>
      </c>
      <c r="AI115">
        <v>24687</v>
      </c>
      <c r="AJ115">
        <v>12830</v>
      </c>
      <c r="AK115">
        <v>8</v>
      </c>
      <c r="AL115">
        <v>2219</v>
      </c>
      <c r="AM115">
        <v>0.89994846810834561</v>
      </c>
      <c r="AN115" t="s">
        <v>69</v>
      </c>
      <c r="AO115">
        <v>3687.4140000000002</v>
      </c>
      <c r="AP115" t="s">
        <v>532</v>
      </c>
      <c r="AQ115" t="s">
        <v>118</v>
      </c>
      <c r="AR115" t="s">
        <v>120</v>
      </c>
      <c r="AS115" t="s">
        <v>118</v>
      </c>
      <c r="AT115" t="s">
        <v>120</v>
      </c>
      <c r="AU115" t="s">
        <v>200</v>
      </c>
      <c r="AV115" t="s">
        <v>322</v>
      </c>
      <c r="AW115" t="s">
        <v>69</v>
      </c>
      <c r="AX115">
        <v>825</v>
      </c>
      <c r="AY115" t="s">
        <v>614</v>
      </c>
      <c r="AZ115">
        <v>1</v>
      </c>
      <c r="BA115" t="s">
        <v>356</v>
      </c>
      <c r="BB115">
        <v>2</v>
      </c>
      <c r="BC115">
        <v>1</v>
      </c>
      <c r="BE115" t="s">
        <v>68</v>
      </c>
      <c r="BF115">
        <v>-1</v>
      </c>
      <c r="BG115" t="s">
        <v>407</v>
      </c>
      <c r="BI115" t="s">
        <v>118</v>
      </c>
      <c r="BJ115" t="s">
        <v>322</v>
      </c>
      <c r="BK115" t="s">
        <v>69</v>
      </c>
      <c r="BL115">
        <v>0.89994846810834561</v>
      </c>
      <c r="BM115">
        <v>825</v>
      </c>
      <c r="BN115" t="s">
        <v>120</v>
      </c>
      <c r="BO115" t="s">
        <v>200</v>
      </c>
      <c r="BP115">
        <v>2</v>
      </c>
      <c r="BQ115">
        <v>3931.7450000000003</v>
      </c>
      <c r="BR115">
        <v>1.0761659030561737E-2</v>
      </c>
      <c r="BS115">
        <v>0.22179518633800785</v>
      </c>
      <c r="BT115">
        <v>0.16557533614209466</v>
      </c>
      <c r="BU115">
        <v>15.613</v>
      </c>
      <c r="BV115">
        <v>0</v>
      </c>
      <c r="BW115">
        <v>23.907959442944541</v>
      </c>
      <c r="BX115">
        <v>8</v>
      </c>
      <c r="BY115">
        <v>0</v>
      </c>
      <c r="BZ115">
        <v>940</v>
      </c>
    </row>
    <row r="116" spans="1:78" ht="16.5">
      <c r="A116" s="109" t="str">
        <f t="shared" si="19"/>
        <v>청라교통</v>
      </c>
      <c r="B116" s="110" t="str">
        <f t="shared" si="20"/>
        <v>정병석</v>
      </c>
      <c r="C116" s="111" t="str">
        <f t="shared" si="21"/>
        <v>C</v>
      </c>
      <c r="D116" s="112">
        <f t="shared" si="22"/>
        <v>0.89165073734940858</v>
      </c>
      <c r="E116" s="113">
        <f t="shared" si="23"/>
        <v>933</v>
      </c>
      <c r="F116" s="114" t="str">
        <f t="shared" si="24"/>
        <v>308</v>
      </c>
      <c r="G116" s="115" t="str">
        <f t="shared" si="25"/>
        <v>70바5088</v>
      </c>
      <c r="H116" s="116">
        <f t="shared" si="26"/>
        <v>13</v>
      </c>
      <c r="I116" s="117">
        <f t="shared" si="27"/>
        <v>2760.9059999999999</v>
      </c>
      <c r="J116" s="118">
        <f t="shared" si="28"/>
        <v>2.2276546227342549E-2</v>
      </c>
      <c r="K116" s="118">
        <f t="shared" si="29"/>
        <v>0.33868623185977204</v>
      </c>
      <c r="L116" s="118">
        <f t="shared" si="30"/>
        <v>0.18798177120119267</v>
      </c>
      <c r="M116" s="119">
        <f t="shared" si="31"/>
        <v>16.125</v>
      </c>
      <c r="N116" s="120">
        <f t="shared" si="32"/>
        <v>0.2173199667065811</v>
      </c>
      <c r="O116" s="120">
        <f t="shared" si="33"/>
        <v>23.79653635437063</v>
      </c>
      <c r="P116" s="220">
        <f t="shared" si="34"/>
        <v>1</v>
      </c>
      <c r="Q116" s="221">
        <f t="shared" si="35"/>
        <v>6</v>
      </c>
      <c r="R116" s="221">
        <f t="shared" si="36"/>
        <v>658</v>
      </c>
      <c r="T116">
        <v>531</v>
      </c>
      <c r="U116">
        <v>933</v>
      </c>
      <c r="V116" t="s">
        <v>323</v>
      </c>
      <c r="W116">
        <v>2807.6320000000001</v>
      </c>
      <c r="X116">
        <v>1298.508</v>
      </c>
      <c r="Y116">
        <v>2.1619999999999999</v>
      </c>
      <c r="Z116">
        <v>16.125</v>
      </c>
      <c r="AA116">
        <v>140.95385200000001</v>
      </c>
      <c r="AB116">
        <v>3.1399650000000001</v>
      </c>
      <c r="AC116">
        <v>47.739128999999998</v>
      </c>
      <c r="AD116" s="1">
        <v>519</v>
      </c>
      <c r="AE116">
        <v>6</v>
      </c>
      <c r="AF116">
        <v>658</v>
      </c>
      <c r="AG116">
        <v>92</v>
      </c>
      <c r="AH116">
        <v>19.918801999999999</v>
      </c>
      <c r="AI116">
        <v>12129.4</v>
      </c>
      <c r="AJ116">
        <v>3510.3</v>
      </c>
      <c r="AK116">
        <v>1</v>
      </c>
      <c r="AL116">
        <v>50</v>
      </c>
      <c r="AM116">
        <v>0.89165073734940858</v>
      </c>
      <c r="AN116" t="s">
        <v>69</v>
      </c>
      <c r="AO116">
        <v>549.75900000000001</v>
      </c>
      <c r="AP116" t="s">
        <v>533</v>
      </c>
      <c r="AQ116" t="s">
        <v>118</v>
      </c>
      <c r="AR116" t="s">
        <v>122</v>
      </c>
      <c r="AS116" t="s">
        <v>118</v>
      </c>
      <c r="AT116" t="s">
        <v>122</v>
      </c>
      <c r="AU116" t="s">
        <v>224</v>
      </c>
      <c r="AV116" t="s">
        <v>323</v>
      </c>
      <c r="AW116" t="s">
        <v>69</v>
      </c>
      <c r="AX116">
        <v>933</v>
      </c>
      <c r="AY116" t="s">
        <v>624</v>
      </c>
      <c r="AZ116">
        <v>2</v>
      </c>
      <c r="BA116" t="s">
        <v>686</v>
      </c>
      <c r="BB116">
        <v>13</v>
      </c>
      <c r="BC116">
        <v>1</v>
      </c>
      <c r="BE116" t="s">
        <v>68</v>
      </c>
      <c r="BF116">
        <v>-1</v>
      </c>
      <c r="BG116" t="s">
        <v>407</v>
      </c>
      <c r="BI116" t="s">
        <v>118</v>
      </c>
      <c r="BJ116" t="s">
        <v>323</v>
      </c>
      <c r="BK116" t="s">
        <v>69</v>
      </c>
      <c r="BL116">
        <v>0.89165073734940858</v>
      </c>
      <c r="BM116">
        <v>933</v>
      </c>
      <c r="BN116" t="s">
        <v>122</v>
      </c>
      <c r="BO116" t="s">
        <v>224</v>
      </c>
      <c r="BP116">
        <v>13</v>
      </c>
      <c r="BQ116">
        <v>2760.9059999999999</v>
      </c>
      <c r="BR116">
        <v>2.2276546227342549E-2</v>
      </c>
      <c r="BS116">
        <v>0.33868623185977204</v>
      </c>
      <c r="BT116">
        <v>0.18485328561577871</v>
      </c>
      <c r="BU116">
        <v>16.125</v>
      </c>
      <c r="BV116">
        <v>0.2173199667065811</v>
      </c>
      <c r="BW116">
        <v>23.79653635437063</v>
      </c>
      <c r="BX116">
        <v>1</v>
      </c>
      <c r="BY116">
        <v>6</v>
      </c>
      <c r="BZ116">
        <v>658</v>
      </c>
    </row>
    <row r="117" spans="1:78" ht="16.5">
      <c r="A117" s="126" t="str">
        <f t="shared" si="19"/>
        <v>청라교통</v>
      </c>
      <c r="B117" s="127" t="str">
        <f t="shared" si="20"/>
        <v>정우진</v>
      </c>
      <c r="C117" s="128" t="str">
        <f t="shared" si="21"/>
        <v>F</v>
      </c>
      <c r="D117" s="129">
        <f t="shared" si="22"/>
        <v>0.76406249999999987</v>
      </c>
      <c r="E117" s="130">
        <f t="shared" si="23"/>
        <v>1286</v>
      </c>
      <c r="F117" s="131" t="str">
        <f t="shared" si="24"/>
        <v>308</v>
      </c>
      <c r="G117" s="132" t="str">
        <f t="shared" si="25"/>
        <v>70바5088</v>
      </c>
      <c r="H117" s="133">
        <f t="shared" si="26"/>
        <v>1</v>
      </c>
      <c r="I117" s="134">
        <f t="shared" si="27"/>
        <v>4019.29</v>
      </c>
      <c r="J117" s="135">
        <f t="shared" si="28"/>
        <v>3.258014457751908E-2</v>
      </c>
      <c r="K117" s="135">
        <f t="shared" si="29"/>
        <v>0.32045233720750593</v>
      </c>
      <c r="L117" s="135">
        <f t="shared" si="30"/>
        <v>0.13037128448059235</v>
      </c>
      <c r="M117" s="136">
        <f t="shared" si="31"/>
        <v>22.625</v>
      </c>
      <c r="N117" s="137">
        <f t="shared" si="32"/>
        <v>2.4880016122250447E-2</v>
      </c>
      <c r="O117" s="137">
        <f t="shared" si="33"/>
        <v>5.299443434039345</v>
      </c>
      <c r="P117" s="218">
        <f t="shared" si="34"/>
        <v>45</v>
      </c>
      <c r="Q117" s="219">
        <f t="shared" si="35"/>
        <v>1</v>
      </c>
      <c r="R117" s="219">
        <f t="shared" si="36"/>
        <v>213</v>
      </c>
      <c r="T117">
        <v>531</v>
      </c>
      <c r="U117">
        <v>1286</v>
      </c>
      <c r="V117" t="s">
        <v>324</v>
      </c>
      <c r="W117">
        <v>4019.29</v>
      </c>
      <c r="X117">
        <v>1644.0409999999999</v>
      </c>
      <c r="Y117">
        <v>2.4449999999999998</v>
      </c>
      <c r="Z117">
        <v>22.625</v>
      </c>
      <c r="AA117">
        <v>126.098581</v>
      </c>
      <c r="AB117">
        <v>4.1083100000000004</v>
      </c>
      <c r="AC117">
        <v>40.408585000000002</v>
      </c>
      <c r="AD117" s="1">
        <v>524</v>
      </c>
      <c r="AE117">
        <v>1</v>
      </c>
      <c r="AF117">
        <v>213</v>
      </c>
      <c r="AG117">
        <v>92</v>
      </c>
      <c r="AH117">
        <v>31.874188</v>
      </c>
      <c r="AI117">
        <v>38643.599999999999</v>
      </c>
      <c r="AJ117">
        <v>19659.7</v>
      </c>
      <c r="AK117">
        <v>45</v>
      </c>
      <c r="AL117">
        <v>26548</v>
      </c>
      <c r="AM117">
        <v>0.76406249999999987</v>
      </c>
      <c r="AN117" t="s">
        <v>70</v>
      </c>
      <c r="AO117">
        <v>4019.29</v>
      </c>
      <c r="AP117" t="s">
        <v>534</v>
      </c>
      <c r="AQ117" t="s">
        <v>118</v>
      </c>
      <c r="AR117" t="s">
        <v>122</v>
      </c>
      <c r="AS117" t="s">
        <v>118</v>
      </c>
      <c r="AT117" t="s">
        <v>122</v>
      </c>
      <c r="AU117" t="s">
        <v>224</v>
      </c>
      <c r="AV117" t="s">
        <v>324</v>
      </c>
      <c r="AW117" t="s">
        <v>70</v>
      </c>
      <c r="AX117">
        <v>1286</v>
      </c>
      <c r="AY117" t="s">
        <v>645</v>
      </c>
      <c r="AZ117">
        <v>2</v>
      </c>
      <c r="BA117" t="s">
        <v>366</v>
      </c>
      <c r="BB117">
        <v>1</v>
      </c>
      <c r="BC117">
        <v>1</v>
      </c>
      <c r="BE117" t="s">
        <v>70</v>
      </c>
      <c r="BF117">
        <v>0</v>
      </c>
      <c r="BG117" t="s">
        <v>343</v>
      </c>
      <c r="BI117" t="s">
        <v>118</v>
      </c>
      <c r="BJ117" t="s">
        <v>324</v>
      </c>
      <c r="BK117" t="s">
        <v>70</v>
      </c>
      <c r="BL117">
        <v>0.76406249999999987</v>
      </c>
      <c r="BM117">
        <v>1286</v>
      </c>
      <c r="BN117" t="s">
        <v>122</v>
      </c>
      <c r="BO117" t="s">
        <v>224</v>
      </c>
      <c r="BP117">
        <v>1</v>
      </c>
      <c r="BQ117">
        <v>4019.29</v>
      </c>
      <c r="BR117">
        <v>3.258014457751908E-2</v>
      </c>
      <c r="BS117">
        <v>0.32045233720750593</v>
      </c>
      <c r="BT117">
        <v>0.13037128448059235</v>
      </c>
      <c r="BU117">
        <v>22.625</v>
      </c>
      <c r="BV117">
        <v>2.4880016122250447E-2</v>
      </c>
      <c r="BW117">
        <v>5.299443434039345</v>
      </c>
      <c r="BX117">
        <v>45</v>
      </c>
      <c r="BY117">
        <v>1</v>
      </c>
      <c r="BZ117">
        <v>213</v>
      </c>
    </row>
    <row r="118" spans="1:78" ht="16.5">
      <c r="A118" s="109" t="str">
        <f t="shared" si="19"/>
        <v>청라교통</v>
      </c>
      <c r="B118" s="110" t="str">
        <f t="shared" si="20"/>
        <v>정원영</v>
      </c>
      <c r="C118" s="111" t="str">
        <f t="shared" si="21"/>
        <v>D</v>
      </c>
      <c r="D118" s="112">
        <f t="shared" si="22"/>
        <v>0.83734157214552218</v>
      </c>
      <c r="E118" s="113">
        <f t="shared" si="23"/>
        <v>7745</v>
      </c>
      <c r="F118" s="114" t="str">
        <f t="shared" si="24"/>
        <v>306</v>
      </c>
      <c r="G118" s="115" t="str">
        <f t="shared" si="25"/>
        <v>72바1306</v>
      </c>
      <c r="H118" s="116">
        <f t="shared" si="26"/>
        <v>2</v>
      </c>
      <c r="I118" s="117">
        <f t="shared" si="27"/>
        <v>4143.3409999999994</v>
      </c>
      <c r="J118" s="118">
        <f t="shared" si="28"/>
        <v>3.527020000355565E-2</v>
      </c>
      <c r="K118" s="118">
        <f t="shared" si="29"/>
        <v>0.30738559409236793</v>
      </c>
      <c r="L118" s="118">
        <f t="shared" si="30"/>
        <v>0.19380495112519103</v>
      </c>
      <c r="M118" s="119">
        <f t="shared" si="31"/>
        <v>20.247</v>
      </c>
      <c r="N118" s="120">
        <f t="shared" si="32"/>
        <v>2.4135112219824537E-2</v>
      </c>
      <c r="O118" s="120">
        <f t="shared" si="33"/>
        <v>10.329828030084901</v>
      </c>
      <c r="P118" s="220">
        <f t="shared" si="34"/>
        <v>65</v>
      </c>
      <c r="Q118" s="221">
        <f t="shared" si="35"/>
        <v>1</v>
      </c>
      <c r="R118" s="221">
        <f t="shared" si="36"/>
        <v>428</v>
      </c>
      <c r="T118">
        <v>531</v>
      </c>
      <c r="U118">
        <v>7745</v>
      </c>
      <c r="V118" t="s">
        <v>325</v>
      </c>
      <c r="W118">
        <v>4143.3410000000003</v>
      </c>
      <c r="X118">
        <v>1546.6780000000001</v>
      </c>
      <c r="Y118">
        <v>2.6789999999999998</v>
      </c>
      <c r="Z118">
        <v>20.247</v>
      </c>
      <c r="AA118">
        <v>145.34581600000001</v>
      </c>
      <c r="AB118">
        <v>5.1263759999999996</v>
      </c>
      <c r="AC118">
        <v>44.677210000000002</v>
      </c>
      <c r="AD118" s="1">
        <v>803</v>
      </c>
      <c r="AE118">
        <v>1</v>
      </c>
      <c r="AF118">
        <v>428</v>
      </c>
      <c r="AG118">
        <v>92</v>
      </c>
      <c r="AH118">
        <v>28.506778000000001</v>
      </c>
      <c r="AI118">
        <v>44408.800000000003</v>
      </c>
      <c r="AJ118">
        <v>25625.200000000001</v>
      </c>
      <c r="AK118">
        <v>65</v>
      </c>
      <c r="AL118">
        <v>34628</v>
      </c>
      <c r="AM118">
        <v>0.83734157214552218</v>
      </c>
      <c r="AN118" t="s">
        <v>67</v>
      </c>
      <c r="AO118">
        <v>3899.2089999999998</v>
      </c>
      <c r="AP118" t="s">
        <v>535</v>
      </c>
      <c r="AQ118" t="s">
        <v>118</v>
      </c>
      <c r="AR118" t="s">
        <v>120</v>
      </c>
      <c r="AS118" t="s">
        <v>118</v>
      </c>
      <c r="AT118" t="s">
        <v>120</v>
      </c>
      <c r="AU118" t="s">
        <v>209</v>
      </c>
      <c r="AV118" t="s">
        <v>325</v>
      </c>
      <c r="AW118" t="s">
        <v>67</v>
      </c>
      <c r="AX118">
        <v>7745</v>
      </c>
      <c r="AY118" t="s">
        <v>596</v>
      </c>
      <c r="AZ118">
        <v>4</v>
      </c>
      <c r="BA118" t="s">
        <v>687</v>
      </c>
      <c r="BB118">
        <v>2</v>
      </c>
      <c r="BC118">
        <v>1</v>
      </c>
      <c r="BE118" t="s">
        <v>67</v>
      </c>
      <c r="BF118">
        <v>0</v>
      </c>
      <c r="BG118" t="s">
        <v>343</v>
      </c>
      <c r="BI118" t="s">
        <v>118</v>
      </c>
      <c r="BJ118" t="s">
        <v>325</v>
      </c>
      <c r="BK118" t="s">
        <v>67</v>
      </c>
      <c r="BL118">
        <v>0.83734157214552218</v>
      </c>
      <c r="BM118">
        <v>7745</v>
      </c>
      <c r="BN118" t="s">
        <v>120</v>
      </c>
      <c r="BO118" t="s">
        <v>209</v>
      </c>
      <c r="BP118">
        <v>2</v>
      </c>
      <c r="BQ118">
        <v>4143.3409999999994</v>
      </c>
      <c r="BR118">
        <v>3.527020000355565E-2</v>
      </c>
      <c r="BS118">
        <v>0.30738559409236793</v>
      </c>
      <c r="BT118">
        <v>0.19380495112519097</v>
      </c>
      <c r="BU118">
        <v>20.247</v>
      </c>
      <c r="BV118">
        <v>2.4135112219824537E-2</v>
      </c>
      <c r="BW118">
        <v>10.329828030084901</v>
      </c>
      <c r="BX118">
        <v>65</v>
      </c>
      <c r="BY118">
        <v>1</v>
      </c>
      <c r="BZ118">
        <v>428</v>
      </c>
    </row>
    <row r="119" spans="1:78" ht="16.5">
      <c r="A119" s="126" t="str">
        <f t="shared" si="19"/>
        <v>청라교통</v>
      </c>
      <c r="B119" s="127" t="str">
        <f t="shared" si="20"/>
        <v>조건희</v>
      </c>
      <c r="C119" s="128" t="str">
        <f t="shared" si="21"/>
        <v>C</v>
      </c>
      <c r="D119" s="129">
        <f t="shared" si="22"/>
        <v>0.88007178575193201</v>
      </c>
      <c r="E119" s="130">
        <f t="shared" si="23"/>
        <v>3878</v>
      </c>
      <c r="F119" s="131" t="str">
        <f t="shared" si="24"/>
        <v>306</v>
      </c>
      <c r="G119" s="132" t="str">
        <f t="shared" si="25"/>
        <v>72바1499</v>
      </c>
      <c r="H119" s="133">
        <f t="shared" si="26"/>
        <v>3</v>
      </c>
      <c r="I119" s="134">
        <f t="shared" si="27"/>
        <v>4639.070999999999</v>
      </c>
      <c r="J119" s="135">
        <f t="shared" si="28"/>
        <v>3.7226037582338133E-2</v>
      </c>
      <c r="K119" s="135">
        <f t="shared" si="29"/>
        <v>0.22011359681048445</v>
      </c>
      <c r="L119" s="135">
        <f t="shared" si="30"/>
        <v>0.19960893032247193</v>
      </c>
      <c r="M119" s="136">
        <f t="shared" si="31"/>
        <v>16.111000000000001</v>
      </c>
      <c r="N119" s="137">
        <f t="shared" si="32"/>
        <v>2.155603999162764E-2</v>
      </c>
      <c r="O119" s="137">
        <f t="shared" si="33"/>
        <v>7.0272690372706101</v>
      </c>
      <c r="P119" s="218">
        <f t="shared" si="34"/>
        <v>10</v>
      </c>
      <c r="Q119" s="219">
        <f t="shared" si="35"/>
        <v>1</v>
      </c>
      <c r="R119" s="219">
        <f t="shared" si="36"/>
        <v>326</v>
      </c>
      <c r="T119">
        <v>531</v>
      </c>
      <c r="U119">
        <v>3878</v>
      </c>
      <c r="V119" t="s">
        <v>326</v>
      </c>
      <c r="W119">
        <v>4639.0709999999999</v>
      </c>
      <c r="X119">
        <v>1610.2249999999999</v>
      </c>
      <c r="Y119">
        <v>2.8809999999999998</v>
      </c>
      <c r="Z119">
        <v>16.111000000000001</v>
      </c>
      <c r="AA119">
        <v>143.69329500000001</v>
      </c>
      <c r="AB119">
        <v>5.349132</v>
      </c>
      <c r="AC119">
        <v>31.628848000000001</v>
      </c>
      <c r="AD119" s="1">
        <v>926</v>
      </c>
      <c r="AE119">
        <v>1</v>
      </c>
      <c r="AF119">
        <v>326</v>
      </c>
      <c r="AG119">
        <v>94</v>
      </c>
      <c r="AH119">
        <v>32.284533000000003</v>
      </c>
      <c r="AI119">
        <v>34074.9</v>
      </c>
      <c r="AJ119">
        <v>18475.599999999999</v>
      </c>
      <c r="AK119">
        <v>10</v>
      </c>
      <c r="AL119">
        <v>5968</v>
      </c>
      <c r="AM119">
        <v>0.88007178575193201</v>
      </c>
      <c r="AN119" t="s">
        <v>69</v>
      </c>
      <c r="AO119">
        <v>4272.1099999999997</v>
      </c>
      <c r="AP119" t="s">
        <v>536</v>
      </c>
      <c r="AQ119" t="s">
        <v>118</v>
      </c>
      <c r="AR119" t="s">
        <v>120</v>
      </c>
      <c r="AS119" t="s">
        <v>118</v>
      </c>
      <c r="AT119" t="s">
        <v>120</v>
      </c>
      <c r="AU119" t="s">
        <v>212</v>
      </c>
      <c r="AV119" t="s">
        <v>326</v>
      </c>
      <c r="AW119" t="s">
        <v>69</v>
      </c>
      <c r="AX119">
        <v>3878</v>
      </c>
      <c r="AY119" t="s">
        <v>614</v>
      </c>
      <c r="AZ119">
        <v>6</v>
      </c>
      <c r="BA119" t="s">
        <v>398</v>
      </c>
      <c r="BB119">
        <v>3</v>
      </c>
      <c r="BC119">
        <v>1</v>
      </c>
      <c r="BE119" t="s">
        <v>69</v>
      </c>
      <c r="BF119">
        <v>0</v>
      </c>
      <c r="BG119" t="s">
        <v>343</v>
      </c>
      <c r="BI119" t="s">
        <v>118</v>
      </c>
      <c r="BJ119" t="s">
        <v>326</v>
      </c>
      <c r="BK119" t="s">
        <v>69</v>
      </c>
      <c r="BL119">
        <v>0.88007178575193201</v>
      </c>
      <c r="BM119">
        <v>3878</v>
      </c>
      <c r="BN119" t="s">
        <v>120</v>
      </c>
      <c r="BO119" t="s">
        <v>212</v>
      </c>
      <c r="BP119">
        <v>3</v>
      </c>
      <c r="BQ119">
        <v>4639.070999999999</v>
      </c>
      <c r="BR119">
        <v>3.7226037582338133E-2</v>
      </c>
      <c r="BS119">
        <v>0.22011359681048445</v>
      </c>
      <c r="BT119">
        <v>0.1996089303224719</v>
      </c>
      <c r="BU119">
        <v>16.111000000000001</v>
      </c>
      <c r="BV119">
        <v>2.155603999162764E-2</v>
      </c>
      <c r="BW119">
        <v>7.0272690372706101</v>
      </c>
      <c r="BX119">
        <v>10</v>
      </c>
      <c r="BY119">
        <v>1</v>
      </c>
      <c r="BZ119">
        <v>326</v>
      </c>
    </row>
    <row r="120" spans="1:78" ht="16.5">
      <c r="A120" s="109" t="str">
        <f t="shared" si="19"/>
        <v>청라교통</v>
      </c>
      <c r="B120" s="110" t="str">
        <f t="shared" si="20"/>
        <v>조점룡</v>
      </c>
      <c r="C120" s="111" t="str">
        <f t="shared" si="21"/>
        <v>C</v>
      </c>
      <c r="D120" s="112">
        <f t="shared" si="22"/>
        <v>0.89117647058823524</v>
      </c>
      <c r="E120" s="113">
        <f t="shared" si="23"/>
        <v>6395</v>
      </c>
      <c r="F120" s="114" t="str">
        <f t="shared" si="24"/>
        <v>306</v>
      </c>
      <c r="G120" s="115" t="str">
        <f t="shared" si="25"/>
        <v>70바6087</v>
      </c>
      <c r="H120" s="116">
        <f t="shared" si="26"/>
        <v>1</v>
      </c>
      <c r="I120" s="117">
        <f t="shared" si="27"/>
        <v>4485.0240000000003</v>
      </c>
      <c r="J120" s="118">
        <f t="shared" si="28"/>
        <v>1.4977254506791741E-2</v>
      </c>
      <c r="K120" s="118">
        <f t="shared" si="29"/>
        <v>0.2738637635918752</v>
      </c>
      <c r="L120" s="118">
        <f t="shared" si="30"/>
        <v>0.1451497249513046</v>
      </c>
      <c r="M120" s="119">
        <f t="shared" si="31"/>
        <v>17.625</v>
      </c>
      <c r="N120" s="120">
        <f t="shared" si="32"/>
        <v>0</v>
      </c>
      <c r="O120" s="120">
        <f t="shared" si="33"/>
        <v>12.998815613918676</v>
      </c>
      <c r="P120" s="220">
        <f t="shared" si="34"/>
        <v>47</v>
      </c>
      <c r="Q120" s="221">
        <f t="shared" si="35"/>
        <v>0</v>
      </c>
      <c r="R120" s="221">
        <f t="shared" si="36"/>
        <v>583</v>
      </c>
      <c r="T120">
        <v>531</v>
      </c>
      <c r="U120">
        <v>6395</v>
      </c>
      <c r="V120" t="s">
        <v>327</v>
      </c>
      <c r="W120">
        <v>4485.0240000000003</v>
      </c>
      <c r="X120">
        <v>1480.3889999999999</v>
      </c>
      <c r="Y120">
        <v>3.03</v>
      </c>
      <c r="Z120">
        <v>17.625</v>
      </c>
      <c r="AA120">
        <v>149.65052499999999</v>
      </c>
      <c r="AB120">
        <v>2.2413539999999998</v>
      </c>
      <c r="AC120">
        <v>40.983856000000003</v>
      </c>
      <c r="AD120" s="1">
        <v>651</v>
      </c>
      <c r="AE120">
        <v>0</v>
      </c>
      <c r="AF120">
        <v>583</v>
      </c>
      <c r="AG120">
        <v>94</v>
      </c>
      <c r="AH120">
        <v>29.969985000000001</v>
      </c>
      <c r="AI120">
        <v>31659.4</v>
      </c>
      <c r="AJ120">
        <v>18953.400000000001</v>
      </c>
      <c r="AK120">
        <v>47</v>
      </c>
      <c r="AL120">
        <v>19017</v>
      </c>
      <c r="AM120">
        <v>0.89117647058823524</v>
      </c>
      <c r="AN120" t="s">
        <v>69</v>
      </c>
      <c r="AO120">
        <v>4485.0240000000003</v>
      </c>
      <c r="AP120" t="s">
        <v>537</v>
      </c>
      <c r="AQ120" t="s">
        <v>118</v>
      </c>
      <c r="AR120" t="s">
        <v>120</v>
      </c>
      <c r="AS120" t="s">
        <v>118</v>
      </c>
      <c r="AT120" t="s">
        <v>120</v>
      </c>
      <c r="AU120" t="s">
        <v>204</v>
      </c>
      <c r="AV120" t="s">
        <v>327</v>
      </c>
      <c r="AW120" t="s">
        <v>69</v>
      </c>
      <c r="AX120">
        <v>6395</v>
      </c>
      <c r="AY120" t="s">
        <v>614</v>
      </c>
      <c r="AZ120">
        <v>5</v>
      </c>
      <c r="BA120" t="s">
        <v>396</v>
      </c>
      <c r="BB120">
        <v>1</v>
      </c>
      <c r="BC120">
        <v>1</v>
      </c>
      <c r="BE120" t="s">
        <v>69</v>
      </c>
      <c r="BF120">
        <v>0</v>
      </c>
      <c r="BG120" t="s">
        <v>343</v>
      </c>
      <c r="BI120" t="s">
        <v>118</v>
      </c>
      <c r="BJ120" t="s">
        <v>327</v>
      </c>
      <c r="BK120" t="s">
        <v>69</v>
      </c>
      <c r="BL120">
        <v>0.89117647058823524</v>
      </c>
      <c r="BM120">
        <v>6395</v>
      </c>
      <c r="BN120" t="s">
        <v>120</v>
      </c>
      <c r="BO120" t="s">
        <v>204</v>
      </c>
      <c r="BP120">
        <v>1</v>
      </c>
      <c r="BQ120">
        <v>4485.0240000000003</v>
      </c>
      <c r="BR120">
        <v>1.4977254506791741E-2</v>
      </c>
      <c r="BS120">
        <v>0.2738637635918752</v>
      </c>
      <c r="BT120">
        <v>0.1451497249513046</v>
      </c>
      <c r="BU120">
        <v>17.625</v>
      </c>
      <c r="BV120">
        <v>0</v>
      </c>
      <c r="BW120">
        <v>12.998815613918676</v>
      </c>
      <c r="BX120">
        <v>47</v>
      </c>
      <c r="BY120">
        <v>0</v>
      </c>
      <c r="BZ120">
        <v>583</v>
      </c>
    </row>
    <row r="121" spans="1:78" ht="16.5">
      <c r="A121" s="126" t="str">
        <f t="shared" si="19"/>
        <v>청라교통</v>
      </c>
      <c r="B121" s="127" t="str">
        <f t="shared" si="20"/>
        <v>조중희</v>
      </c>
      <c r="C121" s="128" t="str">
        <f t="shared" si="21"/>
        <v>D</v>
      </c>
      <c r="D121" s="129">
        <f t="shared" si="22"/>
        <v>0.8341279864083847</v>
      </c>
      <c r="E121" s="130">
        <f t="shared" si="23"/>
        <v>8166</v>
      </c>
      <c r="F121" s="131" t="str">
        <f t="shared" si="24"/>
        <v>306</v>
      </c>
      <c r="G121" s="132" t="str">
        <f t="shared" si="25"/>
        <v>70바6085</v>
      </c>
      <c r="H121" s="133">
        <f t="shared" si="26"/>
        <v>2</v>
      </c>
      <c r="I121" s="134">
        <f t="shared" si="27"/>
        <v>4215.5</v>
      </c>
      <c r="J121" s="135">
        <f t="shared" si="28"/>
        <v>1.6749968062967305E-2</v>
      </c>
      <c r="K121" s="135">
        <f t="shared" si="29"/>
        <v>0.26369456346652331</v>
      </c>
      <c r="L121" s="135">
        <f t="shared" si="30"/>
        <v>0.12762424386193807</v>
      </c>
      <c r="M121" s="136">
        <f t="shared" si="31"/>
        <v>21.228999999999999</v>
      </c>
      <c r="N121" s="137">
        <f t="shared" si="32"/>
        <v>0.40327363302099395</v>
      </c>
      <c r="O121" s="137">
        <f t="shared" si="33"/>
        <v>36.033685209346459</v>
      </c>
      <c r="P121" s="218">
        <f t="shared" si="34"/>
        <v>15</v>
      </c>
      <c r="Q121" s="219">
        <f t="shared" si="35"/>
        <v>17</v>
      </c>
      <c r="R121" s="219">
        <f t="shared" si="36"/>
        <v>1519</v>
      </c>
      <c r="T121">
        <v>531</v>
      </c>
      <c r="U121">
        <v>8166</v>
      </c>
      <c r="V121" t="s">
        <v>328</v>
      </c>
      <c r="W121">
        <v>4215.5</v>
      </c>
      <c r="X121">
        <v>1533.7650000000001</v>
      </c>
      <c r="Y121">
        <v>2.7480000000000002</v>
      </c>
      <c r="Z121">
        <v>21.228999999999999</v>
      </c>
      <c r="AA121">
        <v>131.391355</v>
      </c>
      <c r="AB121">
        <v>2.2008009999999998</v>
      </c>
      <c r="AC121">
        <v>34.647185999999998</v>
      </c>
      <c r="AD121" s="1">
        <v>538</v>
      </c>
      <c r="AE121">
        <v>17</v>
      </c>
      <c r="AF121">
        <v>1519</v>
      </c>
      <c r="AG121">
        <v>93</v>
      </c>
      <c r="AH121">
        <v>32.083540999999997</v>
      </c>
      <c r="AI121">
        <v>28359.3</v>
      </c>
      <c r="AJ121">
        <v>10037.700000000001</v>
      </c>
      <c r="AK121">
        <v>15</v>
      </c>
      <c r="AL121">
        <v>2285</v>
      </c>
      <c r="AM121">
        <v>0.8341279864083847</v>
      </c>
      <c r="AN121" t="s">
        <v>67</v>
      </c>
      <c r="AO121">
        <v>4010.585</v>
      </c>
      <c r="AP121" t="s">
        <v>538</v>
      </c>
      <c r="AQ121" t="s">
        <v>118</v>
      </c>
      <c r="AR121" t="s">
        <v>120</v>
      </c>
      <c r="AS121" t="s">
        <v>118</v>
      </c>
      <c r="AT121" t="s">
        <v>120</v>
      </c>
      <c r="AU121" t="s">
        <v>203</v>
      </c>
      <c r="AV121" t="s">
        <v>328</v>
      </c>
      <c r="AW121" t="s">
        <v>67</v>
      </c>
      <c r="AX121">
        <v>8166</v>
      </c>
      <c r="AY121" t="s">
        <v>596</v>
      </c>
      <c r="AZ121">
        <v>5</v>
      </c>
      <c r="BA121" t="s">
        <v>688</v>
      </c>
      <c r="BB121">
        <v>2</v>
      </c>
      <c r="BC121">
        <v>1</v>
      </c>
      <c r="BE121" t="s">
        <v>67</v>
      </c>
      <c r="BF121">
        <v>0</v>
      </c>
      <c r="BG121" t="s">
        <v>343</v>
      </c>
      <c r="BI121" t="s">
        <v>118</v>
      </c>
      <c r="BJ121" t="s">
        <v>328</v>
      </c>
      <c r="BK121" t="s">
        <v>67</v>
      </c>
      <c r="BL121">
        <v>0.8341279864083847</v>
      </c>
      <c r="BM121">
        <v>8166</v>
      </c>
      <c r="BN121" t="s">
        <v>120</v>
      </c>
      <c r="BO121" t="s">
        <v>203</v>
      </c>
      <c r="BP121">
        <v>2</v>
      </c>
      <c r="BQ121">
        <v>4215.5</v>
      </c>
      <c r="BR121">
        <v>1.6749968062967305E-2</v>
      </c>
      <c r="BS121">
        <v>0.26369456346652331</v>
      </c>
      <c r="BT121">
        <v>0.12762424386193807</v>
      </c>
      <c r="BU121">
        <v>21.228999999999999</v>
      </c>
      <c r="BV121">
        <v>0.40327363302099395</v>
      </c>
      <c r="BW121">
        <v>36.033685209346459</v>
      </c>
      <c r="BX121">
        <v>15</v>
      </c>
      <c r="BY121">
        <v>17</v>
      </c>
      <c r="BZ121">
        <v>1519</v>
      </c>
    </row>
    <row r="122" spans="1:78" ht="16.5">
      <c r="A122" s="109" t="str">
        <f t="shared" si="19"/>
        <v>청라교통</v>
      </c>
      <c r="B122" s="110" t="str">
        <f t="shared" si="20"/>
        <v>진충현</v>
      </c>
      <c r="C122" s="111" t="str">
        <f t="shared" si="21"/>
        <v>S</v>
      </c>
      <c r="D122" s="112">
        <f t="shared" si="22"/>
        <v>1.0337499999999999</v>
      </c>
      <c r="E122" s="113">
        <f t="shared" si="23"/>
        <v>4405</v>
      </c>
      <c r="F122" s="114" t="str">
        <f t="shared" si="24"/>
        <v>306</v>
      </c>
      <c r="G122" s="115" t="str">
        <f t="shared" si="25"/>
        <v>70바5921</v>
      </c>
      <c r="H122" s="116">
        <f t="shared" si="26"/>
        <v>1</v>
      </c>
      <c r="I122" s="117">
        <f t="shared" si="27"/>
        <v>4570.5839999999998</v>
      </c>
      <c r="J122" s="118">
        <f t="shared" si="28"/>
        <v>5.1726329012848297E-3</v>
      </c>
      <c r="K122" s="118">
        <f t="shared" si="29"/>
        <v>0.18307166465259128</v>
      </c>
      <c r="L122" s="118">
        <f t="shared" si="30"/>
        <v>0.14046345062250251</v>
      </c>
      <c r="M122" s="119">
        <f t="shared" si="31"/>
        <v>13.502000000000001</v>
      </c>
      <c r="N122" s="120">
        <f t="shared" si="32"/>
        <v>0</v>
      </c>
      <c r="O122" s="120">
        <f t="shared" si="33"/>
        <v>4.6602359785970462</v>
      </c>
      <c r="P122" s="220">
        <f t="shared" si="34"/>
        <v>2</v>
      </c>
      <c r="Q122" s="221">
        <f t="shared" si="35"/>
        <v>0</v>
      </c>
      <c r="R122" s="221">
        <f t="shared" si="36"/>
        <v>213</v>
      </c>
      <c r="T122">
        <v>531</v>
      </c>
      <c r="U122">
        <v>4405</v>
      </c>
      <c r="V122" t="s">
        <v>329</v>
      </c>
      <c r="W122">
        <v>4570.5839999999998</v>
      </c>
      <c r="X122">
        <v>1381.546</v>
      </c>
      <c r="Y122">
        <v>3.3079999999999998</v>
      </c>
      <c r="Z122">
        <v>13.502000000000001</v>
      </c>
      <c r="AA122">
        <v>131.99274199999999</v>
      </c>
      <c r="AB122">
        <v>0.68274999999999997</v>
      </c>
      <c r="AC122">
        <v>24.164131000000001</v>
      </c>
      <c r="AD122" s="1">
        <v>642</v>
      </c>
      <c r="AE122">
        <v>0</v>
      </c>
      <c r="AF122">
        <v>213</v>
      </c>
      <c r="AG122">
        <v>91</v>
      </c>
      <c r="AH122">
        <v>34.627540000000003</v>
      </c>
      <c r="AI122">
        <v>23758.9</v>
      </c>
      <c r="AJ122">
        <v>10156.1</v>
      </c>
      <c r="AK122">
        <v>2</v>
      </c>
      <c r="AL122">
        <v>1791</v>
      </c>
      <c r="AM122">
        <v>1.0337499999999999</v>
      </c>
      <c r="AN122" t="s">
        <v>71</v>
      </c>
      <c r="AO122">
        <v>4570.5839999999998</v>
      </c>
      <c r="AP122" t="s">
        <v>539</v>
      </c>
      <c r="AQ122" t="s">
        <v>118</v>
      </c>
      <c r="AR122" t="s">
        <v>120</v>
      </c>
      <c r="AS122" t="s">
        <v>118</v>
      </c>
      <c r="AT122" t="s">
        <v>120</v>
      </c>
      <c r="AU122" t="s">
        <v>199</v>
      </c>
      <c r="AV122" t="s">
        <v>329</v>
      </c>
      <c r="AW122" t="s">
        <v>71</v>
      </c>
      <c r="AX122">
        <v>4405</v>
      </c>
      <c r="AY122" t="s">
        <v>665</v>
      </c>
      <c r="AZ122">
        <v>1</v>
      </c>
      <c r="BA122" t="s">
        <v>689</v>
      </c>
      <c r="BB122">
        <v>1</v>
      </c>
      <c r="BC122">
        <v>1</v>
      </c>
      <c r="BE122" t="s">
        <v>66</v>
      </c>
      <c r="BF122">
        <v>1</v>
      </c>
      <c r="BG122" t="s">
        <v>344</v>
      </c>
      <c r="BI122" t="s">
        <v>118</v>
      </c>
      <c r="BJ122" t="s">
        <v>329</v>
      </c>
      <c r="BK122" t="s">
        <v>71</v>
      </c>
      <c r="BL122">
        <v>1.0337499999999999</v>
      </c>
      <c r="BM122">
        <v>4405</v>
      </c>
      <c r="BN122" t="s">
        <v>120</v>
      </c>
      <c r="BO122" t="s">
        <v>199</v>
      </c>
      <c r="BP122">
        <v>1</v>
      </c>
      <c r="BQ122">
        <v>4570.5839999999998</v>
      </c>
      <c r="BR122">
        <v>5.1726329012848297E-3</v>
      </c>
      <c r="BS122">
        <v>0.18307166465259128</v>
      </c>
      <c r="BT122">
        <v>0.14046345062250251</v>
      </c>
      <c r="BU122">
        <v>13.502000000000001</v>
      </c>
      <c r="BV122">
        <v>0</v>
      </c>
      <c r="BW122">
        <v>4.6602359785970462</v>
      </c>
      <c r="BX122">
        <v>2</v>
      </c>
      <c r="BY122">
        <v>0</v>
      </c>
      <c r="BZ122">
        <v>213</v>
      </c>
    </row>
    <row r="123" spans="1:78" ht="16.5">
      <c r="A123" s="126" t="str">
        <f t="shared" si="19"/>
        <v>청라교통</v>
      </c>
      <c r="B123" s="127" t="str">
        <f t="shared" si="20"/>
        <v>청라교통</v>
      </c>
      <c r="C123" s="128" t="str">
        <f t="shared" si="21"/>
        <v>D</v>
      </c>
      <c r="D123" s="129">
        <f t="shared" si="22"/>
        <v>0.812011510658322</v>
      </c>
      <c r="E123" s="130">
        <f t="shared" si="23"/>
        <v>9999</v>
      </c>
      <c r="F123" s="131" t="str">
        <f t="shared" si="24"/>
        <v>306</v>
      </c>
      <c r="G123" s="132" t="str">
        <f t="shared" si="25"/>
        <v>72바1307</v>
      </c>
      <c r="H123" s="133">
        <f t="shared" si="26"/>
        <v>3</v>
      </c>
      <c r="I123" s="134">
        <f t="shared" si="27"/>
        <v>552.82899999999995</v>
      </c>
      <c r="J123" s="135">
        <f t="shared" si="28"/>
        <v>8.1884144759376554E-2</v>
      </c>
      <c r="K123" s="135">
        <f t="shared" si="29"/>
        <v>0.30730829840800927</v>
      </c>
      <c r="L123" s="135">
        <f t="shared" si="30"/>
        <v>0.17907888334367411</v>
      </c>
      <c r="M123" s="136">
        <f t="shared" si="31"/>
        <v>19.123999999999999</v>
      </c>
      <c r="N123" s="137">
        <f t="shared" si="32"/>
        <v>0</v>
      </c>
      <c r="O123" s="137">
        <f t="shared" si="33"/>
        <v>19.354990421993058</v>
      </c>
      <c r="P123" s="218">
        <f t="shared" si="34"/>
        <v>7</v>
      </c>
      <c r="Q123" s="219">
        <f t="shared" si="35"/>
        <v>0</v>
      </c>
      <c r="R123" s="219">
        <f t="shared" si="36"/>
        <v>112</v>
      </c>
      <c r="T123">
        <v>531</v>
      </c>
      <c r="U123">
        <v>9999</v>
      </c>
      <c r="V123" t="s">
        <v>118</v>
      </c>
      <c r="W123">
        <v>559.37300000000005</v>
      </c>
      <c r="X123">
        <v>228.59899999999999</v>
      </c>
      <c r="Y123">
        <v>2.4470000000000001</v>
      </c>
      <c r="Z123">
        <v>19.123999999999999</v>
      </c>
      <c r="AA123">
        <v>23.837765000000001</v>
      </c>
      <c r="AB123">
        <v>1.951935</v>
      </c>
      <c r="AC123">
        <v>7.3255429999999997</v>
      </c>
      <c r="AD123" s="1">
        <v>99</v>
      </c>
      <c r="AE123">
        <v>0</v>
      </c>
      <c r="AF123">
        <v>112</v>
      </c>
      <c r="AG123">
        <v>94</v>
      </c>
      <c r="AH123">
        <v>23.465831999999999</v>
      </c>
      <c r="AI123">
        <v>1617.3</v>
      </c>
      <c r="AJ123">
        <v>826.6</v>
      </c>
      <c r="AK123">
        <v>7</v>
      </c>
      <c r="AL123">
        <v>6099</v>
      </c>
      <c r="AM123">
        <v>0.812011510658322</v>
      </c>
      <c r="AN123" t="s">
        <v>67</v>
      </c>
      <c r="AO123">
        <v>365.82900000000001</v>
      </c>
      <c r="AP123" t="s">
        <v>540</v>
      </c>
      <c r="AQ123" t="s">
        <v>118</v>
      </c>
      <c r="AR123" t="s">
        <v>120</v>
      </c>
      <c r="AS123" t="s">
        <v>118</v>
      </c>
      <c r="AT123" t="s">
        <v>120</v>
      </c>
      <c r="AU123" t="s">
        <v>210</v>
      </c>
      <c r="AV123" t="s">
        <v>118</v>
      </c>
      <c r="AW123" t="s">
        <v>67</v>
      </c>
      <c r="AX123">
        <v>9999</v>
      </c>
      <c r="AY123" t="s">
        <v>596</v>
      </c>
      <c r="AZ123">
        <v>9</v>
      </c>
      <c r="BA123" t="s">
        <v>690</v>
      </c>
      <c r="BB123">
        <v>3</v>
      </c>
      <c r="BC123">
        <v>1</v>
      </c>
      <c r="BE123" t="s">
        <v>418</v>
      </c>
      <c r="BF123" t="s">
        <v>419</v>
      </c>
      <c r="BG123" t="s">
        <v>418</v>
      </c>
      <c r="BI123" t="s">
        <v>118</v>
      </c>
      <c r="BJ123" t="s">
        <v>118</v>
      </c>
      <c r="BK123" t="s">
        <v>67</v>
      </c>
      <c r="BL123">
        <v>0.812011510658322</v>
      </c>
      <c r="BM123">
        <v>9999</v>
      </c>
      <c r="BN123" t="s">
        <v>120</v>
      </c>
      <c r="BO123" t="s">
        <v>210</v>
      </c>
      <c r="BP123">
        <v>3</v>
      </c>
      <c r="BQ123">
        <v>552.82899999999995</v>
      </c>
      <c r="BR123">
        <v>8.1884144759376554E-2</v>
      </c>
      <c r="BS123">
        <v>0.30730829840800927</v>
      </c>
      <c r="BT123">
        <v>0.17698387301496496</v>
      </c>
      <c r="BU123">
        <v>19.123999999999999</v>
      </c>
      <c r="BV123">
        <v>0</v>
      </c>
      <c r="BW123">
        <v>19.354990421993058</v>
      </c>
      <c r="BX123">
        <v>7</v>
      </c>
      <c r="BY123">
        <v>0</v>
      </c>
      <c r="BZ123">
        <v>112</v>
      </c>
    </row>
    <row r="124" spans="1:78" ht="16.5">
      <c r="A124" s="109" t="str">
        <f t="shared" si="19"/>
        <v>청라교통</v>
      </c>
      <c r="B124" s="110" t="str">
        <f t="shared" si="20"/>
        <v>최윤호</v>
      </c>
      <c r="C124" s="111" t="str">
        <f t="shared" si="21"/>
        <v>A</v>
      </c>
      <c r="D124" s="112">
        <f t="shared" si="22"/>
        <v>0.99660180517810704</v>
      </c>
      <c r="E124" s="113">
        <f t="shared" si="23"/>
        <v>5331</v>
      </c>
      <c r="F124" s="114" t="str">
        <f t="shared" si="24"/>
        <v>306</v>
      </c>
      <c r="G124" s="115" t="str">
        <f t="shared" si="25"/>
        <v>70바6050</v>
      </c>
      <c r="H124" s="116">
        <f t="shared" si="26"/>
        <v>2</v>
      </c>
      <c r="I124" s="117">
        <f t="shared" si="27"/>
        <v>4448.7299999999996</v>
      </c>
      <c r="J124" s="118">
        <f t="shared" si="28"/>
        <v>2.0873461911577268E-2</v>
      </c>
      <c r="K124" s="118">
        <f t="shared" si="29"/>
        <v>0.21674118729520256</v>
      </c>
      <c r="L124" s="118">
        <f t="shared" si="30"/>
        <v>0.10946944408853763</v>
      </c>
      <c r="M124" s="119">
        <f t="shared" si="31"/>
        <v>16.388000000000002</v>
      </c>
      <c r="N124" s="120">
        <f t="shared" si="32"/>
        <v>0</v>
      </c>
      <c r="O124" s="120">
        <f t="shared" si="33"/>
        <v>13.711778417660772</v>
      </c>
      <c r="P124" s="220">
        <f t="shared" si="34"/>
        <v>5</v>
      </c>
      <c r="Q124" s="221">
        <f t="shared" si="35"/>
        <v>0</v>
      </c>
      <c r="R124" s="221">
        <f t="shared" si="36"/>
        <v>610</v>
      </c>
      <c r="T124">
        <v>531</v>
      </c>
      <c r="U124">
        <v>5331</v>
      </c>
      <c r="V124" t="s">
        <v>330</v>
      </c>
      <c r="W124">
        <v>4448.7299999999996</v>
      </c>
      <c r="X124">
        <v>1395.09</v>
      </c>
      <c r="Y124">
        <v>3.1890000000000001</v>
      </c>
      <c r="Z124">
        <v>16.388000000000002</v>
      </c>
      <c r="AA124">
        <v>136.13635400000001</v>
      </c>
      <c r="AB124">
        <v>2.841637</v>
      </c>
      <c r="AC124">
        <v>29.506354999999999</v>
      </c>
      <c r="AD124" s="1">
        <v>487</v>
      </c>
      <c r="AE124">
        <v>0</v>
      </c>
      <c r="AF124">
        <v>610</v>
      </c>
      <c r="AG124">
        <v>93</v>
      </c>
      <c r="AH124">
        <v>32.678485999999999</v>
      </c>
      <c r="AI124">
        <v>27025.5</v>
      </c>
      <c r="AJ124">
        <v>12099.3</v>
      </c>
      <c r="AK124">
        <v>5</v>
      </c>
      <c r="AL124">
        <v>2672</v>
      </c>
      <c r="AM124">
        <v>0.99660180517810704</v>
      </c>
      <c r="AN124" t="s">
        <v>66</v>
      </c>
      <c r="AO124">
        <v>4202.8329999999996</v>
      </c>
      <c r="AP124" t="s">
        <v>541</v>
      </c>
      <c r="AQ124" t="s">
        <v>118</v>
      </c>
      <c r="AR124" t="s">
        <v>120</v>
      </c>
      <c r="AS124" t="s">
        <v>118</v>
      </c>
      <c r="AT124" t="s">
        <v>120</v>
      </c>
      <c r="AU124" t="s">
        <v>201</v>
      </c>
      <c r="AV124" t="s">
        <v>330</v>
      </c>
      <c r="AW124" t="s">
        <v>66</v>
      </c>
      <c r="AX124">
        <v>5331</v>
      </c>
      <c r="AY124" t="s">
        <v>634</v>
      </c>
      <c r="AZ124">
        <v>1</v>
      </c>
      <c r="BA124" t="s">
        <v>377</v>
      </c>
      <c r="BB124">
        <v>2</v>
      </c>
      <c r="BC124">
        <v>1</v>
      </c>
      <c r="BE124" t="s">
        <v>66</v>
      </c>
      <c r="BF124">
        <v>0</v>
      </c>
      <c r="BG124" t="s">
        <v>343</v>
      </c>
      <c r="BI124" t="s">
        <v>118</v>
      </c>
      <c r="BJ124" t="s">
        <v>330</v>
      </c>
      <c r="BK124" t="s">
        <v>66</v>
      </c>
      <c r="BL124">
        <v>0.99660180517810704</v>
      </c>
      <c r="BM124">
        <v>5331</v>
      </c>
      <c r="BN124" t="s">
        <v>120</v>
      </c>
      <c r="BO124" t="s">
        <v>201</v>
      </c>
      <c r="BP124">
        <v>2</v>
      </c>
      <c r="BQ124">
        <v>4448.7299999999996</v>
      </c>
      <c r="BR124">
        <v>2.0873461911577268E-2</v>
      </c>
      <c r="BS124">
        <v>0.21674118729520256</v>
      </c>
      <c r="BT124">
        <v>0.10946944408853763</v>
      </c>
      <c r="BU124">
        <v>16.388000000000002</v>
      </c>
      <c r="BV124">
        <v>0</v>
      </c>
      <c r="BW124">
        <v>13.711778417660772</v>
      </c>
      <c r="BX124">
        <v>5</v>
      </c>
      <c r="BY124">
        <v>0</v>
      </c>
      <c r="BZ124">
        <v>610</v>
      </c>
    </row>
    <row r="125" spans="1:78" ht="16.5">
      <c r="A125" s="126" t="str">
        <f t="shared" si="19"/>
        <v>청라교통</v>
      </c>
      <c r="B125" s="127" t="str">
        <f t="shared" si="20"/>
        <v>최일권</v>
      </c>
      <c r="C125" s="128" t="str">
        <f t="shared" si="21"/>
        <v>C</v>
      </c>
      <c r="D125" s="129">
        <f t="shared" si="22"/>
        <v>0.88500000000000012</v>
      </c>
      <c r="E125" s="130">
        <f t="shared" si="23"/>
        <v>5773</v>
      </c>
      <c r="F125" s="131" t="str">
        <f t="shared" si="24"/>
        <v>307</v>
      </c>
      <c r="G125" s="132" t="str">
        <f t="shared" si="25"/>
        <v>70바5968</v>
      </c>
      <c r="H125" s="133">
        <f t="shared" si="26"/>
        <v>1</v>
      </c>
      <c r="I125" s="134">
        <f t="shared" si="27"/>
        <v>3850.8510000000001</v>
      </c>
      <c r="J125" s="135">
        <f t="shared" si="28"/>
        <v>2.1137602505470001E-2</v>
      </c>
      <c r="K125" s="135">
        <f t="shared" si="29"/>
        <v>0.30822828025825477</v>
      </c>
      <c r="L125" s="135">
        <f t="shared" si="30"/>
        <v>0.19943643625785573</v>
      </c>
      <c r="M125" s="136">
        <f t="shared" si="31"/>
        <v>20.713999999999999</v>
      </c>
      <c r="N125" s="137">
        <f t="shared" si="32"/>
        <v>0.38952428956612445</v>
      </c>
      <c r="O125" s="137">
        <f t="shared" si="33"/>
        <v>30.798387161694908</v>
      </c>
      <c r="P125" s="218">
        <f t="shared" si="34"/>
        <v>14</v>
      </c>
      <c r="Q125" s="219">
        <f t="shared" si="35"/>
        <v>15</v>
      </c>
      <c r="R125" s="219">
        <f t="shared" si="36"/>
        <v>1186</v>
      </c>
      <c r="T125">
        <v>531</v>
      </c>
      <c r="U125">
        <v>5773</v>
      </c>
      <c r="V125" t="s">
        <v>331</v>
      </c>
      <c r="W125">
        <v>3850.8510000000001</v>
      </c>
      <c r="X125">
        <v>1554.1610000000001</v>
      </c>
      <c r="Y125">
        <v>2.4780000000000002</v>
      </c>
      <c r="Z125">
        <v>20.713999999999999</v>
      </c>
      <c r="AA125">
        <v>143.00358800000001</v>
      </c>
      <c r="AB125">
        <v>3.0227529999999998</v>
      </c>
      <c r="AC125">
        <v>44.077750000000002</v>
      </c>
      <c r="AD125" s="1">
        <v>768</v>
      </c>
      <c r="AE125">
        <v>15</v>
      </c>
      <c r="AF125">
        <v>1186</v>
      </c>
      <c r="AG125">
        <v>95</v>
      </c>
      <c r="AH125">
        <v>26.928352</v>
      </c>
      <c r="AI125">
        <v>25180.1</v>
      </c>
      <c r="AJ125">
        <v>8301.6</v>
      </c>
      <c r="AK125">
        <v>14</v>
      </c>
      <c r="AL125">
        <v>7581</v>
      </c>
      <c r="AM125">
        <v>0.88500000000000012</v>
      </c>
      <c r="AN125" t="s">
        <v>69</v>
      </c>
      <c r="AO125">
        <v>3850.8510000000001</v>
      </c>
      <c r="AP125" t="s">
        <v>542</v>
      </c>
      <c r="AQ125" t="s">
        <v>118</v>
      </c>
      <c r="AR125" t="s">
        <v>121</v>
      </c>
      <c r="AS125" t="s">
        <v>118</v>
      </c>
      <c r="AT125" t="s">
        <v>121</v>
      </c>
      <c r="AU125" t="s">
        <v>213</v>
      </c>
      <c r="AV125" t="s">
        <v>331</v>
      </c>
      <c r="AW125" t="s">
        <v>69</v>
      </c>
      <c r="AX125">
        <v>5773</v>
      </c>
      <c r="AY125" t="s">
        <v>622</v>
      </c>
      <c r="AZ125">
        <v>2</v>
      </c>
      <c r="BA125" t="s">
        <v>380</v>
      </c>
      <c r="BB125">
        <v>1</v>
      </c>
      <c r="BC125">
        <v>1</v>
      </c>
      <c r="BE125" t="s">
        <v>67</v>
      </c>
      <c r="BF125">
        <v>1</v>
      </c>
      <c r="BG125" t="s">
        <v>344</v>
      </c>
      <c r="BI125" t="s">
        <v>118</v>
      </c>
      <c r="BJ125" t="s">
        <v>331</v>
      </c>
      <c r="BK125" t="s">
        <v>69</v>
      </c>
      <c r="BL125">
        <v>0.88500000000000012</v>
      </c>
      <c r="BM125">
        <v>5773</v>
      </c>
      <c r="BN125" t="s">
        <v>121</v>
      </c>
      <c r="BO125" t="s">
        <v>213</v>
      </c>
      <c r="BP125">
        <v>1</v>
      </c>
      <c r="BQ125">
        <v>3850.8510000000001</v>
      </c>
      <c r="BR125">
        <v>2.1137602505470001E-2</v>
      </c>
      <c r="BS125">
        <v>0.30822828025825477</v>
      </c>
      <c r="BT125">
        <v>0.19943643625785573</v>
      </c>
      <c r="BU125">
        <v>20.713999999999999</v>
      </c>
      <c r="BV125">
        <v>0.38952428956612445</v>
      </c>
      <c r="BW125">
        <v>30.798387161694908</v>
      </c>
      <c r="BX125">
        <v>14</v>
      </c>
      <c r="BY125">
        <v>15</v>
      </c>
      <c r="BZ125">
        <v>1186</v>
      </c>
    </row>
    <row r="126" spans="1:78" ht="16.5">
      <c r="A126" s="109" t="str">
        <f t="shared" si="19"/>
        <v>청라교통</v>
      </c>
      <c r="B126" s="110" t="str">
        <f t="shared" si="20"/>
        <v>최준이</v>
      </c>
      <c r="C126" s="111" t="str">
        <f t="shared" si="21"/>
        <v>D</v>
      </c>
      <c r="D126" s="112">
        <f t="shared" si="22"/>
        <v>0.83590909090909082</v>
      </c>
      <c r="E126" s="113">
        <f t="shared" si="23"/>
        <v>8249</v>
      </c>
      <c r="F126" s="114" t="str">
        <f t="shared" si="24"/>
        <v>112</v>
      </c>
      <c r="G126" s="115" t="str">
        <f t="shared" si="25"/>
        <v>70바6056</v>
      </c>
      <c r="H126" s="116">
        <f t="shared" si="26"/>
        <v>1</v>
      </c>
      <c r="I126" s="117">
        <f t="shared" si="27"/>
        <v>1736.204</v>
      </c>
      <c r="J126" s="118">
        <f t="shared" si="28"/>
        <v>1.9984793531552972E-2</v>
      </c>
      <c r="K126" s="118">
        <f t="shared" si="29"/>
        <v>0.38623060207338722</v>
      </c>
      <c r="L126" s="118">
        <f t="shared" si="30"/>
        <v>0.16991090908672024</v>
      </c>
      <c r="M126" s="119">
        <f t="shared" si="31"/>
        <v>16.664000000000001</v>
      </c>
      <c r="N126" s="120">
        <f t="shared" si="32"/>
        <v>0.51837226501033296</v>
      </c>
      <c r="O126" s="120">
        <f t="shared" si="33"/>
        <v>79.195762709911975</v>
      </c>
      <c r="P126" s="220">
        <f t="shared" si="34"/>
        <v>7</v>
      </c>
      <c r="Q126" s="221">
        <f t="shared" si="35"/>
        <v>9</v>
      </c>
      <c r="R126" s="221">
        <f t="shared" si="36"/>
        <v>1375</v>
      </c>
      <c r="T126">
        <v>531</v>
      </c>
      <c r="U126">
        <v>8249</v>
      </c>
      <c r="V126" t="s">
        <v>371</v>
      </c>
      <c r="W126">
        <v>1736.204</v>
      </c>
      <c r="X126">
        <v>944.13</v>
      </c>
      <c r="Y126">
        <v>1.839</v>
      </c>
      <c r="Z126">
        <v>16.664000000000001</v>
      </c>
      <c r="AA126">
        <v>100.755807</v>
      </c>
      <c r="AB126">
        <v>2.0135839999999998</v>
      </c>
      <c r="AC126">
        <v>38.914976000000003</v>
      </c>
      <c r="AD126" s="1">
        <v>295</v>
      </c>
      <c r="AE126">
        <v>9</v>
      </c>
      <c r="AF126">
        <v>1375</v>
      </c>
      <c r="AG126">
        <v>83</v>
      </c>
      <c r="AH126">
        <v>17.2318</v>
      </c>
      <c r="AI126">
        <v>2674.4</v>
      </c>
      <c r="AJ126">
        <v>0</v>
      </c>
      <c r="AK126">
        <v>7</v>
      </c>
      <c r="AL126">
        <v>3610</v>
      </c>
      <c r="AM126">
        <v>0.83590909090909082</v>
      </c>
      <c r="AN126" t="s">
        <v>67</v>
      </c>
      <c r="AO126">
        <v>1736.204</v>
      </c>
      <c r="AP126" t="s">
        <v>543</v>
      </c>
      <c r="AQ126" t="s">
        <v>118</v>
      </c>
      <c r="AR126" t="s">
        <v>119</v>
      </c>
      <c r="AS126" t="s">
        <v>118</v>
      </c>
      <c r="AT126" t="s">
        <v>119</v>
      </c>
      <c r="AU126" t="s">
        <v>348</v>
      </c>
      <c r="AV126" t="s">
        <v>371</v>
      </c>
      <c r="AW126" t="s">
        <v>67</v>
      </c>
      <c r="AX126">
        <v>8249</v>
      </c>
      <c r="AY126" t="s">
        <v>611</v>
      </c>
      <c r="AZ126">
        <v>3</v>
      </c>
      <c r="BA126" t="s">
        <v>405</v>
      </c>
      <c r="BB126">
        <v>1</v>
      </c>
      <c r="BC126">
        <v>1</v>
      </c>
      <c r="BE126" t="s">
        <v>69</v>
      </c>
      <c r="BF126">
        <v>-1</v>
      </c>
      <c r="BG126" t="s">
        <v>407</v>
      </c>
      <c r="BI126" t="s">
        <v>118</v>
      </c>
      <c r="BJ126" t="s">
        <v>371</v>
      </c>
      <c r="BK126" t="s">
        <v>67</v>
      </c>
      <c r="BL126">
        <v>0.83590909090909082</v>
      </c>
      <c r="BM126">
        <v>8249</v>
      </c>
      <c r="BN126" t="s">
        <v>119</v>
      </c>
      <c r="BO126" t="s">
        <v>348</v>
      </c>
      <c r="BP126">
        <v>1</v>
      </c>
      <c r="BQ126">
        <v>1736.204</v>
      </c>
      <c r="BR126">
        <v>1.9984793531552972E-2</v>
      </c>
      <c r="BS126">
        <v>0.38623060207338722</v>
      </c>
      <c r="BT126">
        <v>0.16991090908672024</v>
      </c>
      <c r="BU126">
        <v>16.664000000000001</v>
      </c>
      <c r="BV126">
        <v>0.51837226501033296</v>
      </c>
      <c r="BW126">
        <v>79.195762709911975</v>
      </c>
      <c r="BX126">
        <v>7</v>
      </c>
      <c r="BY126">
        <v>9</v>
      </c>
      <c r="BZ126">
        <v>1375</v>
      </c>
    </row>
    <row r="127" spans="1:78" ht="16.5">
      <c r="A127" s="126" t="str">
        <f t="shared" si="19"/>
        <v>청라교통</v>
      </c>
      <c r="B127" s="127" t="str">
        <f t="shared" si="20"/>
        <v>추성배</v>
      </c>
      <c r="C127" s="128" t="str">
        <f t="shared" si="21"/>
        <v>A</v>
      </c>
      <c r="D127" s="129">
        <f t="shared" si="22"/>
        <v>0.95017236786554604</v>
      </c>
      <c r="E127" s="130">
        <f t="shared" si="23"/>
        <v>1353</v>
      </c>
      <c r="F127" s="131" t="str">
        <f t="shared" si="24"/>
        <v>112</v>
      </c>
      <c r="G127" s="132" t="str">
        <f t="shared" si="25"/>
        <v>72바1611</v>
      </c>
      <c r="H127" s="133">
        <f t="shared" si="26"/>
        <v>2</v>
      </c>
      <c r="I127" s="134">
        <f t="shared" si="27"/>
        <v>2653.0809999999997</v>
      </c>
      <c r="J127" s="135">
        <f t="shared" si="28"/>
        <v>1.724425702492971E-2</v>
      </c>
      <c r="K127" s="135">
        <f t="shared" si="29"/>
        <v>0.39278094689328907</v>
      </c>
      <c r="L127" s="135">
        <f t="shared" si="30"/>
        <v>0.20202926333572177</v>
      </c>
      <c r="M127" s="136">
        <f t="shared" si="31"/>
        <v>13.426</v>
      </c>
      <c r="N127" s="137">
        <f t="shared" si="32"/>
        <v>0.41461229415913053</v>
      </c>
      <c r="O127" s="137">
        <f t="shared" si="33"/>
        <v>25.140581836740004</v>
      </c>
      <c r="P127" s="218">
        <f t="shared" si="34"/>
        <v>50</v>
      </c>
      <c r="Q127" s="219">
        <f t="shared" si="35"/>
        <v>11</v>
      </c>
      <c r="R127" s="219">
        <f t="shared" si="36"/>
        <v>667</v>
      </c>
      <c r="T127">
        <v>531</v>
      </c>
      <c r="U127">
        <v>1353</v>
      </c>
      <c r="V127" t="s">
        <v>332</v>
      </c>
      <c r="W127">
        <v>2653.0810000000001</v>
      </c>
      <c r="X127">
        <v>1270.2249999999999</v>
      </c>
      <c r="Y127">
        <v>2.089</v>
      </c>
      <c r="Z127">
        <v>13.426</v>
      </c>
      <c r="AA127">
        <v>176.75664399999999</v>
      </c>
      <c r="AB127">
        <v>3.0480369999999999</v>
      </c>
      <c r="AC127">
        <v>69.426642000000001</v>
      </c>
      <c r="AD127" s="1">
        <v>536</v>
      </c>
      <c r="AE127">
        <v>11</v>
      </c>
      <c r="AF127">
        <v>667</v>
      </c>
      <c r="AG127">
        <v>103</v>
      </c>
      <c r="AH127">
        <v>15.009795</v>
      </c>
      <c r="AI127">
        <v>4168</v>
      </c>
      <c r="AJ127">
        <v>427.5</v>
      </c>
      <c r="AK127">
        <v>50</v>
      </c>
      <c r="AL127">
        <v>40755</v>
      </c>
      <c r="AM127">
        <v>0.95017236786554604</v>
      </c>
      <c r="AN127" t="s">
        <v>66</v>
      </c>
      <c r="AO127">
        <v>2590.87</v>
      </c>
      <c r="AP127" t="s">
        <v>544</v>
      </c>
      <c r="AQ127" t="s">
        <v>118</v>
      </c>
      <c r="AR127" t="s">
        <v>119</v>
      </c>
      <c r="AS127" t="s">
        <v>118</v>
      </c>
      <c r="AT127" t="s">
        <v>119</v>
      </c>
      <c r="AU127" t="s">
        <v>197</v>
      </c>
      <c r="AV127" t="s">
        <v>332</v>
      </c>
      <c r="AW127" t="s">
        <v>66</v>
      </c>
      <c r="AX127">
        <v>1353</v>
      </c>
      <c r="AY127" t="s">
        <v>592</v>
      </c>
      <c r="AZ127">
        <v>10</v>
      </c>
      <c r="BA127" t="s">
        <v>691</v>
      </c>
      <c r="BB127">
        <v>2</v>
      </c>
      <c r="BC127">
        <v>1</v>
      </c>
      <c r="BE127" t="s">
        <v>68</v>
      </c>
      <c r="BF127">
        <v>1</v>
      </c>
      <c r="BG127" t="s">
        <v>344</v>
      </c>
      <c r="BI127" t="s">
        <v>118</v>
      </c>
      <c r="BJ127" t="s">
        <v>332</v>
      </c>
      <c r="BK127" t="s">
        <v>66</v>
      </c>
      <c r="BL127">
        <v>0.95017236786554604</v>
      </c>
      <c r="BM127">
        <v>1353</v>
      </c>
      <c r="BN127" t="s">
        <v>119</v>
      </c>
      <c r="BO127" t="s">
        <v>197</v>
      </c>
      <c r="BP127">
        <v>2</v>
      </c>
      <c r="BQ127">
        <v>2653.0809999999997</v>
      </c>
      <c r="BR127">
        <v>1.724425702492971E-2</v>
      </c>
      <c r="BS127">
        <v>0.39278094689328907</v>
      </c>
      <c r="BT127">
        <v>0.20202926333572174</v>
      </c>
      <c r="BU127">
        <v>13.426</v>
      </c>
      <c r="BV127">
        <v>0.41461229415913053</v>
      </c>
      <c r="BW127">
        <v>25.140581836740004</v>
      </c>
      <c r="BX127">
        <v>50</v>
      </c>
      <c r="BY127">
        <v>11</v>
      </c>
      <c r="BZ127">
        <v>667</v>
      </c>
    </row>
    <row r="128" spans="1:78" ht="16.5">
      <c r="A128" s="109" t="str">
        <f t="shared" si="19"/>
        <v>청라교통</v>
      </c>
      <c r="B128" s="110" t="str">
        <f t="shared" si="20"/>
        <v>추지호</v>
      </c>
      <c r="C128" s="111" t="str">
        <f t="shared" si="21"/>
        <v>F</v>
      </c>
      <c r="D128" s="112">
        <f t="shared" si="22"/>
        <v>0.74428680446849171</v>
      </c>
      <c r="E128" s="113">
        <f t="shared" si="23"/>
        <v>4377</v>
      </c>
      <c r="F128" s="114" t="str">
        <f t="shared" si="24"/>
        <v>307</v>
      </c>
      <c r="G128" s="115" t="str">
        <f t="shared" si="25"/>
        <v>70바6052</v>
      </c>
      <c r="H128" s="116">
        <f t="shared" si="26"/>
        <v>3</v>
      </c>
      <c r="I128" s="117">
        <f t="shared" si="27"/>
        <v>3641.241</v>
      </c>
      <c r="J128" s="118">
        <f t="shared" si="28"/>
        <v>6.9756965671115903E-2</v>
      </c>
      <c r="K128" s="118">
        <f t="shared" si="29"/>
        <v>0.33953778947916086</v>
      </c>
      <c r="L128" s="118">
        <f t="shared" si="30"/>
        <v>0.22547257926624467</v>
      </c>
      <c r="M128" s="119">
        <f t="shared" si="31"/>
        <v>26.916</v>
      </c>
      <c r="N128" s="120" t="str">
        <f t="shared" si="32"/>
        <v>-</v>
      </c>
      <c r="O128" s="120" t="str">
        <f t="shared" si="33"/>
        <v>-</v>
      </c>
      <c r="P128" s="220">
        <f t="shared" si="34"/>
        <v>29</v>
      </c>
      <c r="Q128" s="221">
        <f t="shared" si="35"/>
        <v>28</v>
      </c>
      <c r="R128" s="221">
        <f t="shared" si="36"/>
        <v>3864</v>
      </c>
      <c r="T128">
        <v>531</v>
      </c>
      <c r="U128">
        <v>4377</v>
      </c>
      <c r="V128" t="s">
        <v>333</v>
      </c>
      <c r="W128">
        <v>3641.241</v>
      </c>
      <c r="X128">
        <v>1743.1559999999999</v>
      </c>
      <c r="Y128">
        <v>2.089</v>
      </c>
      <c r="Z128">
        <v>26.916</v>
      </c>
      <c r="AA128">
        <v>150.18775400000001</v>
      </c>
      <c r="AB128">
        <v>10.476642</v>
      </c>
      <c r="AC128">
        <v>50.994418000000003</v>
      </c>
      <c r="AD128" s="1">
        <v>821</v>
      </c>
      <c r="AE128">
        <v>28</v>
      </c>
      <c r="AF128">
        <v>3864</v>
      </c>
      <c r="AG128">
        <v>95</v>
      </c>
      <c r="AH128">
        <v>24.244592999999998</v>
      </c>
      <c r="AI128">
        <v>33363.699999999997</v>
      </c>
      <c r="AJ128">
        <v>14944.1</v>
      </c>
      <c r="AK128">
        <v>29</v>
      </c>
      <c r="AL128">
        <v>29084</v>
      </c>
      <c r="AM128">
        <v>0.74428680446849171</v>
      </c>
      <c r="AN128" t="s">
        <v>70</v>
      </c>
      <c r="AO128">
        <v>3289.3209999999999</v>
      </c>
      <c r="AP128" t="s">
        <v>545</v>
      </c>
      <c r="AQ128" t="s">
        <v>118</v>
      </c>
      <c r="AR128" t="s">
        <v>121</v>
      </c>
      <c r="AS128" t="s">
        <v>118</v>
      </c>
      <c r="AT128" t="s">
        <v>121</v>
      </c>
      <c r="AU128" t="s">
        <v>215</v>
      </c>
      <c r="AV128" t="s">
        <v>333</v>
      </c>
      <c r="AW128" t="s">
        <v>70</v>
      </c>
      <c r="AX128">
        <v>4377</v>
      </c>
      <c r="AY128" t="s">
        <v>597</v>
      </c>
      <c r="AZ128">
        <v>6</v>
      </c>
      <c r="BA128" t="s">
        <v>692</v>
      </c>
      <c r="BB128">
        <v>3</v>
      </c>
      <c r="BC128">
        <v>1</v>
      </c>
      <c r="BE128" t="s">
        <v>70</v>
      </c>
      <c r="BF128">
        <v>0</v>
      </c>
      <c r="BG128" t="s">
        <v>343</v>
      </c>
      <c r="BI128" t="s">
        <v>118</v>
      </c>
      <c r="BJ128" t="s">
        <v>333</v>
      </c>
      <c r="BK128" t="s">
        <v>70</v>
      </c>
      <c r="BL128">
        <v>0.74428680446849171</v>
      </c>
      <c r="BM128">
        <v>4377</v>
      </c>
      <c r="BN128" t="s">
        <v>121</v>
      </c>
      <c r="BO128" t="s">
        <v>215</v>
      </c>
      <c r="BP128">
        <v>3</v>
      </c>
      <c r="BQ128">
        <v>3641.241</v>
      </c>
      <c r="BR128">
        <v>6.9756965671115903E-2</v>
      </c>
      <c r="BS128">
        <v>0.33953778947916086</v>
      </c>
      <c r="BT128">
        <v>0.22547257926624467</v>
      </c>
      <c r="BU128">
        <v>26.916</v>
      </c>
      <c r="BV128" t="s">
        <v>599</v>
      </c>
      <c r="BW128" t="s">
        <v>599</v>
      </c>
      <c r="BX128">
        <v>29</v>
      </c>
      <c r="BY128">
        <v>28</v>
      </c>
      <c r="BZ128">
        <v>3864</v>
      </c>
    </row>
    <row r="129" spans="1:78" ht="16.5">
      <c r="A129" s="126" t="str">
        <f t="shared" si="19"/>
        <v>청라교통</v>
      </c>
      <c r="B129" s="127" t="str">
        <f t="shared" si="20"/>
        <v>한덕귀</v>
      </c>
      <c r="C129" s="128" t="str">
        <f t="shared" si="21"/>
        <v>S</v>
      </c>
      <c r="D129" s="129">
        <f t="shared" si="22"/>
        <v>1.0140094582395238</v>
      </c>
      <c r="E129" s="130">
        <f t="shared" si="23"/>
        <v>4506</v>
      </c>
      <c r="F129" s="131" t="str">
        <f t="shared" si="24"/>
        <v>112</v>
      </c>
      <c r="G129" s="132" t="str">
        <f t="shared" si="25"/>
        <v>70바6032</v>
      </c>
      <c r="H129" s="133">
        <f t="shared" si="26"/>
        <v>2</v>
      </c>
      <c r="I129" s="134">
        <f t="shared" si="27"/>
        <v>2619.2820000000002</v>
      </c>
      <c r="J129" s="135">
        <f t="shared" si="28"/>
        <v>7.9744313848730212E-3</v>
      </c>
      <c r="K129" s="135">
        <f t="shared" si="29"/>
        <v>0.37581525263223808</v>
      </c>
      <c r="L129" s="135">
        <f t="shared" si="30"/>
        <v>0.32069857312041999</v>
      </c>
      <c r="M129" s="136">
        <f t="shared" si="31"/>
        <v>13.413</v>
      </c>
      <c r="N129" s="137">
        <f t="shared" si="32"/>
        <v>0.30542721249563809</v>
      </c>
      <c r="O129" s="137">
        <f t="shared" si="33"/>
        <v>32.566176532347413</v>
      </c>
      <c r="P129" s="218">
        <f t="shared" si="34"/>
        <v>0</v>
      </c>
      <c r="Q129" s="219">
        <f t="shared" si="35"/>
        <v>8</v>
      </c>
      <c r="R129" s="219">
        <f t="shared" si="36"/>
        <v>853</v>
      </c>
      <c r="T129">
        <v>531</v>
      </c>
      <c r="U129">
        <v>4506</v>
      </c>
      <c r="V129" t="s">
        <v>334</v>
      </c>
      <c r="W129">
        <v>2619.2820000000002</v>
      </c>
      <c r="X129">
        <v>1227.5530000000001</v>
      </c>
      <c r="Y129">
        <v>2.1339999999999999</v>
      </c>
      <c r="Z129">
        <v>13.413</v>
      </c>
      <c r="AA129">
        <v>155.00440599999999</v>
      </c>
      <c r="AB129">
        <v>1.2360720000000001</v>
      </c>
      <c r="AC129">
        <v>58.253019999999999</v>
      </c>
      <c r="AD129" s="1">
        <v>840</v>
      </c>
      <c r="AE129">
        <v>8</v>
      </c>
      <c r="AF129">
        <v>853</v>
      </c>
      <c r="AG129">
        <v>90</v>
      </c>
      <c r="AH129">
        <v>16.898112999999999</v>
      </c>
      <c r="AI129">
        <v>1993.5</v>
      </c>
      <c r="AJ129">
        <v>22.9</v>
      </c>
      <c r="AK129">
        <v>0</v>
      </c>
      <c r="AL129">
        <v>0</v>
      </c>
      <c r="AM129">
        <v>1.0140094582395238</v>
      </c>
      <c r="AN129" t="s">
        <v>71</v>
      </c>
      <c r="AO129">
        <v>2494.585</v>
      </c>
      <c r="AP129" t="s">
        <v>546</v>
      </c>
      <c r="AQ129" t="s">
        <v>118</v>
      </c>
      <c r="AR129" t="s">
        <v>119</v>
      </c>
      <c r="AS129" t="s">
        <v>118</v>
      </c>
      <c r="AT129" t="s">
        <v>119</v>
      </c>
      <c r="AU129" t="s">
        <v>184</v>
      </c>
      <c r="AV129" t="s">
        <v>334</v>
      </c>
      <c r="AW129" t="s">
        <v>71</v>
      </c>
      <c r="AX129">
        <v>4506</v>
      </c>
      <c r="AY129" t="s">
        <v>640</v>
      </c>
      <c r="AZ129">
        <v>7</v>
      </c>
      <c r="BA129" t="s">
        <v>693</v>
      </c>
      <c r="BB129">
        <v>2</v>
      </c>
      <c r="BC129">
        <v>1</v>
      </c>
      <c r="BE129" t="s">
        <v>66</v>
      </c>
      <c r="BF129">
        <v>1</v>
      </c>
      <c r="BG129" t="s">
        <v>344</v>
      </c>
      <c r="BI129" t="s">
        <v>118</v>
      </c>
      <c r="BJ129" t="s">
        <v>334</v>
      </c>
      <c r="BK129" t="s">
        <v>71</v>
      </c>
      <c r="BL129">
        <v>1.0140094582395238</v>
      </c>
      <c r="BM129">
        <v>4506</v>
      </c>
      <c r="BN129" t="s">
        <v>119</v>
      </c>
      <c r="BO129" t="s">
        <v>184</v>
      </c>
      <c r="BP129">
        <v>2</v>
      </c>
      <c r="BQ129">
        <v>2619.2820000000002</v>
      </c>
      <c r="BR129">
        <v>7.9744313848730212E-3</v>
      </c>
      <c r="BS129">
        <v>0.37581525263223808</v>
      </c>
      <c r="BT129">
        <v>0.32069857312041999</v>
      </c>
      <c r="BU129">
        <v>13.413</v>
      </c>
      <c r="BV129">
        <v>0.30542721249563809</v>
      </c>
      <c r="BW129">
        <v>32.566176532347413</v>
      </c>
      <c r="BX129">
        <v>0</v>
      </c>
      <c r="BY129">
        <v>8</v>
      </c>
      <c r="BZ129">
        <v>853</v>
      </c>
    </row>
    <row r="130" spans="1:78" ht="16.5">
      <c r="A130" s="109" t="str">
        <f t="shared" si="19"/>
        <v>청라교통</v>
      </c>
      <c r="B130" s="110" t="str">
        <f t="shared" si="20"/>
        <v>한동균</v>
      </c>
      <c r="C130" s="111" t="str">
        <f t="shared" si="21"/>
        <v>C</v>
      </c>
      <c r="D130" s="112">
        <f t="shared" si="22"/>
        <v>0.8646443448391653</v>
      </c>
      <c r="E130" s="113">
        <f t="shared" si="23"/>
        <v>5875</v>
      </c>
      <c r="F130" s="114" t="str">
        <f t="shared" si="24"/>
        <v>306</v>
      </c>
      <c r="G130" s="115" t="str">
        <f t="shared" si="25"/>
        <v>70바6050</v>
      </c>
      <c r="H130" s="116">
        <f t="shared" si="26"/>
        <v>10</v>
      </c>
      <c r="I130" s="117">
        <f t="shared" si="27"/>
        <v>4689.7589999999991</v>
      </c>
      <c r="J130" s="118">
        <f t="shared" si="28"/>
        <v>4.1898113956816418E-3</v>
      </c>
      <c r="K130" s="118">
        <f t="shared" si="29"/>
        <v>0.29915825929845041</v>
      </c>
      <c r="L130" s="118">
        <f t="shared" si="30"/>
        <v>0.20363519745897393</v>
      </c>
      <c r="M130" s="119">
        <f t="shared" si="31"/>
        <v>17.97</v>
      </c>
      <c r="N130" s="120">
        <f t="shared" si="32"/>
        <v>0</v>
      </c>
      <c r="O130" s="120">
        <f t="shared" si="33"/>
        <v>6.5035324842918376</v>
      </c>
      <c r="P130" s="220">
        <f t="shared" si="34"/>
        <v>55</v>
      </c>
      <c r="Q130" s="221">
        <f t="shared" si="35"/>
        <v>0</v>
      </c>
      <c r="R130" s="221">
        <f t="shared" si="36"/>
        <v>305</v>
      </c>
      <c r="T130">
        <v>531</v>
      </c>
      <c r="U130">
        <v>5875</v>
      </c>
      <c r="V130" t="s">
        <v>335</v>
      </c>
      <c r="W130">
        <v>4689.759</v>
      </c>
      <c r="X130">
        <v>1667.201</v>
      </c>
      <c r="Y130">
        <v>2.8130000000000002</v>
      </c>
      <c r="Z130">
        <v>17.97</v>
      </c>
      <c r="AA130">
        <v>158.58470399999999</v>
      </c>
      <c r="AB130">
        <v>0.66444000000000003</v>
      </c>
      <c r="AC130">
        <v>47.441924</v>
      </c>
      <c r="AD130" s="1">
        <v>955</v>
      </c>
      <c r="AE130">
        <v>0</v>
      </c>
      <c r="AF130">
        <v>305</v>
      </c>
      <c r="AG130">
        <v>92</v>
      </c>
      <c r="AH130">
        <v>29.572579999999999</v>
      </c>
      <c r="AI130">
        <v>43727.7</v>
      </c>
      <c r="AJ130">
        <v>20761.099999999999</v>
      </c>
      <c r="AK130">
        <v>55</v>
      </c>
      <c r="AL130">
        <v>29721</v>
      </c>
      <c r="AM130">
        <v>0.8646443448391653</v>
      </c>
      <c r="AN130" t="s">
        <v>69</v>
      </c>
      <c r="AO130">
        <v>1095.559</v>
      </c>
      <c r="AP130" t="s">
        <v>547</v>
      </c>
      <c r="AQ130" t="s">
        <v>118</v>
      </c>
      <c r="AR130" t="s">
        <v>120</v>
      </c>
      <c r="AS130" t="s">
        <v>118</v>
      </c>
      <c r="AT130" t="s">
        <v>120</v>
      </c>
      <c r="AU130" t="s">
        <v>201</v>
      </c>
      <c r="AV130" t="s">
        <v>335</v>
      </c>
      <c r="AW130" t="s">
        <v>69</v>
      </c>
      <c r="AX130">
        <v>5875</v>
      </c>
      <c r="AY130" t="s">
        <v>614</v>
      </c>
      <c r="AZ130">
        <v>8</v>
      </c>
      <c r="BA130" t="s">
        <v>409</v>
      </c>
      <c r="BB130">
        <v>10</v>
      </c>
      <c r="BC130">
        <v>1</v>
      </c>
      <c r="BE130" t="s">
        <v>67</v>
      </c>
      <c r="BF130">
        <v>1</v>
      </c>
      <c r="BG130" t="s">
        <v>344</v>
      </c>
      <c r="BI130" t="s">
        <v>118</v>
      </c>
      <c r="BJ130" t="s">
        <v>335</v>
      </c>
      <c r="BK130" t="s">
        <v>69</v>
      </c>
      <c r="BL130">
        <v>0.8646443448391653</v>
      </c>
      <c r="BM130">
        <v>5875</v>
      </c>
      <c r="BN130" t="s">
        <v>120</v>
      </c>
      <c r="BO130" t="s">
        <v>201</v>
      </c>
      <c r="BP130">
        <v>10</v>
      </c>
      <c r="BQ130">
        <v>4689.7589999999991</v>
      </c>
      <c r="BR130">
        <v>4.1898113956816418E-3</v>
      </c>
      <c r="BS130">
        <v>0.29915825929845041</v>
      </c>
      <c r="BT130">
        <v>0.2036351974589739</v>
      </c>
      <c r="BU130">
        <v>17.97</v>
      </c>
      <c r="BV130">
        <v>0</v>
      </c>
      <c r="BW130">
        <v>6.5035324842918376</v>
      </c>
      <c r="BX130">
        <v>55</v>
      </c>
      <c r="BY130">
        <v>0</v>
      </c>
      <c r="BZ130">
        <v>305</v>
      </c>
    </row>
    <row r="131" spans="1:78" ht="16.5">
      <c r="A131" s="126" t="str">
        <f t="shared" si="19"/>
        <v>청라교통</v>
      </c>
      <c r="B131" s="127" t="str">
        <f t="shared" si="20"/>
        <v>한상오</v>
      </c>
      <c r="C131" s="128" t="str">
        <f t="shared" si="21"/>
        <v>D</v>
      </c>
      <c r="D131" s="129">
        <f t="shared" si="22"/>
        <v>0.84468749999999992</v>
      </c>
      <c r="E131" s="130">
        <f t="shared" si="23"/>
        <v>3588</v>
      </c>
      <c r="F131" s="131" t="str">
        <f t="shared" si="24"/>
        <v>306</v>
      </c>
      <c r="G131" s="132" t="str">
        <f t="shared" si="25"/>
        <v>72바1305</v>
      </c>
      <c r="H131" s="133">
        <f t="shared" si="26"/>
        <v>1</v>
      </c>
      <c r="I131" s="134">
        <f t="shared" si="27"/>
        <v>4142.7969999999996</v>
      </c>
      <c r="J131" s="135">
        <f t="shared" si="28"/>
        <v>2.8653657930832389E-2</v>
      </c>
      <c r="K131" s="135">
        <f t="shared" si="29"/>
        <v>0.27057803606010655</v>
      </c>
      <c r="L131" s="135">
        <f t="shared" si="30"/>
        <v>0.19793390793707732</v>
      </c>
      <c r="M131" s="136">
        <f t="shared" si="31"/>
        <v>21.032</v>
      </c>
      <c r="N131" s="137">
        <f t="shared" si="32"/>
        <v>2.4138281455741137E-2</v>
      </c>
      <c r="O131" s="137">
        <f t="shared" si="33"/>
        <v>9.9691102412210899</v>
      </c>
      <c r="P131" s="218">
        <f t="shared" si="34"/>
        <v>37</v>
      </c>
      <c r="Q131" s="219">
        <f t="shared" si="35"/>
        <v>1</v>
      </c>
      <c r="R131" s="219">
        <f t="shared" si="36"/>
        <v>413</v>
      </c>
      <c r="T131">
        <v>531</v>
      </c>
      <c r="U131">
        <v>3588</v>
      </c>
      <c r="V131" t="s">
        <v>336</v>
      </c>
      <c r="W131">
        <v>4142.7969999999996</v>
      </c>
      <c r="X131">
        <v>1532.41</v>
      </c>
      <c r="Y131">
        <v>2.7029999999999998</v>
      </c>
      <c r="Z131">
        <v>21.032</v>
      </c>
      <c r="AA131">
        <v>135.73914400000001</v>
      </c>
      <c r="AB131">
        <v>3.8894229999999999</v>
      </c>
      <c r="AC131">
        <v>36.728031000000001</v>
      </c>
      <c r="AD131" s="1">
        <v>820</v>
      </c>
      <c r="AE131">
        <v>1</v>
      </c>
      <c r="AF131">
        <v>413</v>
      </c>
      <c r="AG131">
        <v>92</v>
      </c>
      <c r="AH131">
        <v>30.520282000000002</v>
      </c>
      <c r="AI131">
        <v>36012.300000000003</v>
      </c>
      <c r="AJ131">
        <v>19259.3</v>
      </c>
      <c r="AK131">
        <v>37</v>
      </c>
      <c r="AL131">
        <v>13538</v>
      </c>
      <c r="AM131">
        <v>0.84468749999999992</v>
      </c>
      <c r="AN131" t="s">
        <v>67</v>
      </c>
      <c r="AO131">
        <v>4142.7969999999996</v>
      </c>
      <c r="AP131" t="s">
        <v>548</v>
      </c>
      <c r="AQ131" t="s">
        <v>118</v>
      </c>
      <c r="AR131" t="s">
        <v>120</v>
      </c>
      <c r="AS131" t="s">
        <v>118</v>
      </c>
      <c r="AT131" t="s">
        <v>120</v>
      </c>
      <c r="AU131" t="s">
        <v>208</v>
      </c>
      <c r="AV131" t="s">
        <v>336</v>
      </c>
      <c r="AW131" t="s">
        <v>67</v>
      </c>
      <c r="AX131">
        <v>3588</v>
      </c>
      <c r="AY131" t="s">
        <v>596</v>
      </c>
      <c r="AZ131">
        <v>1</v>
      </c>
      <c r="BA131" t="s">
        <v>358</v>
      </c>
      <c r="BB131">
        <v>1</v>
      </c>
      <c r="BC131">
        <v>1</v>
      </c>
      <c r="BE131" t="s">
        <v>67</v>
      </c>
      <c r="BF131">
        <v>0</v>
      </c>
      <c r="BG131" t="s">
        <v>343</v>
      </c>
      <c r="BI131" t="s">
        <v>118</v>
      </c>
      <c r="BJ131" t="s">
        <v>336</v>
      </c>
      <c r="BK131" t="s">
        <v>67</v>
      </c>
      <c r="BL131">
        <v>0.84468749999999992</v>
      </c>
      <c r="BM131">
        <v>3588</v>
      </c>
      <c r="BN131" t="s">
        <v>120</v>
      </c>
      <c r="BO131" t="s">
        <v>208</v>
      </c>
      <c r="BP131">
        <v>1</v>
      </c>
      <c r="BQ131">
        <v>4142.7969999999996</v>
      </c>
      <c r="BR131">
        <v>2.8653657930832389E-2</v>
      </c>
      <c r="BS131">
        <v>0.27057803606010655</v>
      </c>
      <c r="BT131">
        <v>0.19793390793707732</v>
      </c>
      <c r="BU131">
        <v>21.032</v>
      </c>
      <c r="BV131">
        <v>2.4138281455741137E-2</v>
      </c>
      <c r="BW131">
        <v>9.9691102412210899</v>
      </c>
      <c r="BX131">
        <v>37</v>
      </c>
      <c r="BY131">
        <v>1</v>
      </c>
      <c r="BZ131">
        <v>413</v>
      </c>
    </row>
    <row r="132" spans="1:78" ht="16.5">
      <c r="A132" s="109" t="str">
        <f t="shared" si="19"/>
        <v>청라교통</v>
      </c>
      <c r="B132" s="110" t="str">
        <f t="shared" si="20"/>
        <v>한종열</v>
      </c>
      <c r="C132" s="111" t="str">
        <f t="shared" si="21"/>
        <v>D</v>
      </c>
      <c r="D132" s="112">
        <f t="shared" si="22"/>
        <v>0.82488308036632463</v>
      </c>
      <c r="E132" s="113">
        <f t="shared" si="23"/>
        <v>5575</v>
      </c>
      <c r="F132" s="114" t="str">
        <f t="shared" si="24"/>
        <v>308</v>
      </c>
      <c r="G132" s="115" t="str">
        <f t="shared" si="25"/>
        <v>70바5088</v>
      </c>
      <c r="H132" s="116">
        <f t="shared" si="26"/>
        <v>2</v>
      </c>
      <c r="I132" s="117">
        <f t="shared" si="27"/>
        <v>5217.0669999999991</v>
      </c>
      <c r="J132" s="118">
        <f t="shared" si="28"/>
        <v>1.3171228787128418E-2</v>
      </c>
      <c r="K132" s="118">
        <f t="shared" si="29"/>
        <v>0.28527890259940797</v>
      </c>
      <c r="L132" s="118">
        <f t="shared" si="30"/>
        <v>0.20605447466938803</v>
      </c>
      <c r="M132" s="119">
        <f t="shared" si="31"/>
        <v>20.146999999999998</v>
      </c>
      <c r="N132" s="120">
        <f t="shared" si="32"/>
        <v>3.8335716217560566E-2</v>
      </c>
      <c r="O132" s="120">
        <f t="shared" si="33"/>
        <v>12.497443486924743</v>
      </c>
      <c r="P132" s="220">
        <f t="shared" si="34"/>
        <v>10</v>
      </c>
      <c r="Q132" s="221">
        <f t="shared" si="35"/>
        <v>2</v>
      </c>
      <c r="R132" s="221">
        <f t="shared" si="36"/>
        <v>652</v>
      </c>
      <c r="T132">
        <v>531</v>
      </c>
      <c r="U132">
        <v>5575</v>
      </c>
      <c r="V132" t="s">
        <v>337</v>
      </c>
      <c r="W132">
        <v>5217.067</v>
      </c>
      <c r="X132">
        <v>2004.9739999999999</v>
      </c>
      <c r="Y132">
        <v>2.6019999999999999</v>
      </c>
      <c r="Z132">
        <v>20.146999999999998</v>
      </c>
      <c r="AA132">
        <v>154.289401</v>
      </c>
      <c r="AB132">
        <v>2.032181</v>
      </c>
      <c r="AC132">
        <v>44.015510999999996</v>
      </c>
      <c r="AD132" s="1">
        <v>1075</v>
      </c>
      <c r="AE132">
        <v>2</v>
      </c>
      <c r="AF132">
        <v>652</v>
      </c>
      <c r="AG132">
        <v>93</v>
      </c>
      <c r="AH132">
        <v>33.813515000000002</v>
      </c>
      <c r="AI132">
        <v>41460.9</v>
      </c>
      <c r="AJ132">
        <v>17485.3</v>
      </c>
      <c r="AK132">
        <v>10</v>
      </c>
      <c r="AL132">
        <v>4002</v>
      </c>
      <c r="AM132">
        <v>0.82488308036632463</v>
      </c>
      <c r="AN132" t="s">
        <v>67</v>
      </c>
      <c r="AO132">
        <v>4956.2389999999996</v>
      </c>
      <c r="AP132" t="s">
        <v>549</v>
      </c>
      <c r="AQ132" t="s">
        <v>118</v>
      </c>
      <c r="AR132" t="s">
        <v>122</v>
      </c>
      <c r="AS132" t="s">
        <v>118</v>
      </c>
      <c r="AT132" t="s">
        <v>122</v>
      </c>
      <c r="AU132" t="s">
        <v>224</v>
      </c>
      <c r="AV132" t="s">
        <v>337</v>
      </c>
      <c r="AW132" t="s">
        <v>67</v>
      </c>
      <c r="AX132">
        <v>5575</v>
      </c>
      <c r="AY132" t="s">
        <v>594</v>
      </c>
      <c r="AZ132">
        <v>2</v>
      </c>
      <c r="BA132" t="s">
        <v>694</v>
      </c>
      <c r="BB132">
        <v>2</v>
      </c>
      <c r="BC132">
        <v>1</v>
      </c>
      <c r="BE132" t="s">
        <v>67</v>
      </c>
      <c r="BF132">
        <v>0</v>
      </c>
      <c r="BG132" t="s">
        <v>343</v>
      </c>
      <c r="BI132" t="s">
        <v>118</v>
      </c>
      <c r="BJ132" t="s">
        <v>337</v>
      </c>
      <c r="BK132" t="s">
        <v>67</v>
      </c>
      <c r="BL132">
        <v>0.82488308036632463</v>
      </c>
      <c r="BM132">
        <v>5575</v>
      </c>
      <c r="BN132" t="s">
        <v>122</v>
      </c>
      <c r="BO132" t="s">
        <v>224</v>
      </c>
      <c r="BP132">
        <v>2</v>
      </c>
      <c r="BQ132">
        <v>5217.0669999999991</v>
      </c>
      <c r="BR132">
        <v>1.3171228787128418E-2</v>
      </c>
      <c r="BS132">
        <v>0.28527890259940797</v>
      </c>
      <c r="BT132">
        <v>0.206054474669388</v>
      </c>
      <c r="BU132">
        <v>20.146999999999998</v>
      </c>
      <c r="BV132">
        <v>3.8335716217560566E-2</v>
      </c>
      <c r="BW132">
        <v>12.497443486924743</v>
      </c>
      <c r="BX132">
        <v>10</v>
      </c>
      <c r="BY132">
        <v>2</v>
      </c>
      <c r="BZ132">
        <v>652</v>
      </c>
    </row>
    <row r="133" spans="1:78" ht="16.5">
      <c r="A133" s="126" t="str">
        <f t="shared" si="19"/>
        <v>청라교통</v>
      </c>
      <c r="B133" s="127" t="str">
        <f t="shared" si="20"/>
        <v>허오만</v>
      </c>
      <c r="C133" s="128" t="str">
        <f t="shared" si="21"/>
        <v>F</v>
      </c>
      <c r="D133" s="129">
        <f t="shared" si="22"/>
        <v>0.78212121212121211</v>
      </c>
      <c r="E133" s="130">
        <f t="shared" si="23"/>
        <v>6306</v>
      </c>
      <c r="F133" s="131" t="str">
        <f t="shared" si="24"/>
        <v>306</v>
      </c>
      <c r="G133" s="132" t="str">
        <f t="shared" si="25"/>
        <v>72바1381</v>
      </c>
      <c r="H133" s="133">
        <f t="shared" si="26"/>
        <v>1</v>
      </c>
      <c r="I133" s="134">
        <f t="shared" si="27"/>
        <v>4154.6319999999996</v>
      </c>
      <c r="J133" s="135">
        <f t="shared" si="28"/>
        <v>5.1480860624681046E-2</v>
      </c>
      <c r="K133" s="135">
        <f t="shared" si="29"/>
        <v>0.32986235969924227</v>
      </c>
      <c r="L133" s="135">
        <f t="shared" si="30"/>
        <v>0.16800525293214899</v>
      </c>
      <c r="M133" s="136">
        <f t="shared" si="31"/>
        <v>21.713999999999999</v>
      </c>
      <c r="N133" s="137">
        <f t="shared" si="32"/>
        <v>0</v>
      </c>
      <c r="O133" s="137">
        <f t="shared" si="33"/>
        <v>7.1486475817834174</v>
      </c>
      <c r="P133" s="218">
        <f t="shared" si="34"/>
        <v>60</v>
      </c>
      <c r="Q133" s="219">
        <f t="shared" si="35"/>
        <v>0</v>
      </c>
      <c r="R133" s="219">
        <f t="shared" si="36"/>
        <v>297</v>
      </c>
      <c r="T133">
        <v>531</v>
      </c>
      <c r="U133">
        <v>6306</v>
      </c>
      <c r="V133" t="s">
        <v>338</v>
      </c>
      <c r="W133">
        <v>4154.6319999999996</v>
      </c>
      <c r="X133">
        <v>1609.8320000000001</v>
      </c>
      <c r="Y133">
        <v>2.581</v>
      </c>
      <c r="Z133">
        <v>21.713999999999999</v>
      </c>
      <c r="AA133">
        <v>152.21915300000001</v>
      </c>
      <c r="AB133">
        <v>7.836373</v>
      </c>
      <c r="AC133">
        <v>50.211368999999998</v>
      </c>
      <c r="AD133" s="1">
        <v>698</v>
      </c>
      <c r="AE133">
        <v>0</v>
      </c>
      <c r="AF133">
        <v>297</v>
      </c>
      <c r="AG133">
        <v>93</v>
      </c>
      <c r="AH133">
        <v>27.293752999999999</v>
      </c>
      <c r="AI133">
        <v>62250.1</v>
      </c>
      <c r="AJ133">
        <v>35204.1</v>
      </c>
      <c r="AK133">
        <v>60</v>
      </c>
      <c r="AL133">
        <v>53405</v>
      </c>
      <c r="AM133">
        <v>0.78212121212121211</v>
      </c>
      <c r="AN133" t="s">
        <v>70</v>
      </c>
      <c r="AO133">
        <v>4154.6319999999996</v>
      </c>
      <c r="AP133" t="s">
        <v>550</v>
      </c>
      <c r="AQ133" t="s">
        <v>118</v>
      </c>
      <c r="AR133" t="s">
        <v>120</v>
      </c>
      <c r="AS133" t="s">
        <v>118</v>
      </c>
      <c r="AT133" t="s">
        <v>120</v>
      </c>
      <c r="AU133" t="s">
        <v>211</v>
      </c>
      <c r="AV133" t="s">
        <v>338</v>
      </c>
      <c r="AW133" t="s">
        <v>70</v>
      </c>
      <c r="AX133">
        <v>6306</v>
      </c>
      <c r="AY133" t="s">
        <v>617</v>
      </c>
      <c r="AZ133">
        <v>3</v>
      </c>
      <c r="BA133" t="s">
        <v>695</v>
      </c>
      <c r="BB133">
        <v>1</v>
      </c>
      <c r="BC133">
        <v>1</v>
      </c>
      <c r="BE133" t="s">
        <v>70</v>
      </c>
      <c r="BF133">
        <v>0</v>
      </c>
      <c r="BG133" t="s">
        <v>343</v>
      </c>
      <c r="BI133" t="s">
        <v>118</v>
      </c>
      <c r="BJ133" t="s">
        <v>338</v>
      </c>
      <c r="BK133" t="s">
        <v>70</v>
      </c>
      <c r="BL133">
        <v>0.78212121212121211</v>
      </c>
      <c r="BM133">
        <v>6306</v>
      </c>
      <c r="BN133" t="s">
        <v>120</v>
      </c>
      <c r="BO133" t="s">
        <v>211</v>
      </c>
      <c r="BP133">
        <v>1</v>
      </c>
      <c r="BQ133">
        <v>4154.6319999999996</v>
      </c>
      <c r="BR133">
        <v>5.1480860624681046E-2</v>
      </c>
      <c r="BS133">
        <v>0.32986235969924227</v>
      </c>
      <c r="BT133">
        <v>0.16800525293214899</v>
      </c>
      <c r="BU133">
        <v>21.713999999999999</v>
      </c>
      <c r="BV133">
        <v>0</v>
      </c>
      <c r="BW133">
        <v>7.1486475817834174</v>
      </c>
      <c r="BX133">
        <v>60</v>
      </c>
      <c r="BY133">
        <v>0</v>
      </c>
      <c r="BZ133">
        <v>297</v>
      </c>
    </row>
    <row r="134" spans="1:78" ht="16.5">
      <c r="A134" s="109" t="str">
        <f t="shared" si="19"/>
        <v>청라교통</v>
      </c>
      <c r="B134" s="110" t="str">
        <f t="shared" si="20"/>
        <v>홍대경</v>
      </c>
      <c r="C134" s="111" t="str">
        <f t="shared" si="21"/>
        <v>C</v>
      </c>
      <c r="D134" s="112">
        <f t="shared" si="22"/>
        <v>0.85535714285714293</v>
      </c>
      <c r="E134" s="113">
        <f t="shared" si="23"/>
        <v>4695</v>
      </c>
      <c r="F134" s="114" t="str">
        <f t="shared" si="24"/>
        <v>307</v>
      </c>
      <c r="G134" s="115" t="str">
        <f t="shared" si="25"/>
        <v>72바1700</v>
      </c>
      <c r="H134" s="116">
        <f t="shared" si="26"/>
        <v>1</v>
      </c>
      <c r="I134" s="117">
        <f t="shared" si="27"/>
        <v>3489.7750000000001</v>
      </c>
      <c r="J134" s="118">
        <f t="shared" si="28"/>
        <v>3.8142530394099046E-2</v>
      </c>
      <c r="K134" s="118">
        <f t="shared" si="29"/>
        <v>0.33255752808976402</v>
      </c>
      <c r="L134" s="118">
        <f t="shared" si="30"/>
        <v>0.19027014635614042</v>
      </c>
      <c r="M134" s="119">
        <f t="shared" si="31"/>
        <v>20.925999999999998</v>
      </c>
      <c r="N134" s="120">
        <f t="shared" si="32"/>
        <v>0.458482280376242</v>
      </c>
      <c r="O134" s="120">
        <f t="shared" si="33"/>
        <v>58.743042173206007</v>
      </c>
      <c r="P134" s="220">
        <f t="shared" si="34"/>
        <v>23</v>
      </c>
      <c r="Q134" s="221">
        <f t="shared" si="35"/>
        <v>16</v>
      </c>
      <c r="R134" s="221">
        <f t="shared" si="36"/>
        <v>2050</v>
      </c>
      <c r="T134">
        <v>531</v>
      </c>
      <c r="U134">
        <v>4695</v>
      </c>
      <c r="V134" t="s">
        <v>339</v>
      </c>
      <c r="W134">
        <v>3489.7750000000001</v>
      </c>
      <c r="X134">
        <v>1457.3910000000001</v>
      </c>
      <c r="Y134">
        <v>2.395</v>
      </c>
      <c r="Z134">
        <v>20.925999999999998</v>
      </c>
      <c r="AA134">
        <v>141.80663799999999</v>
      </c>
      <c r="AB134">
        <v>5.4088640000000003</v>
      </c>
      <c r="AC134">
        <v>47.158864999999999</v>
      </c>
      <c r="AD134" s="1">
        <v>664</v>
      </c>
      <c r="AE134">
        <v>16</v>
      </c>
      <c r="AF134">
        <v>2050</v>
      </c>
      <c r="AG134">
        <v>92</v>
      </c>
      <c r="AH134">
        <v>24.609390000000001</v>
      </c>
      <c r="AI134">
        <v>24730.1</v>
      </c>
      <c r="AJ134">
        <v>8797.5</v>
      </c>
      <c r="AK134">
        <v>23</v>
      </c>
      <c r="AL134">
        <v>14336</v>
      </c>
      <c r="AM134">
        <v>0.85535714285714293</v>
      </c>
      <c r="AN134" t="s">
        <v>69</v>
      </c>
      <c r="AO134">
        <v>3489.7750000000001</v>
      </c>
      <c r="AP134" t="s">
        <v>551</v>
      </c>
      <c r="AQ134" t="s">
        <v>118</v>
      </c>
      <c r="AR134" t="s">
        <v>121</v>
      </c>
      <c r="AS134" t="s">
        <v>118</v>
      </c>
      <c r="AT134" t="s">
        <v>121</v>
      </c>
      <c r="AU134" t="s">
        <v>217</v>
      </c>
      <c r="AV134" t="s">
        <v>339</v>
      </c>
      <c r="AW134" t="s">
        <v>69</v>
      </c>
      <c r="AX134">
        <v>4695</v>
      </c>
      <c r="AY134" t="s">
        <v>622</v>
      </c>
      <c r="AZ134">
        <v>8</v>
      </c>
      <c r="BA134" t="s">
        <v>696</v>
      </c>
      <c r="BB134">
        <v>1</v>
      </c>
      <c r="BC134">
        <v>1</v>
      </c>
      <c r="BE134" t="s">
        <v>67</v>
      </c>
      <c r="BF134">
        <v>1</v>
      </c>
      <c r="BG134" t="s">
        <v>344</v>
      </c>
      <c r="BI134" t="s">
        <v>118</v>
      </c>
      <c r="BJ134" t="s">
        <v>339</v>
      </c>
      <c r="BK134" t="s">
        <v>69</v>
      </c>
      <c r="BL134">
        <v>0.85535714285714293</v>
      </c>
      <c r="BM134">
        <v>4695</v>
      </c>
      <c r="BN134" t="s">
        <v>121</v>
      </c>
      <c r="BO134" t="s">
        <v>217</v>
      </c>
      <c r="BP134">
        <v>1</v>
      </c>
      <c r="BQ134">
        <v>3489.7750000000001</v>
      </c>
      <c r="BR134">
        <v>3.8142530394099046E-2</v>
      </c>
      <c r="BS134">
        <v>0.33255752808976402</v>
      </c>
      <c r="BT134">
        <v>0.19027014635614042</v>
      </c>
      <c r="BU134">
        <v>20.925999999999998</v>
      </c>
      <c r="BV134">
        <v>0.458482280376242</v>
      </c>
      <c r="BW134">
        <v>58.743042173206007</v>
      </c>
      <c r="BX134">
        <v>23</v>
      </c>
      <c r="BY134">
        <v>16</v>
      </c>
      <c r="BZ134">
        <v>2050</v>
      </c>
    </row>
    <row r="135" spans="1:78" ht="16.5">
      <c r="A135" s="126" t="str">
        <f t="shared" ref="A135" si="37">BI135</f>
        <v>청라교통</v>
      </c>
      <c r="B135" s="127" t="str">
        <f t="shared" ref="B135" si="38">IF(BJ135="NULL", E135, BJ135)</f>
        <v>황현익</v>
      </c>
      <c r="C135" s="128" t="str">
        <f t="shared" ref="C135:D135" si="39">BK135</f>
        <v>B</v>
      </c>
      <c r="D135" s="129">
        <f t="shared" si="39"/>
        <v>0.92971699513567896</v>
      </c>
      <c r="E135" s="130">
        <f t="shared" ref="E135" si="40">U135</f>
        <v>788</v>
      </c>
      <c r="F135" s="131" t="str">
        <f t="shared" ref="F135" si="41">BN135</f>
        <v>112</v>
      </c>
      <c r="G135" s="132" t="str">
        <f t="shared" ref="G135" si="42">BO135</f>
        <v>70바6066</v>
      </c>
      <c r="H135" s="133">
        <f t="shared" ref="H135" si="43">BP135</f>
        <v>3</v>
      </c>
      <c r="I135" s="134">
        <f t="shared" ref="I135" si="44">BQ135</f>
        <v>2661.7750000000005</v>
      </c>
      <c r="J135" s="135">
        <f t="shared" ref="J135" si="45">AB135/AA135</f>
        <v>1.3514970682829665E-2</v>
      </c>
      <c r="K135" s="135">
        <f t="shared" ref="K135" si="46">AC135/AA135</f>
        <v>0.36507511730580067</v>
      </c>
      <c r="L135" s="135">
        <f t="shared" ref="L135" si="47">AD135/I135</f>
        <v>0.22052953386368115</v>
      </c>
      <c r="M135" s="136">
        <f t="shared" ref="M135" si="48">Z135</f>
        <v>12.233000000000001</v>
      </c>
      <c r="N135" s="137">
        <f t="shared" ref="N135:O135" si="49">BV135</f>
        <v>0</v>
      </c>
      <c r="O135" s="137">
        <f t="shared" si="49"/>
        <v>30.430821538259238</v>
      </c>
      <c r="P135" s="218">
        <f t="shared" ref="P135" si="50">AK135</f>
        <v>1</v>
      </c>
      <c r="Q135" s="219">
        <f t="shared" ref="Q135:R135" si="51">AE135</f>
        <v>0</v>
      </c>
      <c r="R135" s="219">
        <f t="shared" si="51"/>
        <v>810</v>
      </c>
      <c r="T135">
        <v>531</v>
      </c>
      <c r="U135">
        <v>788</v>
      </c>
      <c r="V135" t="s">
        <v>340</v>
      </c>
      <c r="W135">
        <v>2661.7750000000001</v>
      </c>
      <c r="X135">
        <v>1309.8440000000001</v>
      </c>
      <c r="Y135">
        <v>2.032</v>
      </c>
      <c r="Z135">
        <v>12.233000000000001</v>
      </c>
      <c r="AA135">
        <v>162.71829600000001</v>
      </c>
      <c r="AB135">
        <v>2.1991329999999998</v>
      </c>
      <c r="AC135">
        <v>59.404401</v>
      </c>
      <c r="AD135" s="1">
        <v>587</v>
      </c>
      <c r="AE135">
        <v>0</v>
      </c>
      <c r="AF135">
        <v>810</v>
      </c>
      <c r="AG135">
        <v>87</v>
      </c>
      <c r="AH135">
        <v>16.358177999999999</v>
      </c>
      <c r="AI135">
        <v>2621.7</v>
      </c>
      <c r="AJ135">
        <v>7.2</v>
      </c>
      <c r="AK135">
        <v>1</v>
      </c>
      <c r="AL135">
        <v>77</v>
      </c>
      <c r="AM135">
        <v>0.92971699513567896</v>
      </c>
      <c r="AN135" t="s">
        <v>68</v>
      </c>
      <c r="AO135">
        <v>2362.3510000000001</v>
      </c>
      <c r="AP135" t="s">
        <v>552</v>
      </c>
      <c r="AQ135" t="s">
        <v>118</v>
      </c>
      <c r="AR135" t="s">
        <v>119</v>
      </c>
      <c r="AS135" t="s">
        <v>118</v>
      </c>
      <c r="AT135" t="s">
        <v>119</v>
      </c>
      <c r="AU135" t="s">
        <v>190</v>
      </c>
      <c r="AV135" t="s">
        <v>340</v>
      </c>
      <c r="AW135" t="s">
        <v>68</v>
      </c>
      <c r="AX135">
        <v>788</v>
      </c>
      <c r="AY135" t="s">
        <v>590</v>
      </c>
      <c r="AZ135">
        <v>3</v>
      </c>
      <c r="BA135" t="s">
        <v>345</v>
      </c>
      <c r="BB135">
        <v>3</v>
      </c>
      <c r="BC135">
        <v>1</v>
      </c>
      <c r="BE135" t="s">
        <v>68</v>
      </c>
      <c r="BF135">
        <v>0</v>
      </c>
      <c r="BG135" t="s">
        <v>343</v>
      </c>
      <c r="BI135" t="s">
        <v>118</v>
      </c>
      <c r="BJ135" t="s">
        <v>340</v>
      </c>
      <c r="BK135" t="s">
        <v>68</v>
      </c>
      <c r="BL135">
        <v>0.92971699513567896</v>
      </c>
      <c r="BM135">
        <v>788</v>
      </c>
      <c r="BN135" t="s">
        <v>119</v>
      </c>
      <c r="BO135" t="s">
        <v>190</v>
      </c>
      <c r="BP135">
        <v>3</v>
      </c>
      <c r="BQ135">
        <v>2661.7750000000005</v>
      </c>
      <c r="BR135">
        <v>1.3514970682829665E-2</v>
      </c>
      <c r="BS135">
        <v>0.36507511730580067</v>
      </c>
      <c r="BT135">
        <v>0.22052953386368118</v>
      </c>
      <c r="BU135">
        <v>12.233000000000001</v>
      </c>
      <c r="BV135">
        <v>0</v>
      </c>
      <c r="BW135">
        <v>30.430821538259238</v>
      </c>
      <c r="BX135">
        <v>1</v>
      </c>
      <c r="BY135">
        <v>0</v>
      </c>
      <c r="BZ135">
        <v>810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8" t="s">
        <v>553</v>
      </c>
      <c r="B2" s="259"/>
      <c r="C2" s="260"/>
      <c r="D2" s="261"/>
      <c r="E2" s="258"/>
      <c r="F2" s="262"/>
      <c r="G2" s="258"/>
      <c r="H2" s="258"/>
      <c r="I2" s="258"/>
      <c r="J2" s="258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63" t="s">
        <v>554</v>
      </c>
      <c r="B4" s="264"/>
      <c r="C4" s="265"/>
      <c r="D4" s="266"/>
      <c r="E4" s="267"/>
      <c r="F4" s="268"/>
      <c r="G4" s="246"/>
      <c r="H4" s="267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49" t="s">
        <v>555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0" t="s">
        <v>556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47" t="s">
        <v>169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>
      <c r="A10" s="248" t="s">
        <v>557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69" t="s">
        <v>0</v>
      </c>
      <c r="B13" s="270" t="s">
        <v>74</v>
      </c>
      <c r="C13" s="271" t="s">
        <v>65</v>
      </c>
      <c r="D13" s="271" t="s">
        <v>156</v>
      </c>
      <c r="E13" s="272" t="s">
        <v>142</v>
      </c>
      <c r="F13" s="270" t="s">
        <v>147</v>
      </c>
      <c r="G13" s="272" t="s">
        <v>145</v>
      </c>
      <c r="H13" s="272" t="s">
        <v>149</v>
      </c>
      <c r="I13" s="227" t="s">
        <v>151</v>
      </c>
      <c r="J13" s="272" t="s">
        <v>11</v>
      </c>
      <c r="K13" s="272" t="s">
        <v>12</v>
      </c>
      <c r="L13" s="272" t="s">
        <v>13</v>
      </c>
      <c r="M13" s="272" t="s">
        <v>106</v>
      </c>
      <c r="N13" s="272" t="s">
        <v>6</v>
      </c>
      <c r="O13" s="272" t="s">
        <v>7</v>
      </c>
      <c r="P13" s="272" t="s">
        <v>160</v>
      </c>
      <c r="Q13" s="273" t="s">
        <v>162</v>
      </c>
      <c r="R13" s="273" t="s">
        <v>163</v>
      </c>
    </row>
    <row r="14" spans="1:18" ht="16.5">
      <c r="A14" s="274" t="s">
        <v>118</v>
      </c>
      <c r="B14" s="275" t="s">
        <v>230</v>
      </c>
      <c r="C14" s="276" t="s">
        <v>67</v>
      </c>
      <c r="D14" s="277">
        <v>0.81033333333333335</v>
      </c>
      <c r="E14" s="278">
        <v>3423</v>
      </c>
      <c r="F14" s="230" t="s">
        <v>122</v>
      </c>
      <c r="G14" s="279" t="s">
        <v>225</v>
      </c>
      <c r="H14" s="280">
        <v>1</v>
      </c>
      <c r="I14" s="231">
        <v>5111.2969999999996</v>
      </c>
      <c r="J14" s="281">
        <v>1.0697544194732045E-2</v>
      </c>
      <c r="K14" s="281">
        <v>0.3403215161253334</v>
      </c>
      <c r="L14" s="281">
        <v>0.17158071620569104</v>
      </c>
      <c r="M14" s="282">
        <v>23.888999999999999</v>
      </c>
      <c r="N14" s="283">
        <v>0.27390308174226624</v>
      </c>
      <c r="O14" s="283">
        <v>28.01637236106609</v>
      </c>
      <c r="P14" s="284">
        <v>40</v>
      </c>
      <c r="Q14" s="285">
        <v>14</v>
      </c>
      <c r="R14" s="285">
        <v>1432</v>
      </c>
    </row>
    <row r="15" spans="1:18" ht="16.5">
      <c r="A15" s="274" t="s">
        <v>118</v>
      </c>
      <c r="B15" s="275" t="s">
        <v>231</v>
      </c>
      <c r="C15" s="276" t="s">
        <v>67</v>
      </c>
      <c r="D15" s="277">
        <v>0.8434015037017355</v>
      </c>
      <c r="E15" s="278">
        <v>7804</v>
      </c>
      <c r="F15" s="230" t="s">
        <v>120</v>
      </c>
      <c r="G15" s="279" t="s">
        <v>208</v>
      </c>
      <c r="H15" s="280">
        <v>16</v>
      </c>
      <c r="I15" s="231">
        <v>2776.0340000000001</v>
      </c>
      <c r="J15" s="281">
        <v>2.6767588947726961E-2</v>
      </c>
      <c r="K15" s="281">
        <v>0.35481730341658146</v>
      </c>
      <c r="L15" s="281">
        <v>0.23486744038437568</v>
      </c>
      <c r="M15" s="282">
        <v>18.974</v>
      </c>
      <c r="N15" s="283">
        <v>0.69637854482281469</v>
      </c>
      <c r="O15" s="283">
        <v>42.479091234191692</v>
      </c>
      <c r="P15" s="284">
        <v>21</v>
      </c>
      <c r="Q15" s="285">
        <v>18</v>
      </c>
      <c r="R15" s="285">
        <v>1414</v>
      </c>
    </row>
    <row r="16" spans="1:18" ht="16.5">
      <c r="A16" s="274" t="s">
        <v>118</v>
      </c>
      <c r="B16" s="275" t="s">
        <v>232</v>
      </c>
      <c r="C16" s="276" t="s">
        <v>70</v>
      </c>
      <c r="D16" s="277">
        <v>0.78443055472367385</v>
      </c>
      <c r="E16" s="278">
        <v>9832</v>
      </c>
      <c r="F16" s="230" t="s">
        <v>121</v>
      </c>
      <c r="G16" s="279" t="s">
        <v>214</v>
      </c>
      <c r="H16" s="280">
        <v>10</v>
      </c>
      <c r="I16" s="231">
        <v>4539.6809999999996</v>
      </c>
      <c r="J16" s="281">
        <v>4.0457896932171528E-2</v>
      </c>
      <c r="K16" s="281">
        <v>0.31398844810618037</v>
      </c>
      <c r="L16" s="281">
        <v>0.21102804360042041</v>
      </c>
      <c r="M16" s="282">
        <v>24.158999999999999</v>
      </c>
      <c r="N16" s="283">
        <v>9.4929438948029937E-2</v>
      </c>
      <c r="O16" s="283">
        <v>85.531424492174963</v>
      </c>
      <c r="P16" s="284">
        <v>19</v>
      </c>
      <c r="Q16" s="285">
        <v>21</v>
      </c>
      <c r="R16" s="285">
        <v>4390</v>
      </c>
    </row>
    <row r="17" spans="1:18" ht="16.5">
      <c r="A17" s="274" t="s">
        <v>118</v>
      </c>
      <c r="B17" s="275" t="s">
        <v>238</v>
      </c>
      <c r="C17" s="276" t="s">
        <v>70</v>
      </c>
      <c r="D17" s="277">
        <v>0.74871538404353954</v>
      </c>
      <c r="E17" s="278">
        <v>5231</v>
      </c>
      <c r="F17" s="230" t="s">
        <v>121</v>
      </c>
      <c r="G17" s="279" t="s">
        <v>214</v>
      </c>
      <c r="H17" s="280">
        <v>3</v>
      </c>
      <c r="I17" s="231">
        <v>2026.838</v>
      </c>
      <c r="J17" s="281">
        <v>2.930669026794162E-2</v>
      </c>
      <c r="K17" s="281">
        <v>0.35111565011940638</v>
      </c>
      <c r="L17" s="281">
        <v>0.24323601590260296</v>
      </c>
      <c r="M17" s="282">
        <v>23.373000000000001</v>
      </c>
      <c r="N17" s="283">
        <v>1.1841104222439089</v>
      </c>
      <c r="O17" s="283">
        <v>42.874664872081539</v>
      </c>
      <c r="P17" s="284">
        <v>31</v>
      </c>
      <c r="Q17" s="285">
        <v>24</v>
      </c>
      <c r="R17" s="285">
        <v>869</v>
      </c>
    </row>
    <row r="18" spans="1:18" ht="16.5">
      <c r="A18" s="274" t="s">
        <v>118</v>
      </c>
      <c r="B18" s="275" t="s">
        <v>239</v>
      </c>
      <c r="C18" s="276" t="s">
        <v>70</v>
      </c>
      <c r="D18" s="277">
        <v>0.75670258863176021</v>
      </c>
      <c r="E18" s="278">
        <v>9455</v>
      </c>
      <c r="F18" s="230" t="s">
        <v>119</v>
      </c>
      <c r="G18" s="279" t="s">
        <v>183</v>
      </c>
      <c r="H18" s="280">
        <v>13</v>
      </c>
      <c r="I18" s="231">
        <v>2148.5489999999995</v>
      </c>
      <c r="J18" s="281">
        <v>2.7338654396528009E-2</v>
      </c>
      <c r="K18" s="281">
        <v>0.36933582882792459</v>
      </c>
      <c r="L18" s="281">
        <v>0.19775896106040075</v>
      </c>
      <c r="M18" s="282">
        <v>21.064</v>
      </c>
      <c r="N18" s="283">
        <v>0.7108565567631655</v>
      </c>
      <c r="O18" s="283">
        <v>34.121114724631944</v>
      </c>
      <c r="P18" s="284">
        <v>26</v>
      </c>
      <c r="Q18" s="285">
        <v>22</v>
      </c>
      <c r="R18" s="285">
        <v>955</v>
      </c>
    </row>
    <row r="19" spans="1:18" ht="16.5">
      <c r="A19" s="274" t="s">
        <v>118</v>
      </c>
      <c r="B19" s="275" t="s">
        <v>241</v>
      </c>
      <c r="C19" s="276" t="s">
        <v>67</v>
      </c>
      <c r="D19" s="277">
        <v>0.81080412209724084</v>
      </c>
      <c r="E19" s="278">
        <v>3311</v>
      </c>
      <c r="F19" s="230" t="s">
        <v>119</v>
      </c>
      <c r="G19" s="279" t="s">
        <v>182</v>
      </c>
      <c r="H19" s="280">
        <v>2</v>
      </c>
      <c r="I19" s="231">
        <v>2110.038</v>
      </c>
      <c r="J19" s="281">
        <v>1.4425235737842776E-2</v>
      </c>
      <c r="K19" s="281">
        <v>0.37439137613576762</v>
      </c>
      <c r="L19" s="281">
        <v>0.18530471963064171</v>
      </c>
      <c r="M19" s="282">
        <v>14.137</v>
      </c>
      <c r="N19" s="283">
        <v>0.14217753424345911</v>
      </c>
      <c r="O19" s="283">
        <v>16.587378995070232</v>
      </c>
      <c r="P19" s="284">
        <v>2</v>
      </c>
      <c r="Q19" s="285">
        <v>3</v>
      </c>
      <c r="R19" s="285">
        <v>350</v>
      </c>
    </row>
    <row r="20" spans="1:18" ht="16.5">
      <c r="A20" s="274" t="s">
        <v>118</v>
      </c>
      <c r="B20" s="275" t="s">
        <v>245</v>
      </c>
      <c r="C20" s="276" t="s">
        <v>70</v>
      </c>
      <c r="D20" s="277">
        <v>0.78585578061509254</v>
      </c>
      <c r="E20" s="278">
        <v>4250</v>
      </c>
      <c r="F20" s="230" t="s">
        <v>120</v>
      </c>
      <c r="G20" s="279" t="s">
        <v>199</v>
      </c>
      <c r="H20" s="280">
        <v>11</v>
      </c>
      <c r="I20" s="231">
        <v>3885.0120000000002</v>
      </c>
      <c r="J20" s="281">
        <v>3.4345168766192188E-2</v>
      </c>
      <c r="K20" s="281">
        <v>0.23648844370528982</v>
      </c>
      <c r="L20" s="281">
        <v>0.34285608384221206</v>
      </c>
      <c r="M20" s="282">
        <v>21.125</v>
      </c>
      <c r="N20" s="283">
        <v>0.69497854832880823</v>
      </c>
      <c r="O20" s="283">
        <v>24.452948922680289</v>
      </c>
      <c r="P20" s="284">
        <v>9</v>
      </c>
      <c r="Q20" s="285">
        <v>27</v>
      </c>
      <c r="R20" s="285">
        <v>950</v>
      </c>
    </row>
    <row r="21" spans="1:18" ht="16.5">
      <c r="A21" s="274" t="s">
        <v>118</v>
      </c>
      <c r="B21" s="275" t="s">
        <v>246</v>
      </c>
      <c r="C21" s="276" t="s">
        <v>70</v>
      </c>
      <c r="D21" s="277">
        <v>0.78545454545454552</v>
      </c>
      <c r="E21" s="278">
        <v>2532</v>
      </c>
      <c r="F21" s="230" t="s">
        <v>120</v>
      </c>
      <c r="G21" s="279" t="s">
        <v>211</v>
      </c>
      <c r="H21" s="280">
        <v>1</v>
      </c>
      <c r="I21" s="231">
        <v>3951.0430000000001</v>
      </c>
      <c r="J21" s="281">
        <v>2.6218369741271865E-2</v>
      </c>
      <c r="K21" s="281">
        <v>0.2380286710065451</v>
      </c>
      <c r="L21" s="281">
        <v>0.17362504027417569</v>
      </c>
      <c r="M21" s="282">
        <v>21.600999999999999</v>
      </c>
      <c r="N21" s="283">
        <v>0.48088568005967031</v>
      </c>
      <c r="O21" s="283">
        <v>11.313468367719612</v>
      </c>
      <c r="P21" s="284">
        <v>6</v>
      </c>
      <c r="Q21" s="285">
        <v>19</v>
      </c>
      <c r="R21" s="285">
        <v>447</v>
      </c>
    </row>
    <row r="22" spans="1:18" ht="16.5">
      <c r="A22" s="274" t="s">
        <v>118</v>
      </c>
      <c r="B22" s="275" t="s">
        <v>247</v>
      </c>
      <c r="C22" s="276" t="s">
        <v>70</v>
      </c>
      <c r="D22" s="277">
        <v>0.7639285714285714</v>
      </c>
      <c r="E22" s="278">
        <v>7476</v>
      </c>
      <c r="F22" s="230" t="s">
        <v>121</v>
      </c>
      <c r="G22" s="279" t="s">
        <v>217</v>
      </c>
      <c r="H22" s="280">
        <v>1</v>
      </c>
      <c r="I22" s="231">
        <v>3926.489</v>
      </c>
      <c r="J22" s="281">
        <v>1.7088650956742203E-2</v>
      </c>
      <c r="K22" s="281">
        <v>0.34045479856903221</v>
      </c>
      <c r="L22" s="281">
        <v>0.16401421218803872</v>
      </c>
      <c r="M22" s="282">
        <v>25.951000000000001</v>
      </c>
      <c r="N22" s="283">
        <v>1.3752744500239271</v>
      </c>
      <c r="O22" s="283">
        <v>67.974213094701142</v>
      </c>
      <c r="P22" s="284">
        <v>24</v>
      </c>
      <c r="Q22" s="285">
        <v>54</v>
      </c>
      <c r="R22" s="285">
        <v>2669</v>
      </c>
    </row>
    <row r="23" spans="1:18" ht="16.5">
      <c r="A23" s="274" t="s">
        <v>118</v>
      </c>
      <c r="B23" s="275" t="s">
        <v>403</v>
      </c>
      <c r="C23" s="276" t="s">
        <v>70</v>
      </c>
      <c r="D23" s="277">
        <v>0.77783931231488357</v>
      </c>
      <c r="E23" s="278">
        <v>1115</v>
      </c>
      <c r="F23" s="230" t="s">
        <v>120</v>
      </c>
      <c r="G23" s="279" t="s">
        <v>212</v>
      </c>
      <c r="H23" s="280">
        <v>9</v>
      </c>
      <c r="I23" s="231">
        <v>4617.942</v>
      </c>
      <c r="J23" s="281">
        <v>4.1904100308834923E-3</v>
      </c>
      <c r="K23" s="281">
        <v>0.26564009093596552</v>
      </c>
      <c r="L23" s="281">
        <v>0.20463661085392584</v>
      </c>
      <c r="M23" s="282">
        <v>21.152000000000001</v>
      </c>
      <c r="N23" s="283">
        <v>4.3309335630460494E-2</v>
      </c>
      <c r="O23" s="283">
        <v>43.374299633906183</v>
      </c>
      <c r="P23" s="284">
        <v>19</v>
      </c>
      <c r="Q23" s="285">
        <v>2</v>
      </c>
      <c r="R23" s="285">
        <v>2003</v>
      </c>
    </row>
    <row r="24" spans="1:18" ht="16.5">
      <c r="A24" s="274" t="s">
        <v>118</v>
      </c>
      <c r="B24" s="275" t="s">
        <v>251</v>
      </c>
      <c r="C24" s="276" t="s">
        <v>67</v>
      </c>
      <c r="D24" s="277">
        <v>0.84</v>
      </c>
      <c r="E24" s="278">
        <v>6473</v>
      </c>
      <c r="F24" s="230" t="s">
        <v>119</v>
      </c>
      <c r="G24" s="279" t="s">
        <v>196</v>
      </c>
      <c r="H24" s="280">
        <v>1</v>
      </c>
      <c r="I24" s="231">
        <v>2154.6779999999999</v>
      </c>
      <c r="J24" s="281">
        <v>2.812401564151765E-2</v>
      </c>
      <c r="K24" s="281">
        <v>0.39857519113108097</v>
      </c>
      <c r="L24" s="281">
        <v>0.3327643388014358</v>
      </c>
      <c r="M24" s="282">
        <v>17.765000000000001</v>
      </c>
      <c r="N24" s="283">
        <v>0.13923194092110283</v>
      </c>
      <c r="O24" s="283">
        <v>8.6787909840820774</v>
      </c>
      <c r="P24" s="284">
        <v>27</v>
      </c>
      <c r="Q24" s="285">
        <v>3</v>
      </c>
      <c r="R24" s="285">
        <v>187</v>
      </c>
    </row>
    <row r="25" spans="1:18" ht="16.5">
      <c r="A25" s="274" t="s">
        <v>118</v>
      </c>
      <c r="B25" s="275" t="s">
        <v>252</v>
      </c>
      <c r="C25" s="276" t="s">
        <v>67</v>
      </c>
      <c r="D25" s="277">
        <v>0.83853801790619031</v>
      </c>
      <c r="E25" s="278">
        <v>8958</v>
      </c>
      <c r="F25" s="230" t="s">
        <v>120</v>
      </c>
      <c r="G25" s="279" t="s">
        <v>202</v>
      </c>
      <c r="H25" s="280">
        <v>2</v>
      </c>
      <c r="I25" s="231">
        <v>4070.7249999999999</v>
      </c>
      <c r="J25" s="281">
        <v>1.9067212959557617E-2</v>
      </c>
      <c r="K25" s="281">
        <v>0.23459292077129146</v>
      </c>
      <c r="L25" s="281">
        <v>0.12061733474995241</v>
      </c>
      <c r="M25" s="282">
        <v>19.195</v>
      </c>
      <c r="N25" s="283">
        <v>0</v>
      </c>
      <c r="O25" s="283">
        <v>8.3523205325832617</v>
      </c>
      <c r="P25" s="284">
        <v>8</v>
      </c>
      <c r="Q25" s="285">
        <v>0</v>
      </c>
      <c r="R25" s="285">
        <v>340</v>
      </c>
    </row>
    <row r="26" spans="1:18" ht="16.5">
      <c r="A26" s="274" t="s">
        <v>118</v>
      </c>
      <c r="B26" s="275" t="s">
        <v>255</v>
      </c>
      <c r="C26" s="276" t="s">
        <v>67</v>
      </c>
      <c r="D26" s="277">
        <v>0.81118198065162839</v>
      </c>
      <c r="E26" s="278">
        <v>3028</v>
      </c>
      <c r="F26" s="230" t="s">
        <v>122</v>
      </c>
      <c r="G26" s="279" t="s">
        <v>227</v>
      </c>
      <c r="H26" s="280">
        <v>3</v>
      </c>
      <c r="I26" s="231">
        <v>5938.5320000000011</v>
      </c>
      <c r="J26" s="281">
        <v>2.7180550046085675E-2</v>
      </c>
      <c r="K26" s="281">
        <v>0.27578736173624074</v>
      </c>
      <c r="L26" s="281">
        <v>0.18051599284132847</v>
      </c>
      <c r="M26" s="282">
        <v>23.481999999999999</v>
      </c>
      <c r="N26" s="283">
        <v>0.63988878059426124</v>
      </c>
      <c r="O26" s="283">
        <v>32.398579312193647</v>
      </c>
      <c r="P26" s="284">
        <v>19</v>
      </c>
      <c r="Q26" s="285">
        <v>38</v>
      </c>
      <c r="R26" s="285">
        <v>1924</v>
      </c>
    </row>
    <row r="27" spans="1:18" ht="16.5">
      <c r="A27" s="274" t="s">
        <v>118</v>
      </c>
      <c r="B27" s="275" t="s">
        <v>257</v>
      </c>
      <c r="C27" s="276" t="s">
        <v>67</v>
      </c>
      <c r="D27" s="277">
        <v>0.83046495885720706</v>
      </c>
      <c r="E27" s="278">
        <v>2210</v>
      </c>
      <c r="F27" s="230" t="s">
        <v>120</v>
      </c>
      <c r="G27" s="279" t="s">
        <v>210</v>
      </c>
      <c r="H27" s="280">
        <v>2</v>
      </c>
      <c r="I27" s="231">
        <v>4370.4440000000004</v>
      </c>
      <c r="J27" s="281">
        <v>2.1724541747406165E-2</v>
      </c>
      <c r="K27" s="281">
        <v>0.23226102098324816</v>
      </c>
      <c r="L27" s="281">
        <v>0.18007323741020362</v>
      </c>
      <c r="M27" s="282">
        <v>22.152000000000001</v>
      </c>
      <c r="N27" s="283">
        <v>0.11440485223011665</v>
      </c>
      <c r="O27" s="283">
        <v>37.616315413262356</v>
      </c>
      <c r="P27" s="284">
        <v>8</v>
      </c>
      <c r="Q27" s="285">
        <v>5</v>
      </c>
      <c r="R27" s="285">
        <v>1644</v>
      </c>
    </row>
    <row r="28" spans="1:18" ht="16.5">
      <c r="A28" s="274" t="s">
        <v>118</v>
      </c>
      <c r="B28" s="275" t="s">
        <v>258</v>
      </c>
      <c r="C28" s="276" t="s">
        <v>70</v>
      </c>
      <c r="D28" s="277">
        <v>0.73499999999999988</v>
      </c>
      <c r="E28" s="278">
        <v>9499</v>
      </c>
      <c r="F28" s="230" t="s">
        <v>120</v>
      </c>
      <c r="G28" s="279" t="s">
        <v>206</v>
      </c>
      <c r="H28" s="280">
        <v>1</v>
      </c>
      <c r="I28" s="231">
        <v>4077.4659999999999</v>
      </c>
      <c r="J28" s="281">
        <v>4.1675388579376457E-2</v>
      </c>
      <c r="K28" s="281">
        <v>0.33449450700371242</v>
      </c>
      <c r="L28" s="281">
        <v>0.24623136035959589</v>
      </c>
      <c r="M28" s="282">
        <v>26.544</v>
      </c>
      <c r="N28" s="283">
        <v>0.39240057427824049</v>
      </c>
      <c r="O28" s="283">
        <v>61.655940233468534</v>
      </c>
      <c r="P28" s="284">
        <v>59</v>
      </c>
      <c r="Q28" s="285">
        <v>16</v>
      </c>
      <c r="R28" s="285">
        <v>2514</v>
      </c>
    </row>
    <row r="29" spans="1:18" ht="16.5">
      <c r="A29" s="274" t="s">
        <v>118</v>
      </c>
      <c r="B29" s="275" t="s">
        <v>260</v>
      </c>
      <c r="C29" s="276" t="s">
        <v>70</v>
      </c>
      <c r="D29" s="277">
        <v>0.76808242577027253</v>
      </c>
      <c r="E29" s="278">
        <v>4177</v>
      </c>
      <c r="F29" s="230" t="s">
        <v>120</v>
      </c>
      <c r="G29" s="279" t="s">
        <v>207</v>
      </c>
      <c r="H29" s="280">
        <v>2</v>
      </c>
      <c r="I29" s="231">
        <v>4093.9929999999999</v>
      </c>
      <c r="J29" s="281">
        <v>2.2216204777595901E-2</v>
      </c>
      <c r="K29" s="281">
        <v>0.35625155016944443</v>
      </c>
      <c r="L29" s="281">
        <v>0.16536422998280653</v>
      </c>
      <c r="M29" s="282">
        <v>21.788</v>
      </c>
      <c r="N29" s="283">
        <v>0.14655618609997623</v>
      </c>
      <c r="O29" s="283">
        <v>22.032279977029759</v>
      </c>
      <c r="P29" s="284">
        <v>64</v>
      </c>
      <c r="Q29" s="285">
        <v>6</v>
      </c>
      <c r="R29" s="285">
        <v>902</v>
      </c>
    </row>
    <row r="30" spans="1:18" ht="16.5">
      <c r="A30" s="274" t="s">
        <v>118</v>
      </c>
      <c r="B30" s="275" t="s">
        <v>270</v>
      </c>
      <c r="C30" s="276" t="s">
        <v>67</v>
      </c>
      <c r="D30" s="277">
        <v>0.83521970812876334</v>
      </c>
      <c r="E30" s="278">
        <v>7326</v>
      </c>
      <c r="F30" s="230" t="s">
        <v>121</v>
      </c>
      <c r="G30" s="279" t="s">
        <v>218</v>
      </c>
      <c r="H30" s="280">
        <v>3</v>
      </c>
      <c r="I30" s="231">
        <v>3848.2100000000005</v>
      </c>
      <c r="J30" s="281">
        <v>2.4697647808627175E-2</v>
      </c>
      <c r="K30" s="281">
        <v>0.30498869093473835</v>
      </c>
      <c r="L30" s="281">
        <v>0.20970789016191943</v>
      </c>
      <c r="M30" s="282">
        <v>22.356999999999999</v>
      </c>
      <c r="N30" s="283">
        <v>0.93549988176320931</v>
      </c>
      <c r="O30" s="283">
        <v>55.506326317950418</v>
      </c>
      <c r="P30" s="284">
        <v>20</v>
      </c>
      <c r="Q30" s="285">
        <v>36</v>
      </c>
      <c r="R30" s="285">
        <v>2136</v>
      </c>
    </row>
    <row r="31" spans="1:18" ht="16.5">
      <c r="A31" s="274" t="s">
        <v>118</v>
      </c>
      <c r="B31" s="275" t="s">
        <v>271</v>
      </c>
      <c r="C31" s="276" t="s">
        <v>70</v>
      </c>
      <c r="D31" s="277">
        <v>0.79276695185945889</v>
      </c>
      <c r="E31" s="278">
        <v>3458</v>
      </c>
      <c r="F31" s="230" t="s">
        <v>121</v>
      </c>
      <c r="G31" s="279" t="s">
        <v>219</v>
      </c>
      <c r="H31" s="280">
        <v>3</v>
      </c>
      <c r="I31" s="231">
        <v>4081.6390000000001</v>
      </c>
      <c r="J31" s="281">
        <v>6.3672951708043006E-3</v>
      </c>
      <c r="K31" s="281">
        <v>0.27825211171727571</v>
      </c>
      <c r="L31" s="281">
        <v>0.15704475579540472</v>
      </c>
      <c r="M31" s="282">
        <v>21.622</v>
      </c>
      <c r="N31" s="283">
        <v>2.449996190255924E-2</v>
      </c>
      <c r="O31" s="283">
        <v>8.3544870087727006</v>
      </c>
      <c r="P31" s="284">
        <v>4</v>
      </c>
      <c r="Q31" s="285">
        <v>1</v>
      </c>
      <c r="R31" s="285">
        <v>341</v>
      </c>
    </row>
    <row r="32" spans="1:18" ht="16.5">
      <c r="A32" s="274" t="s">
        <v>118</v>
      </c>
      <c r="B32" s="275" t="s">
        <v>275</v>
      </c>
      <c r="C32" s="276" t="s">
        <v>67</v>
      </c>
      <c r="D32" s="277">
        <v>0.81103516298545297</v>
      </c>
      <c r="E32" s="278">
        <v>5278</v>
      </c>
      <c r="F32" s="230" t="s">
        <v>122</v>
      </c>
      <c r="G32" s="279" t="s">
        <v>223</v>
      </c>
      <c r="H32" s="280">
        <v>2</v>
      </c>
      <c r="I32" s="231">
        <v>4459.2629999999999</v>
      </c>
      <c r="J32" s="281">
        <v>1.2874383311706704E-2</v>
      </c>
      <c r="K32" s="281">
        <v>0.30142792215918768</v>
      </c>
      <c r="L32" s="281">
        <v>0.14262446507416135</v>
      </c>
      <c r="M32" s="282">
        <v>21.655000000000001</v>
      </c>
      <c r="N32" s="283">
        <v>0.35880368572116067</v>
      </c>
      <c r="O32" s="283">
        <v>24.690178623687366</v>
      </c>
      <c r="P32" s="284">
        <v>23</v>
      </c>
      <c r="Q32" s="285">
        <v>16</v>
      </c>
      <c r="R32" s="285">
        <v>1101</v>
      </c>
    </row>
    <row r="33" spans="1:18" ht="16.5">
      <c r="A33" s="274" t="s">
        <v>118</v>
      </c>
      <c r="B33" s="275" t="s">
        <v>387</v>
      </c>
      <c r="C33" s="276" t="s">
        <v>70</v>
      </c>
      <c r="D33" s="277">
        <v>0.77500000000000002</v>
      </c>
      <c r="E33" s="278">
        <v>6940</v>
      </c>
      <c r="F33" s="230" t="s">
        <v>119</v>
      </c>
      <c r="G33" s="279" t="s">
        <v>182</v>
      </c>
      <c r="H33" s="280">
        <v>1</v>
      </c>
      <c r="I33" s="231">
        <v>1015.001</v>
      </c>
      <c r="J33" s="281">
        <v>4.4617017896332337E-2</v>
      </c>
      <c r="K33" s="281">
        <v>0.32516864834420328</v>
      </c>
      <c r="L33" s="281">
        <v>0.22265987915282842</v>
      </c>
      <c r="M33" s="282">
        <v>16.521000000000001</v>
      </c>
      <c r="N33" s="283">
        <v>0.19704414084321101</v>
      </c>
      <c r="O33" s="283">
        <v>24.433473464558162</v>
      </c>
      <c r="P33" s="284">
        <v>2</v>
      </c>
      <c r="Q33" s="285">
        <v>2</v>
      </c>
      <c r="R33" s="285">
        <v>248</v>
      </c>
    </row>
    <row r="34" spans="1:18" ht="16.5">
      <c r="A34" s="274" t="s">
        <v>118</v>
      </c>
      <c r="B34" s="275" t="s">
        <v>277</v>
      </c>
      <c r="C34" s="276" t="s">
        <v>70</v>
      </c>
      <c r="D34" s="277">
        <v>0.75691435857798472</v>
      </c>
      <c r="E34" s="278">
        <v>4717</v>
      </c>
      <c r="F34" s="230" t="s">
        <v>122</v>
      </c>
      <c r="G34" s="279" t="s">
        <v>223</v>
      </c>
      <c r="H34" s="280">
        <v>6</v>
      </c>
      <c r="I34" s="231">
        <v>5044.93</v>
      </c>
      <c r="J34" s="281">
        <v>1.0703656655928423E-2</v>
      </c>
      <c r="K34" s="281">
        <v>0.23599640630312999</v>
      </c>
      <c r="L34" s="281">
        <v>0.16293585837662761</v>
      </c>
      <c r="M34" s="282">
        <v>25.966999999999999</v>
      </c>
      <c r="N34" s="283">
        <v>0.73340958150063529</v>
      </c>
      <c r="O34" s="283">
        <v>36.194753941085402</v>
      </c>
      <c r="P34" s="284">
        <v>5</v>
      </c>
      <c r="Q34" s="285">
        <v>37</v>
      </c>
      <c r="R34" s="285">
        <v>1826</v>
      </c>
    </row>
    <row r="35" spans="1:18" ht="16.5">
      <c r="A35" s="274" t="s">
        <v>118</v>
      </c>
      <c r="B35" s="275" t="s">
        <v>278</v>
      </c>
      <c r="C35" s="276" t="s">
        <v>67</v>
      </c>
      <c r="D35" s="277">
        <v>0.83965517241379317</v>
      </c>
      <c r="E35" s="278">
        <v>7799</v>
      </c>
      <c r="F35" s="230" t="s">
        <v>121</v>
      </c>
      <c r="G35" s="279" t="s">
        <v>220</v>
      </c>
      <c r="H35" s="280">
        <v>1</v>
      </c>
      <c r="I35" s="231">
        <v>3745.0219999999999</v>
      </c>
      <c r="J35" s="281">
        <v>1.3635743858349966E-2</v>
      </c>
      <c r="K35" s="281">
        <v>0.37855415534131115</v>
      </c>
      <c r="L35" s="281">
        <v>0.18397755740820748</v>
      </c>
      <c r="M35" s="282">
        <v>21.881</v>
      </c>
      <c r="N35" s="283">
        <v>0.13351056415689949</v>
      </c>
      <c r="O35" s="283">
        <v>66.568367288630085</v>
      </c>
      <c r="P35" s="284">
        <v>58</v>
      </c>
      <c r="Q35" s="285">
        <v>5</v>
      </c>
      <c r="R35" s="285">
        <v>2493</v>
      </c>
    </row>
    <row r="36" spans="1:18" ht="16.5">
      <c r="A36" s="274" t="s">
        <v>118</v>
      </c>
      <c r="B36" s="275" t="s">
        <v>281</v>
      </c>
      <c r="C36" s="276" t="s">
        <v>70</v>
      </c>
      <c r="D36" s="277">
        <v>0.69684685098716137</v>
      </c>
      <c r="E36" s="278">
        <v>3003</v>
      </c>
      <c r="F36" s="230" t="s">
        <v>121</v>
      </c>
      <c r="G36" s="279" t="s">
        <v>216</v>
      </c>
      <c r="H36" s="280">
        <v>3</v>
      </c>
      <c r="I36" s="231">
        <v>3886.9459999999999</v>
      </c>
      <c r="J36" s="281">
        <v>1.5862687110538405E-2</v>
      </c>
      <c r="K36" s="281">
        <v>0.32286135318559578</v>
      </c>
      <c r="L36" s="281">
        <v>0.17803180183105194</v>
      </c>
      <c r="M36" s="282">
        <v>24.463000000000001</v>
      </c>
      <c r="N36" s="283">
        <v>0.20581711194341265</v>
      </c>
      <c r="O36" s="283">
        <v>26.087318938827554</v>
      </c>
      <c r="P36" s="284">
        <v>29</v>
      </c>
      <c r="Q36" s="285">
        <v>8</v>
      </c>
      <c r="R36" s="285">
        <v>1014</v>
      </c>
    </row>
    <row r="37" spans="1:18" ht="16.5">
      <c r="A37" s="274" t="s">
        <v>118</v>
      </c>
      <c r="B37" s="275" t="s">
        <v>388</v>
      </c>
      <c r="C37" s="276" t="s">
        <v>67</v>
      </c>
      <c r="D37" s="277">
        <v>0.80428571428571427</v>
      </c>
      <c r="E37" s="278">
        <v>8475</v>
      </c>
      <c r="F37" s="230" t="s">
        <v>119</v>
      </c>
      <c r="G37" s="279" t="s">
        <v>189</v>
      </c>
      <c r="H37" s="280">
        <v>1</v>
      </c>
      <c r="I37" s="231">
        <v>2080.1529999999998</v>
      </c>
      <c r="J37" s="281">
        <v>6.9936372066743075E-3</v>
      </c>
      <c r="K37" s="281">
        <v>0.44763282110868585</v>
      </c>
      <c r="L37" s="281">
        <v>0.28507518437345719</v>
      </c>
      <c r="M37" s="282">
        <v>18.516999999999999</v>
      </c>
      <c r="N37" s="283">
        <v>0.6249540298237678</v>
      </c>
      <c r="O37" s="283">
        <v>53.890266725572594</v>
      </c>
      <c r="P37" s="284">
        <v>49</v>
      </c>
      <c r="Q37" s="285">
        <v>13</v>
      </c>
      <c r="R37" s="285">
        <v>1121</v>
      </c>
    </row>
    <row r="38" spans="1:18" ht="16.5">
      <c r="A38" s="274" t="s">
        <v>118</v>
      </c>
      <c r="B38" s="275" t="s">
        <v>285</v>
      </c>
      <c r="C38" s="276" t="s">
        <v>67</v>
      </c>
      <c r="D38" s="277">
        <v>0.84465694675088898</v>
      </c>
      <c r="E38" s="278">
        <v>8468</v>
      </c>
      <c r="F38" s="230" t="s">
        <v>122</v>
      </c>
      <c r="G38" s="279" t="s">
        <v>223</v>
      </c>
      <c r="H38" s="280">
        <v>13</v>
      </c>
      <c r="I38" s="231">
        <v>3977.9609999999993</v>
      </c>
      <c r="J38" s="281">
        <v>2.7813564707118137E-2</v>
      </c>
      <c r="K38" s="281">
        <v>0.31350032374391323</v>
      </c>
      <c r="L38" s="281">
        <v>0.12694945978605623</v>
      </c>
      <c r="M38" s="282">
        <v>19.707999999999998</v>
      </c>
      <c r="N38" s="283">
        <v>0.1508310413299678</v>
      </c>
      <c r="O38" s="283">
        <v>17.09418468406302</v>
      </c>
      <c r="P38" s="284">
        <v>5</v>
      </c>
      <c r="Q38" s="285">
        <v>6</v>
      </c>
      <c r="R38" s="285">
        <v>680</v>
      </c>
    </row>
    <row r="39" spans="1:18" ht="16.5">
      <c r="A39" s="274" t="s">
        <v>118</v>
      </c>
      <c r="B39" s="275" t="s">
        <v>287</v>
      </c>
      <c r="C39" s="276" t="s">
        <v>67</v>
      </c>
      <c r="D39" s="277">
        <v>0.80721164118218325</v>
      </c>
      <c r="E39" s="278">
        <v>4076</v>
      </c>
      <c r="F39" s="230" t="s">
        <v>120</v>
      </c>
      <c r="G39" s="279" t="s">
        <v>200</v>
      </c>
      <c r="H39" s="280">
        <v>2</v>
      </c>
      <c r="I39" s="231">
        <v>4630.607</v>
      </c>
      <c r="J39" s="281">
        <v>3.1791678454107651E-2</v>
      </c>
      <c r="K39" s="281">
        <v>0.2384610014676439</v>
      </c>
      <c r="L39" s="281">
        <v>0.17924215982915415</v>
      </c>
      <c r="M39" s="282">
        <v>20.082999999999998</v>
      </c>
      <c r="N39" s="283">
        <v>0.21595440943271585</v>
      </c>
      <c r="O39" s="283">
        <v>8.3790310859893751</v>
      </c>
      <c r="P39" s="284">
        <v>9</v>
      </c>
      <c r="Q39" s="285">
        <v>10</v>
      </c>
      <c r="R39" s="285">
        <v>388</v>
      </c>
    </row>
    <row r="40" spans="1:18" ht="16.5">
      <c r="A40" s="274" t="s">
        <v>118</v>
      </c>
      <c r="B40" s="275" t="s">
        <v>389</v>
      </c>
      <c r="C40" s="276" t="s">
        <v>67</v>
      </c>
      <c r="D40" s="277">
        <v>0.80678571428571433</v>
      </c>
      <c r="E40" s="278">
        <v>5775</v>
      </c>
      <c r="F40" s="230" t="s">
        <v>121</v>
      </c>
      <c r="G40" s="279" t="s">
        <v>214</v>
      </c>
      <c r="H40" s="280">
        <v>1</v>
      </c>
      <c r="I40" s="231">
        <v>951.25199999999995</v>
      </c>
      <c r="J40" s="281">
        <v>2.6799802622568196E-2</v>
      </c>
      <c r="K40" s="281">
        <v>0.34918367234225878</v>
      </c>
      <c r="L40" s="281">
        <v>0.23442789082178014</v>
      </c>
      <c r="M40" s="282">
        <v>20.815000000000001</v>
      </c>
      <c r="N40" s="283">
        <v>0.31537384415486119</v>
      </c>
      <c r="O40" s="283">
        <v>35.111621315907882</v>
      </c>
      <c r="P40" s="284">
        <v>10</v>
      </c>
      <c r="Q40" s="285">
        <v>3</v>
      </c>
      <c r="R40" s="285">
        <v>334</v>
      </c>
    </row>
    <row r="41" spans="1:18" ht="16.5">
      <c r="A41" s="274" t="s">
        <v>118</v>
      </c>
      <c r="B41" s="275" t="s">
        <v>293</v>
      </c>
      <c r="C41" s="276" t="s">
        <v>67</v>
      </c>
      <c r="D41" s="277">
        <v>0.806969696969697</v>
      </c>
      <c r="E41" s="278">
        <v>9102</v>
      </c>
      <c r="F41" s="230" t="s">
        <v>120</v>
      </c>
      <c r="G41" s="279" t="s">
        <v>205</v>
      </c>
      <c r="H41" s="280">
        <v>1</v>
      </c>
      <c r="I41" s="231">
        <v>3178.4180000000001</v>
      </c>
      <c r="J41" s="281">
        <v>1.4019721421224911E-3</v>
      </c>
      <c r="K41" s="281">
        <v>0.24878806521309058</v>
      </c>
      <c r="L41" s="281">
        <v>0.19066088853008006</v>
      </c>
      <c r="M41" s="282">
        <v>20.913</v>
      </c>
      <c r="N41" s="283">
        <v>0.53485727805467997</v>
      </c>
      <c r="O41" s="283">
        <v>27.65526749470963</v>
      </c>
      <c r="P41" s="284">
        <v>3</v>
      </c>
      <c r="Q41" s="285">
        <v>17</v>
      </c>
      <c r="R41" s="285">
        <v>879</v>
      </c>
    </row>
    <row r="42" spans="1:18" ht="16.5">
      <c r="A42" s="274" t="s">
        <v>118</v>
      </c>
      <c r="B42" s="275" t="s">
        <v>298</v>
      </c>
      <c r="C42" s="276" t="s">
        <v>67</v>
      </c>
      <c r="D42" s="277">
        <v>0.81870686589551689</v>
      </c>
      <c r="E42" s="278">
        <v>824</v>
      </c>
      <c r="F42" s="230" t="s">
        <v>120</v>
      </c>
      <c r="G42" s="279" t="s">
        <v>204</v>
      </c>
      <c r="H42" s="280">
        <v>11</v>
      </c>
      <c r="I42" s="231">
        <v>4782.4610000000002</v>
      </c>
      <c r="J42" s="281">
        <v>2.8865194779651271E-2</v>
      </c>
      <c r="K42" s="281">
        <v>0.26827334829701627</v>
      </c>
      <c r="L42" s="281">
        <v>0.13842245655531743</v>
      </c>
      <c r="M42" s="282">
        <v>19.481999999999999</v>
      </c>
      <c r="N42" s="283">
        <v>2.0909736639776046E-2</v>
      </c>
      <c r="O42" s="283">
        <v>41.840383016191872</v>
      </c>
      <c r="P42" s="284">
        <v>42</v>
      </c>
      <c r="Q42" s="285">
        <v>1</v>
      </c>
      <c r="R42" s="285">
        <v>2001</v>
      </c>
    </row>
    <row r="43" spans="1:18" ht="16.5">
      <c r="A43" s="274" t="s">
        <v>118</v>
      </c>
      <c r="B43" s="275" t="s">
        <v>500</v>
      </c>
      <c r="C43" s="276" t="s">
        <v>67</v>
      </c>
      <c r="D43" s="277">
        <v>0.83048494213996649</v>
      </c>
      <c r="E43" s="278">
        <v>213</v>
      </c>
      <c r="F43" s="230" t="s">
        <v>119</v>
      </c>
      <c r="G43" s="279" t="s">
        <v>197</v>
      </c>
      <c r="H43" s="280">
        <v>12</v>
      </c>
      <c r="I43" s="231">
        <v>2131.59</v>
      </c>
      <c r="J43" s="281">
        <v>4.3698119900280448E-2</v>
      </c>
      <c r="K43" s="281">
        <v>0.383707153443541</v>
      </c>
      <c r="L43" s="281">
        <v>0.22659141767413057</v>
      </c>
      <c r="M43" s="282">
        <v>19.38</v>
      </c>
      <c r="N43" s="283">
        <v>1.0413697135842774</v>
      </c>
      <c r="O43" s="283">
        <v>71.203654166324966</v>
      </c>
      <c r="P43" s="284">
        <v>12</v>
      </c>
      <c r="Q43" s="285">
        <v>20</v>
      </c>
      <c r="R43" s="285">
        <v>2316</v>
      </c>
    </row>
    <row r="44" spans="1:18" ht="16.5">
      <c r="A44" s="274" t="s">
        <v>118</v>
      </c>
      <c r="B44" s="275" t="s">
        <v>299</v>
      </c>
      <c r="C44" s="276" t="s">
        <v>70</v>
      </c>
      <c r="D44" s="277">
        <v>0.79100000000000004</v>
      </c>
      <c r="E44" s="278">
        <v>5685</v>
      </c>
      <c r="F44" s="230" t="s">
        <v>122</v>
      </c>
      <c r="G44" s="279" t="s">
        <v>223</v>
      </c>
      <c r="H44" s="280">
        <v>1</v>
      </c>
      <c r="I44" s="231">
        <v>4166.6940000000004</v>
      </c>
      <c r="J44" s="281">
        <v>5.6833352983939643E-3</v>
      </c>
      <c r="K44" s="281">
        <v>0.25456926136084179</v>
      </c>
      <c r="L44" s="281">
        <v>0.1689588916296709</v>
      </c>
      <c r="M44" s="282">
        <v>23.416</v>
      </c>
      <c r="N44" s="283">
        <v>2.3999842561032797E-2</v>
      </c>
      <c r="O44" s="283">
        <v>20.711864130171303</v>
      </c>
      <c r="P44" s="284">
        <v>1</v>
      </c>
      <c r="Q44" s="285">
        <v>1</v>
      </c>
      <c r="R44" s="285">
        <v>863</v>
      </c>
    </row>
    <row r="45" spans="1:18" ht="16.5">
      <c r="A45" s="274" t="s">
        <v>118</v>
      </c>
      <c r="B45" s="275" t="s">
        <v>390</v>
      </c>
      <c r="C45" s="276" t="s">
        <v>70</v>
      </c>
      <c r="D45" s="277">
        <v>0.76636363636363625</v>
      </c>
      <c r="E45" s="278">
        <v>1294</v>
      </c>
      <c r="F45" s="230" t="s">
        <v>119</v>
      </c>
      <c r="G45" s="279" t="s">
        <v>348</v>
      </c>
      <c r="H45" s="280">
        <v>1</v>
      </c>
      <c r="I45" s="231">
        <v>2120.886</v>
      </c>
      <c r="J45" s="281">
        <v>1.6042295343817146E-2</v>
      </c>
      <c r="K45" s="281">
        <v>0.4734990892428384</v>
      </c>
      <c r="L45" s="281">
        <v>0.26639809966212236</v>
      </c>
      <c r="M45" s="282">
        <v>17.167999999999999</v>
      </c>
      <c r="N45" s="283">
        <v>1.4145031840466673</v>
      </c>
      <c r="O45" s="283">
        <v>52.33661780972669</v>
      </c>
      <c r="P45" s="284">
        <v>60</v>
      </c>
      <c r="Q45" s="285">
        <v>30</v>
      </c>
      <c r="R45" s="285">
        <v>1110</v>
      </c>
    </row>
    <row r="46" spans="1:18" ht="16.5">
      <c r="A46" s="274" t="s">
        <v>118</v>
      </c>
      <c r="B46" s="275" t="s">
        <v>391</v>
      </c>
      <c r="C46" s="276" t="s">
        <v>67</v>
      </c>
      <c r="D46" s="277">
        <v>0.82571428571428562</v>
      </c>
      <c r="E46" s="278">
        <v>8519</v>
      </c>
      <c r="F46" s="230" t="s">
        <v>119</v>
      </c>
      <c r="G46" s="279" t="s">
        <v>175</v>
      </c>
      <c r="H46" s="280">
        <v>1</v>
      </c>
      <c r="I46" s="231">
        <v>1099.242</v>
      </c>
      <c r="J46" s="281">
        <v>4.1006250463034306E-2</v>
      </c>
      <c r="K46" s="281">
        <v>0.38031743129643475</v>
      </c>
      <c r="L46" s="281">
        <v>0.28019307850318675</v>
      </c>
      <c r="M46" s="282">
        <v>21.004000000000001</v>
      </c>
      <c r="N46" s="283">
        <v>1.3645766810220135</v>
      </c>
      <c r="O46" s="283">
        <v>29.383884531340687</v>
      </c>
      <c r="P46" s="284">
        <v>5</v>
      </c>
      <c r="Q46" s="285">
        <v>15</v>
      </c>
      <c r="R46" s="285">
        <v>323</v>
      </c>
    </row>
    <row r="47" spans="1:18" ht="16.5">
      <c r="A47" s="274" t="s">
        <v>118</v>
      </c>
      <c r="B47" s="275" t="s">
        <v>310</v>
      </c>
      <c r="C47" s="276" t="s">
        <v>67</v>
      </c>
      <c r="D47" s="277">
        <v>0.82253263167559332</v>
      </c>
      <c r="E47" s="278">
        <v>8057</v>
      </c>
      <c r="F47" s="230" t="s">
        <v>120</v>
      </c>
      <c r="G47" s="279" t="s">
        <v>199</v>
      </c>
      <c r="H47" s="280">
        <v>7</v>
      </c>
      <c r="I47" s="231">
        <v>1721.1379999999997</v>
      </c>
      <c r="J47" s="281">
        <v>1.3944462219381417E-2</v>
      </c>
      <c r="K47" s="281">
        <v>0.29303474714274164</v>
      </c>
      <c r="L47" s="281">
        <v>0.15803497453429069</v>
      </c>
      <c r="M47" s="282">
        <v>19.263000000000002</v>
      </c>
      <c r="N47" s="283">
        <v>0.17430328073635004</v>
      </c>
      <c r="O47" s="283">
        <v>30.038265380230992</v>
      </c>
      <c r="P47" s="284">
        <v>20</v>
      </c>
      <c r="Q47" s="285">
        <v>3</v>
      </c>
      <c r="R47" s="285">
        <v>517</v>
      </c>
    </row>
    <row r="48" spans="1:18" ht="16.5">
      <c r="A48" s="274" t="s">
        <v>118</v>
      </c>
      <c r="B48" s="275" t="s">
        <v>311</v>
      </c>
      <c r="C48" s="276" t="s">
        <v>67</v>
      </c>
      <c r="D48" s="277">
        <v>0.82793103448275862</v>
      </c>
      <c r="E48" s="278">
        <v>4659</v>
      </c>
      <c r="F48" s="230" t="s">
        <v>121</v>
      </c>
      <c r="G48" s="279" t="s">
        <v>221</v>
      </c>
      <c r="H48" s="280">
        <v>1</v>
      </c>
      <c r="I48" s="231">
        <v>3561.2620000000002</v>
      </c>
      <c r="J48" s="281">
        <v>7.419154618228987E-3</v>
      </c>
      <c r="K48" s="281">
        <v>0.33861118178498445</v>
      </c>
      <c r="L48" s="281">
        <v>0.21481149098269095</v>
      </c>
      <c r="M48" s="282">
        <v>20.574000000000002</v>
      </c>
      <c r="N48" s="283">
        <v>0.78623813693011069</v>
      </c>
      <c r="O48" s="283">
        <v>23.839863509059427</v>
      </c>
      <c r="P48" s="284">
        <v>35</v>
      </c>
      <c r="Q48" s="285">
        <v>28</v>
      </c>
      <c r="R48" s="285">
        <v>849</v>
      </c>
    </row>
    <row r="49" spans="1:18" ht="16.5">
      <c r="A49" s="274" t="s">
        <v>118</v>
      </c>
      <c r="B49" s="275" t="s">
        <v>312</v>
      </c>
      <c r="C49" s="276" t="s">
        <v>70</v>
      </c>
      <c r="D49" s="277">
        <v>0.78034482758620693</v>
      </c>
      <c r="E49" s="278">
        <v>7030</v>
      </c>
      <c r="F49" s="230" t="s">
        <v>121</v>
      </c>
      <c r="G49" s="279" t="s">
        <v>221</v>
      </c>
      <c r="H49" s="280">
        <v>1</v>
      </c>
      <c r="I49" s="231">
        <v>3512.1590000000001</v>
      </c>
      <c r="J49" s="281">
        <v>1.4407666567119474E-2</v>
      </c>
      <c r="K49" s="281">
        <v>0.30339012032613938</v>
      </c>
      <c r="L49" s="281">
        <v>0.26422493970233124</v>
      </c>
      <c r="M49" s="282">
        <v>21.891999999999999</v>
      </c>
      <c r="N49" s="283">
        <v>0.22778012043304416</v>
      </c>
      <c r="O49" s="283">
        <v>29.839195776728786</v>
      </c>
      <c r="P49" s="284">
        <v>7</v>
      </c>
      <c r="Q49" s="285">
        <v>8</v>
      </c>
      <c r="R49" s="285">
        <v>1048</v>
      </c>
    </row>
    <row r="50" spans="1:18" ht="16.5">
      <c r="A50" s="274" t="s">
        <v>118</v>
      </c>
      <c r="B50" s="275" t="s">
        <v>313</v>
      </c>
      <c r="C50" s="276" t="s">
        <v>67</v>
      </c>
      <c r="D50" s="277">
        <v>0.84250000000000003</v>
      </c>
      <c r="E50" s="278">
        <v>1024</v>
      </c>
      <c r="F50" s="230" t="s">
        <v>119</v>
      </c>
      <c r="G50" s="279" t="s">
        <v>188</v>
      </c>
      <c r="H50" s="280">
        <v>1</v>
      </c>
      <c r="I50" s="231">
        <v>1403.173</v>
      </c>
      <c r="J50" s="281">
        <v>1.0775811545368042E-2</v>
      </c>
      <c r="K50" s="281">
        <v>0.39491837783030703</v>
      </c>
      <c r="L50" s="281">
        <v>9.7263649332122934E-2</v>
      </c>
      <c r="M50" s="282">
        <v>22.617000000000001</v>
      </c>
      <c r="N50" s="283">
        <v>0</v>
      </c>
      <c r="O50" s="283">
        <v>0</v>
      </c>
      <c r="P50" s="284">
        <v>13</v>
      </c>
      <c r="Q50" s="285">
        <v>2</v>
      </c>
      <c r="R50" s="285">
        <v>1668</v>
      </c>
    </row>
    <row r="51" spans="1:18" ht="16.5">
      <c r="A51" s="274" t="s">
        <v>118</v>
      </c>
      <c r="B51" s="275" t="s">
        <v>315</v>
      </c>
      <c r="C51" s="276" t="s">
        <v>67</v>
      </c>
      <c r="D51" s="277">
        <v>0.8186363636363635</v>
      </c>
      <c r="E51" s="278">
        <v>5771</v>
      </c>
      <c r="F51" s="230" t="s">
        <v>119</v>
      </c>
      <c r="G51" s="279" t="s">
        <v>197</v>
      </c>
      <c r="H51" s="280">
        <v>1</v>
      </c>
      <c r="I51" s="231">
        <v>2432.1030000000001</v>
      </c>
      <c r="J51" s="281">
        <v>2.4960799819789943E-2</v>
      </c>
      <c r="K51" s="281">
        <v>0.37109300229099446</v>
      </c>
      <c r="L51" s="281">
        <v>0.28411625658946188</v>
      </c>
      <c r="M51" s="282">
        <v>17.507000000000001</v>
      </c>
      <c r="N51" s="283">
        <v>0.16446671872038313</v>
      </c>
      <c r="O51" s="283">
        <v>14.92535472387477</v>
      </c>
      <c r="P51" s="284">
        <v>5</v>
      </c>
      <c r="Q51" s="285">
        <v>4</v>
      </c>
      <c r="R51" s="285">
        <v>363</v>
      </c>
    </row>
    <row r="52" spans="1:18" ht="16.5">
      <c r="A52" s="274" t="s">
        <v>118</v>
      </c>
      <c r="B52" s="275" t="s">
        <v>324</v>
      </c>
      <c r="C52" s="276" t="s">
        <v>70</v>
      </c>
      <c r="D52" s="277">
        <v>0.76406249999999987</v>
      </c>
      <c r="E52" s="278">
        <v>1286</v>
      </c>
      <c r="F52" s="230" t="s">
        <v>122</v>
      </c>
      <c r="G52" s="279" t="s">
        <v>224</v>
      </c>
      <c r="H52" s="280">
        <v>1</v>
      </c>
      <c r="I52" s="231">
        <v>4019.29</v>
      </c>
      <c r="J52" s="281">
        <v>3.258014457751908E-2</v>
      </c>
      <c r="K52" s="281">
        <v>0.32045233720750593</v>
      </c>
      <c r="L52" s="281">
        <v>0.13037128448059235</v>
      </c>
      <c r="M52" s="282">
        <v>22.625</v>
      </c>
      <c r="N52" s="283">
        <v>2.4880016122250447E-2</v>
      </c>
      <c r="O52" s="283">
        <v>5.299443434039345</v>
      </c>
      <c r="P52" s="284">
        <v>45</v>
      </c>
      <c r="Q52" s="285">
        <v>1</v>
      </c>
      <c r="R52" s="285">
        <v>213</v>
      </c>
    </row>
    <row r="53" spans="1:18" ht="16.5">
      <c r="A53" s="274" t="s">
        <v>118</v>
      </c>
      <c r="B53" s="275" t="s">
        <v>325</v>
      </c>
      <c r="C53" s="276" t="s">
        <v>67</v>
      </c>
      <c r="D53" s="277">
        <v>0.83734157214552218</v>
      </c>
      <c r="E53" s="278">
        <v>7745</v>
      </c>
      <c r="F53" s="230" t="s">
        <v>120</v>
      </c>
      <c r="G53" s="279" t="s">
        <v>209</v>
      </c>
      <c r="H53" s="280">
        <v>2</v>
      </c>
      <c r="I53" s="231">
        <v>4143.3409999999994</v>
      </c>
      <c r="J53" s="281">
        <v>3.527020000355565E-2</v>
      </c>
      <c r="K53" s="281">
        <v>0.30738559409236793</v>
      </c>
      <c r="L53" s="281">
        <v>0.19380495112519097</v>
      </c>
      <c r="M53" s="282">
        <v>20.247</v>
      </c>
      <c r="N53" s="283">
        <v>2.4135112219824537E-2</v>
      </c>
      <c r="O53" s="283">
        <v>10.329828030084901</v>
      </c>
      <c r="P53" s="284">
        <v>65</v>
      </c>
      <c r="Q53" s="285">
        <v>1</v>
      </c>
      <c r="R53" s="285">
        <v>428</v>
      </c>
    </row>
    <row r="54" spans="1:18" ht="16.5">
      <c r="A54" s="274" t="s">
        <v>118</v>
      </c>
      <c r="B54" s="275" t="s">
        <v>328</v>
      </c>
      <c r="C54" s="276" t="s">
        <v>67</v>
      </c>
      <c r="D54" s="277">
        <v>0.8341279864083847</v>
      </c>
      <c r="E54" s="278">
        <v>8166</v>
      </c>
      <c r="F54" s="230" t="s">
        <v>120</v>
      </c>
      <c r="G54" s="279" t="s">
        <v>203</v>
      </c>
      <c r="H54" s="280">
        <v>2</v>
      </c>
      <c r="I54" s="231">
        <v>4215.5</v>
      </c>
      <c r="J54" s="281">
        <v>1.6749968062967305E-2</v>
      </c>
      <c r="K54" s="281">
        <v>0.26369456346652331</v>
      </c>
      <c r="L54" s="281">
        <v>0.12762424386193807</v>
      </c>
      <c r="M54" s="282">
        <v>21.228999999999999</v>
      </c>
      <c r="N54" s="283">
        <v>0.40327363302099395</v>
      </c>
      <c r="O54" s="283">
        <v>36.033685209346459</v>
      </c>
      <c r="P54" s="284">
        <v>15</v>
      </c>
      <c r="Q54" s="285">
        <v>17</v>
      </c>
      <c r="R54" s="285">
        <v>1519</v>
      </c>
    </row>
    <row r="55" spans="1:18" ht="16.5">
      <c r="A55" s="274" t="s">
        <v>118</v>
      </c>
      <c r="B55" s="275" t="s">
        <v>118</v>
      </c>
      <c r="C55" s="276" t="s">
        <v>67</v>
      </c>
      <c r="D55" s="277">
        <v>0.812011510658322</v>
      </c>
      <c r="E55" s="278">
        <v>9999</v>
      </c>
      <c r="F55" s="230" t="s">
        <v>120</v>
      </c>
      <c r="G55" s="279" t="s">
        <v>210</v>
      </c>
      <c r="H55" s="280">
        <v>3</v>
      </c>
      <c r="I55" s="231">
        <v>552.82899999999995</v>
      </c>
      <c r="J55" s="281">
        <v>8.1884144759376554E-2</v>
      </c>
      <c r="K55" s="281">
        <v>0.30730829840800927</v>
      </c>
      <c r="L55" s="281">
        <v>0.17698387301496496</v>
      </c>
      <c r="M55" s="282">
        <v>19.123999999999999</v>
      </c>
      <c r="N55" s="283">
        <v>0</v>
      </c>
      <c r="O55" s="283">
        <v>19.354990421993058</v>
      </c>
      <c r="P55" s="284">
        <v>7</v>
      </c>
      <c r="Q55" s="285">
        <v>0</v>
      </c>
      <c r="R55" s="285">
        <v>112</v>
      </c>
    </row>
    <row r="56" spans="1:18" ht="16.5">
      <c r="A56" s="274" t="s">
        <v>118</v>
      </c>
      <c r="B56" s="275" t="s">
        <v>371</v>
      </c>
      <c r="C56" s="276" t="s">
        <v>67</v>
      </c>
      <c r="D56" s="277">
        <v>0.83590909090909082</v>
      </c>
      <c r="E56" s="278">
        <v>8249</v>
      </c>
      <c r="F56" s="230" t="s">
        <v>119</v>
      </c>
      <c r="G56" s="279" t="s">
        <v>348</v>
      </c>
      <c r="H56" s="280">
        <v>1</v>
      </c>
      <c r="I56" s="231">
        <v>1736.204</v>
      </c>
      <c r="J56" s="281">
        <v>1.9984793531552972E-2</v>
      </c>
      <c r="K56" s="281">
        <v>0.38623060207338722</v>
      </c>
      <c r="L56" s="281">
        <v>0.16991090908672024</v>
      </c>
      <c r="M56" s="282">
        <v>16.664000000000001</v>
      </c>
      <c r="N56" s="283">
        <v>0.51837226501033296</v>
      </c>
      <c r="O56" s="283">
        <v>79.195762709911975</v>
      </c>
      <c r="P56" s="284">
        <v>7</v>
      </c>
      <c r="Q56" s="285">
        <v>9</v>
      </c>
      <c r="R56" s="285">
        <v>1375</v>
      </c>
    </row>
    <row r="57" spans="1:18" ht="16.5">
      <c r="A57" s="274" t="s">
        <v>118</v>
      </c>
      <c r="B57" s="275" t="s">
        <v>333</v>
      </c>
      <c r="C57" s="276" t="s">
        <v>70</v>
      </c>
      <c r="D57" s="277">
        <v>0.74428680446849171</v>
      </c>
      <c r="E57" s="278">
        <v>4377</v>
      </c>
      <c r="F57" s="230" t="s">
        <v>121</v>
      </c>
      <c r="G57" s="279" t="s">
        <v>215</v>
      </c>
      <c r="H57" s="280">
        <v>3</v>
      </c>
      <c r="I57" s="231">
        <v>3641.241</v>
      </c>
      <c r="J57" s="281">
        <v>6.9756965671115903E-2</v>
      </c>
      <c r="K57" s="281">
        <v>0.33953778947916086</v>
      </c>
      <c r="L57" s="281">
        <v>0.22547257926624467</v>
      </c>
      <c r="M57" s="282">
        <v>26.916</v>
      </c>
      <c r="N57" s="283">
        <v>0</v>
      </c>
      <c r="O57" s="283">
        <v>0</v>
      </c>
      <c r="P57" s="284">
        <v>29</v>
      </c>
      <c r="Q57" s="285">
        <v>28</v>
      </c>
      <c r="R57" s="285">
        <v>3864</v>
      </c>
    </row>
    <row r="58" spans="1:18" ht="16.5">
      <c r="A58" s="274" t="s">
        <v>118</v>
      </c>
      <c r="B58" s="275" t="s">
        <v>336</v>
      </c>
      <c r="C58" s="276" t="s">
        <v>67</v>
      </c>
      <c r="D58" s="277">
        <v>0.84468749999999992</v>
      </c>
      <c r="E58" s="278">
        <v>3588</v>
      </c>
      <c r="F58" s="230" t="s">
        <v>120</v>
      </c>
      <c r="G58" s="279" t="s">
        <v>208</v>
      </c>
      <c r="H58" s="280">
        <v>1</v>
      </c>
      <c r="I58" s="231">
        <v>4142.7969999999996</v>
      </c>
      <c r="J58" s="281">
        <v>2.8653657930832389E-2</v>
      </c>
      <c r="K58" s="281">
        <v>0.27057803606010655</v>
      </c>
      <c r="L58" s="281">
        <v>0.19793390793707732</v>
      </c>
      <c r="M58" s="282">
        <v>21.032</v>
      </c>
      <c r="N58" s="283">
        <v>2.4138281455741137E-2</v>
      </c>
      <c r="O58" s="283">
        <v>9.9691102412210899</v>
      </c>
      <c r="P58" s="284">
        <v>37</v>
      </c>
      <c r="Q58" s="285">
        <v>1</v>
      </c>
      <c r="R58" s="285">
        <v>413</v>
      </c>
    </row>
    <row r="59" spans="1:18" ht="16.5">
      <c r="A59" s="274" t="s">
        <v>118</v>
      </c>
      <c r="B59" s="275" t="s">
        <v>337</v>
      </c>
      <c r="C59" s="276" t="s">
        <v>67</v>
      </c>
      <c r="D59" s="277">
        <v>0.82488308036632463</v>
      </c>
      <c r="E59" s="278">
        <v>5575</v>
      </c>
      <c r="F59" s="230" t="s">
        <v>122</v>
      </c>
      <c r="G59" s="279" t="s">
        <v>224</v>
      </c>
      <c r="H59" s="280">
        <v>2</v>
      </c>
      <c r="I59" s="231">
        <v>5217.0669999999991</v>
      </c>
      <c r="J59" s="281">
        <v>1.3171228787128418E-2</v>
      </c>
      <c r="K59" s="281">
        <v>0.28527890259940797</v>
      </c>
      <c r="L59" s="281">
        <v>0.206054474669388</v>
      </c>
      <c r="M59" s="282">
        <v>20.146999999999998</v>
      </c>
      <c r="N59" s="283">
        <v>3.8335716217560566E-2</v>
      </c>
      <c r="O59" s="283">
        <v>12.497443486924743</v>
      </c>
      <c r="P59" s="284">
        <v>10</v>
      </c>
      <c r="Q59" s="285">
        <v>2</v>
      </c>
      <c r="R59" s="285">
        <v>652</v>
      </c>
    </row>
    <row r="60" spans="1:18" ht="16.5">
      <c r="A60" s="274" t="s">
        <v>118</v>
      </c>
      <c r="B60" s="275" t="s">
        <v>338</v>
      </c>
      <c r="C60" s="276" t="s">
        <v>70</v>
      </c>
      <c r="D60" s="277">
        <v>0.78212121212121211</v>
      </c>
      <c r="E60" s="278">
        <v>6306</v>
      </c>
      <c r="F60" s="230" t="s">
        <v>120</v>
      </c>
      <c r="G60" s="279" t="s">
        <v>211</v>
      </c>
      <c r="H60" s="280">
        <v>1</v>
      </c>
      <c r="I60" s="231">
        <v>4154.6319999999996</v>
      </c>
      <c r="J60" s="281">
        <v>5.1480860624681046E-2</v>
      </c>
      <c r="K60" s="281">
        <v>0.32986235969924227</v>
      </c>
      <c r="L60" s="281">
        <v>0.16800525293214899</v>
      </c>
      <c r="M60" s="282">
        <v>21.713999999999999</v>
      </c>
      <c r="N60" s="283">
        <v>0</v>
      </c>
      <c r="O60" s="283">
        <v>7.1486475817834174</v>
      </c>
      <c r="P60" s="284">
        <v>60</v>
      </c>
      <c r="Q60" s="285">
        <v>0</v>
      </c>
      <c r="R60" s="285">
        <v>297</v>
      </c>
    </row>
  </sheetData>
  <phoneticPr fontId="2" type="noConversion"/>
  <conditionalFormatting sqref="C14:D60">
    <cfRule type="containsText" dxfId="53" priority="1" operator="containsText" text="F">
      <formula>NOT(ISERROR(SEARCH("F",C14)))</formula>
    </cfRule>
    <cfRule type="containsText" dxfId="52" priority="2" operator="containsText" text="D">
      <formula>NOT(ISERROR(SEARCH("D",C14)))</formula>
    </cfRule>
    <cfRule type="containsText" dxfId="51" priority="3" operator="containsText" text="C">
      <formula>NOT(ISERROR(SEARCH("C",C14)))</formula>
    </cfRule>
    <cfRule type="containsText" dxfId="50" priority="4" operator="containsText" text="B">
      <formula>NOT(ISERROR(SEARCH("B",C14)))</formula>
    </cfRule>
    <cfRule type="containsText" dxfId="49" priority="5" operator="containsText" text="A">
      <formula>NOT(ISERROR(SEARCH("A",C14)))</formula>
    </cfRule>
    <cfRule type="containsText" dxfId="4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64"/>
  <sheetViews>
    <sheetView showGridLines="0" zoomScaleNormal="100" zoomScaleSheetLayoutView="85" workbookViewId="0"/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>
      <c r="A2" s="309" t="s">
        <v>558</v>
      </c>
      <c r="B2" s="309"/>
      <c r="C2" s="309"/>
      <c r="D2" s="309"/>
      <c r="E2" s="309"/>
      <c r="F2" s="309"/>
      <c r="G2" s="309"/>
      <c r="H2" s="309"/>
      <c r="I2" s="309"/>
      <c r="J2" s="309"/>
      <c r="K2" s="309"/>
    </row>
    <row r="4" spans="1:11" ht="17.25">
      <c r="A4" s="247" t="s">
        <v>171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>
      <c r="A6" s="249"/>
    </row>
    <row r="7" spans="1:11" ht="130.5" customHeight="1">
      <c r="A7" s="249"/>
    </row>
    <row r="8" spans="1:11" ht="26.25">
      <c r="A8" s="249"/>
    </row>
    <row r="9" spans="1:11" ht="26.25">
      <c r="A9" s="249"/>
    </row>
    <row r="10" spans="1:11" ht="40.5" customHeight="1">
      <c r="A10" s="249" t="s">
        <v>172</v>
      </c>
    </row>
    <row r="11" spans="1:11" ht="19.5" customHeight="1">
      <c r="A11" s="249"/>
    </row>
    <row r="12" spans="1:11" ht="17.25">
      <c r="A12" s="250" t="s">
        <v>173</v>
      </c>
    </row>
    <row r="13" spans="1:11" ht="40.5">
      <c r="A13" s="232" t="s">
        <v>0</v>
      </c>
      <c r="B13" s="233" t="s">
        <v>74</v>
      </c>
      <c r="C13" s="226" t="s">
        <v>65</v>
      </c>
      <c r="D13" s="226" t="s">
        <v>156</v>
      </c>
      <c r="E13" s="234" t="s">
        <v>142</v>
      </c>
      <c r="F13" s="233" t="s">
        <v>147</v>
      </c>
      <c r="G13" s="234" t="s">
        <v>145</v>
      </c>
      <c r="H13" s="234" t="s">
        <v>149</v>
      </c>
      <c r="I13" s="227" t="s">
        <v>151</v>
      </c>
      <c r="J13" s="234" t="s">
        <v>6</v>
      </c>
      <c r="K13" s="251" t="s">
        <v>7</v>
      </c>
    </row>
    <row r="14" spans="1:11" ht="16.5">
      <c r="A14" s="235" t="s">
        <v>118</v>
      </c>
      <c r="B14" s="236" t="s">
        <v>230</v>
      </c>
      <c r="C14" s="228" t="s">
        <v>67</v>
      </c>
      <c r="D14" s="229">
        <v>0.81033333333333335</v>
      </c>
      <c r="E14" s="237">
        <v>3423</v>
      </c>
      <c r="F14" s="230" t="s">
        <v>122</v>
      </c>
      <c r="G14" s="238" t="s">
        <v>225</v>
      </c>
      <c r="H14" s="239">
        <v>1</v>
      </c>
      <c r="I14" s="231">
        <v>5111.2969999999996</v>
      </c>
      <c r="J14" s="240">
        <v>0.27390308174226624</v>
      </c>
      <c r="K14" s="252">
        <v>28.01637236106609</v>
      </c>
    </row>
    <row r="15" spans="1:11" ht="16.5">
      <c r="A15" s="235" t="s">
        <v>118</v>
      </c>
      <c r="B15" s="236" t="s">
        <v>231</v>
      </c>
      <c r="C15" s="228" t="s">
        <v>67</v>
      </c>
      <c r="D15" s="229">
        <v>0.8434015037017355</v>
      </c>
      <c r="E15" s="237">
        <v>7804</v>
      </c>
      <c r="F15" s="230" t="s">
        <v>120</v>
      </c>
      <c r="G15" s="238" t="s">
        <v>208</v>
      </c>
      <c r="H15" s="239">
        <v>16</v>
      </c>
      <c r="I15" s="231">
        <v>2776.0340000000001</v>
      </c>
      <c r="J15" s="240">
        <v>0.69637854482281469</v>
      </c>
      <c r="K15" s="252">
        <v>42.479091234191692</v>
      </c>
    </row>
    <row r="16" spans="1:11" ht="16.5">
      <c r="A16" s="235" t="s">
        <v>118</v>
      </c>
      <c r="B16" s="236" t="s">
        <v>238</v>
      </c>
      <c r="C16" s="228" t="s">
        <v>70</v>
      </c>
      <c r="D16" s="229">
        <v>0.74871538404353954</v>
      </c>
      <c r="E16" s="237">
        <v>5231</v>
      </c>
      <c r="F16" s="230" t="s">
        <v>121</v>
      </c>
      <c r="G16" s="238" t="s">
        <v>214</v>
      </c>
      <c r="H16" s="239">
        <v>3</v>
      </c>
      <c r="I16" s="231">
        <v>2026.838</v>
      </c>
      <c r="J16" s="240">
        <v>1.1841104222439089</v>
      </c>
      <c r="K16" s="252">
        <v>42.874664872081539</v>
      </c>
    </row>
    <row r="17" spans="1:11" ht="16.5">
      <c r="A17" s="235" t="s">
        <v>118</v>
      </c>
      <c r="B17" s="236" t="s">
        <v>239</v>
      </c>
      <c r="C17" s="228" t="s">
        <v>70</v>
      </c>
      <c r="D17" s="229">
        <v>0.75670258863176021</v>
      </c>
      <c r="E17" s="237">
        <v>9455</v>
      </c>
      <c r="F17" s="230" t="s">
        <v>119</v>
      </c>
      <c r="G17" s="238" t="s">
        <v>183</v>
      </c>
      <c r="H17" s="239">
        <v>13</v>
      </c>
      <c r="I17" s="231">
        <v>2148.5489999999995</v>
      </c>
      <c r="J17" s="240">
        <v>0.7108565567631655</v>
      </c>
      <c r="K17" s="252">
        <v>34.121114724631944</v>
      </c>
    </row>
    <row r="18" spans="1:11" ht="16.5">
      <c r="A18" s="235" t="s">
        <v>118</v>
      </c>
      <c r="B18" s="236" t="s">
        <v>431</v>
      </c>
      <c r="C18" s="228" t="s">
        <v>69</v>
      </c>
      <c r="D18" s="229">
        <v>0.86599999999999999</v>
      </c>
      <c r="E18" s="237">
        <v>9739</v>
      </c>
      <c r="F18" s="230" t="s">
        <v>119</v>
      </c>
      <c r="G18" s="238" t="s">
        <v>187</v>
      </c>
      <c r="H18" s="239">
        <v>1</v>
      </c>
      <c r="I18" s="231">
        <v>622.46299999999997</v>
      </c>
      <c r="J18" s="240">
        <v>0.16065211908177676</v>
      </c>
      <c r="K18" s="252">
        <v>80.32605954088838</v>
      </c>
    </row>
    <row r="19" spans="1:11" ht="16.5">
      <c r="A19" s="235" t="s">
        <v>118</v>
      </c>
      <c r="B19" s="236" t="s">
        <v>346</v>
      </c>
      <c r="C19" s="228" t="s">
        <v>69</v>
      </c>
      <c r="D19" s="229">
        <v>0.89493628604073994</v>
      </c>
      <c r="E19" s="237">
        <v>7322</v>
      </c>
      <c r="F19" s="230" t="s">
        <v>120</v>
      </c>
      <c r="G19" s="238" t="s">
        <v>205</v>
      </c>
      <c r="H19" s="239">
        <v>11</v>
      </c>
      <c r="I19" s="231">
        <v>4965.2429999999995</v>
      </c>
      <c r="J19" s="240">
        <v>0</v>
      </c>
      <c r="K19" s="252">
        <v>24.590941470538304</v>
      </c>
    </row>
    <row r="20" spans="1:11" ht="16.5">
      <c r="A20" s="235" t="s">
        <v>118</v>
      </c>
      <c r="B20" s="236" t="s">
        <v>245</v>
      </c>
      <c r="C20" s="228" t="s">
        <v>70</v>
      </c>
      <c r="D20" s="229">
        <v>0.78585578061509254</v>
      </c>
      <c r="E20" s="237">
        <v>4250</v>
      </c>
      <c r="F20" s="230" t="s">
        <v>120</v>
      </c>
      <c r="G20" s="238" t="s">
        <v>199</v>
      </c>
      <c r="H20" s="239">
        <v>11</v>
      </c>
      <c r="I20" s="231">
        <v>3885.0120000000002</v>
      </c>
      <c r="J20" s="240">
        <v>0.69497854832880823</v>
      </c>
      <c r="K20" s="252">
        <v>24.452948922680289</v>
      </c>
    </row>
    <row r="21" spans="1:11" ht="16.5">
      <c r="A21" s="235" t="s">
        <v>118</v>
      </c>
      <c r="B21" s="236" t="s">
        <v>247</v>
      </c>
      <c r="C21" s="228" t="s">
        <v>70</v>
      </c>
      <c r="D21" s="229">
        <v>0.7639285714285714</v>
      </c>
      <c r="E21" s="237">
        <v>7476</v>
      </c>
      <c r="F21" s="230" t="s">
        <v>121</v>
      </c>
      <c r="G21" s="238" t="s">
        <v>217</v>
      </c>
      <c r="H21" s="239">
        <v>1</v>
      </c>
      <c r="I21" s="231">
        <v>3926.489</v>
      </c>
      <c r="J21" s="240">
        <v>1.3752744500239271</v>
      </c>
      <c r="K21" s="252">
        <v>67.974213094701142</v>
      </c>
    </row>
    <row r="22" spans="1:11" ht="16.5">
      <c r="A22" s="235" t="s">
        <v>118</v>
      </c>
      <c r="B22" s="236" t="s">
        <v>403</v>
      </c>
      <c r="C22" s="228" t="s">
        <v>70</v>
      </c>
      <c r="D22" s="229">
        <v>0.77783931231488357</v>
      </c>
      <c r="E22" s="237">
        <v>1115</v>
      </c>
      <c r="F22" s="230" t="s">
        <v>120</v>
      </c>
      <c r="G22" s="238" t="s">
        <v>212</v>
      </c>
      <c r="H22" s="239">
        <v>9</v>
      </c>
      <c r="I22" s="231">
        <v>4617.942</v>
      </c>
      <c r="J22" s="240">
        <v>4.3309335630460494E-2</v>
      </c>
      <c r="K22" s="252">
        <v>43.374299633906183</v>
      </c>
    </row>
    <row r="23" spans="1:11" ht="16.5">
      <c r="A23" s="235" t="s">
        <v>118</v>
      </c>
      <c r="B23" s="236" t="s">
        <v>254</v>
      </c>
      <c r="C23" s="228" t="s">
        <v>69</v>
      </c>
      <c r="D23" s="229">
        <v>0.86145092564665637</v>
      </c>
      <c r="E23" s="237">
        <v>5245</v>
      </c>
      <c r="F23" s="230" t="s">
        <v>121</v>
      </c>
      <c r="G23" s="238" t="s">
        <v>216</v>
      </c>
      <c r="H23" s="239">
        <v>3</v>
      </c>
      <c r="I23" s="231">
        <v>4067.2029999999995</v>
      </c>
      <c r="J23" s="240">
        <v>7.3760763846800873E-2</v>
      </c>
      <c r="K23" s="252">
        <v>25.594985054839903</v>
      </c>
    </row>
    <row r="24" spans="1:11" ht="16.5">
      <c r="A24" s="235" t="s">
        <v>118</v>
      </c>
      <c r="B24" s="236" t="s">
        <v>255</v>
      </c>
      <c r="C24" s="228" t="s">
        <v>67</v>
      </c>
      <c r="D24" s="229">
        <v>0.81118198065162839</v>
      </c>
      <c r="E24" s="237">
        <v>3028</v>
      </c>
      <c r="F24" s="230" t="s">
        <v>122</v>
      </c>
      <c r="G24" s="238" t="s">
        <v>227</v>
      </c>
      <c r="H24" s="239">
        <v>3</v>
      </c>
      <c r="I24" s="231">
        <v>5938.5320000000011</v>
      </c>
      <c r="J24" s="240">
        <v>0.63988878059426124</v>
      </c>
      <c r="K24" s="252">
        <v>32.398579312193647</v>
      </c>
    </row>
    <row r="25" spans="1:11" ht="16.5">
      <c r="A25" s="235" t="s">
        <v>118</v>
      </c>
      <c r="B25" s="236" t="s">
        <v>257</v>
      </c>
      <c r="C25" s="228" t="s">
        <v>67</v>
      </c>
      <c r="D25" s="229">
        <v>0.83046495885720706</v>
      </c>
      <c r="E25" s="237">
        <v>2210</v>
      </c>
      <c r="F25" s="230" t="s">
        <v>120</v>
      </c>
      <c r="G25" s="238" t="s">
        <v>210</v>
      </c>
      <c r="H25" s="239">
        <v>2</v>
      </c>
      <c r="I25" s="231">
        <v>4370.4440000000004</v>
      </c>
      <c r="J25" s="240">
        <v>0.11440485223011665</v>
      </c>
      <c r="K25" s="252">
        <v>37.616315413262356</v>
      </c>
    </row>
    <row r="26" spans="1:11" ht="16.5">
      <c r="A26" s="235" t="s">
        <v>118</v>
      </c>
      <c r="B26" s="236" t="s">
        <v>258</v>
      </c>
      <c r="C26" s="228" t="s">
        <v>70</v>
      </c>
      <c r="D26" s="229">
        <v>0.73499999999999988</v>
      </c>
      <c r="E26" s="237">
        <v>9499</v>
      </c>
      <c r="F26" s="230" t="s">
        <v>120</v>
      </c>
      <c r="G26" s="238" t="s">
        <v>206</v>
      </c>
      <c r="H26" s="239">
        <v>1</v>
      </c>
      <c r="I26" s="231">
        <v>4077.4659999999999</v>
      </c>
      <c r="J26" s="240">
        <v>0.39240057427824049</v>
      </c>
      <c r="K26" s="252">
        <v>61.655940233468534</v>
      </c>
    </row>
    <row r="27" spans="1:11" ht="16.5">
      <c r="A27" s="235" t="s">
        <v>118</v>
      </c>
      <c r="B27" s="236" t="s">
        <v>260</v>
      </c>
      <c r="C27" s="228" t="s">
        <v>70</v>
      </c>
      <c r="D27" s="229">
        <v>0.76808242577027253</v>
      </c>
      <c r="E27" s="237">
        <v>4177</v>
      </c>
      <c r="F27" s="230" t="s">
        <v>120</v>
      </c>
      <c r="G27" s="238" t="s">
        <v>207</v>
      </c>
      <c r="H27" s="239">
        <v>2</v>
      </c>
      <c r="I27" s="231">
        <v>4093.9929999999999</v>
      </c>
      <c r="J27" s="240">
        <v>0.14655618609997623</v>
      </c>
      <c r="K27" s="252">
        <v>22.032279977029759</v>
      </c>
    </row>
    <row r="28" spans="1:11" ht="16.5">
      <c r="A28" s="235" t="s">
        <v>118</v>
      </c>
      <c r="B28" s="236" t="s">
        <v>261</v>
      </c>
      <c r="C28" s="228" t="s">
        <v>69</v>
      </c>
      <c r="D28" s="229">
        <v>0.89761904761904754</v>
      </c>
      <c r="E28" s="237">
        <v>6807</v>
      </c>
      <c r="F28" s="230" t="s">
        <v>119</v>
      </c>
      <c r="G28" s="238" t="s">
        <v>192</v>
      </c>
      <c r="H28" s="239">
        <v>1</v>
      </c>
      <c r="I28" s="231">
        <v>2508.0140000000001</v>
      </c>
      <c r="J28" s="240">
        <v>0.95693245731483156</v>
      </c>
      <c r="K28" s="252">
        <v>79.465266142852471</v>
      </c>
    </row>
    <row r="29" spans="1:11" ht="16.5">
      <c r="A29" s="235" t="s">
        <v>118</v>
      </c>
      <c r="B29" s="236" t="s">
        <v>263</v>
      </c>
      <c r="C29" s="228" t="s">
        <v>69</v>
      </c>
      <c r="D29" s="229">
        <v>0.86899999999999999</v>
      </c>
      <c r="E29" s="237">
        <v>1005</v>
      </c>
      <c r="F29" s="230" t="s">
        <v>119</v>
      </c>
      <c r="G29" s="238" t="s">
        <v>186</v>
      </c>
      <c r="H29" s="239">
        <v>1</v>
      </c>
      <c r="I29" s="231">
        <v>1793.671</v>
      </c>
      <c r="J29" s="240">
        <v>0.78052218048906408</v>
      </c>
      <c r="K29" s="252">
        <v>80.672542511976829</v>
      </c>
    </row>
    <row r="30" spans="1:11" ht="16.5">
      <c r="A30" s="235" t="s">
        <v>118</v>
      </c>
      <c r="B30" s="236" t="s">
        <v>264</v>
      </c>
      <c r="C30" s="228" t="s">
        <v>69</v>
      </c>
      <c r="D30" s="229">
        <v>0.87063068780724462</v>
      </c>
      <c r="E30" s="237">
        <v>6711</v>
      </c>
      <c r="F30" s="230" t="s">
        <v>122</v>
      </c>
      <c r="G30" s="238" t="s">
        <v>227</v>
      </c>
      <c r="H30" s="239">
        <v>2</v>
      </c>
      <c r="I30" s="231">
        <v>5190.9650000000001</v>
      </c>
      <c r="J30" s="240">
        <v>0</v>
      </c>
      <c r="K30" s="252">
        <v>22.288726662576227</v>
      </c>
    </row>
    <row r="31" spans="1:11" ht="16.5">
      <c r="A31" s="235" t="s">
        <v>118</v>
      </c>
      <c r="B31" s="236" t="s">
        <v>386</v>
      </c>
      <c r="C31" s="228" t="s">
        <v>69</v>
      </c>
      <c r="D31" s="229">
        <v>0.85894736842105257</v>
      </c>
      <c r="E31" s="237">
        <v>1900</v>
      </c>
      <c r="F31" s="230" t="s">
        <v>119</v>
      </c>
      <c r="G31" s="238" t="s">
        <v>194</v>
      </c>
      <c r="H31" s="239">
        <v>1</v>
      </c>
      <c r="I31" s="231">
        <v>854.84</v>
      </c>
      <c r="J31" s="240">
        <v>0.35094286650133355</v>
      </c>
      <c r="K31" s="252">
        <v>88.788545224837392</v>
      </c>
    </row>
    <row r="32" spans="1:11" ht="16.5">
      <c r="A32" s="235" t="s">
        <v>118</v>
      </c>
      <c r="B32" s="236" t="s">
        <v>270</v>
      </c>
      <c r="C32" s="228" t="s">
        <v>67</v>
      </c>
      <c r="D32" s="229">
        <v>0.83521970812876334</v>
      </c>
      <c r="E32" s="237">
        <v>7326</v>
      </c>
      <c r="F32" s="230" t="s">
        <v>121</v>
      </c>
      <c r="G32" s="238" t="s">
        <v>218</v>
      </c>
      <c r="H32" s="239">
        <v>3</v>
      </c>
      <c r="I32" s="231">
        <v>3848.2100000000005</v>
      </c>
      <c r="J32" s="240">
        <v>0.93549988176320931</v>
      </c>
      <c r="K32" s="252">
        <v>55.506326317950418</v>
      </c>
    </row>
    <row r="33" spans="1:11" ht="16.5">
      <c r="A33" s="235" t="s">
        <v>118</v>
      </c>
      <c r="B33" s="236" t="s">
        <v>275</v>
      </c>
      <c r="C33" s="228" t="s">
        <v>67</v>
      </c>
      <c r="D33" s="229">
        <v>0.81103516298545297</v>
      </c>
      <c r="E33" s="237">
        <v>5278</v>
      </c>
      <c r="F33" s="230" t="s">
        <v>122</v>
      </c>
      <c r="G33" s="238" t="s">
        <v>223</v>
      </c>
      <c r="H33" s="239">
        <v>2</v>
      </c>
      <c r="I33" s="231">
        <v>4459.2629999999999</v>
      </c>
      <c r="J33" s="240">
        <v>0.35880368572116067</v>
      </c>
      <c r="K33" s="252">
        <v>24.690178623687366</v>
      </c>
    </row>
    <row r="34" spans="1:11" ht="16.5">
      <c r="A34" s="235" t="s">
        <v>118</v>
      </c>
      <c r="B34" s="236" t="s">
        <v>387</v>
      </c>
      <c r="C34" s="228" t="s">
        <v>70</v>
      </c>
      <c r="D34" s="229">
        <v>0.77500000000000002</v>
      </c>
      <c r="E34" s="237">
        <v>6940</v>
      </c>
      <c r="F34" s="230" t="s">
        <v>119</v>
      </c>
      <c r="G34" s="238" t="s">
        <v>182</v>
      </c>
      <c r="H34" s="239">
        <v>1</v>
      </c>
      <c r="I34" s="231">
        <v>1015.001</v>
      </c>
      <c r="J34" s="240">
        <v>0.19704414084321101</v>
      </c>
      <c r="K34" s="252">
        <v>24.433473464558162</v>
      </c>
    </row>
    <row r="35" spans="1:11" ht="16.5">
      <c r="A35" s="235" t="s">
        <v>118</v>
      </c>
      <c r="B35" s="236" t="s">
        <v>277</v>
      </c>
      <c r="C35" s="228" t="s">
        <v>70</v>
      </c>
      <c r="D35" s="229">
        <v>0.75691435857798472</v>
      </c>
      <c r="E35" s="237">
        <v>4717</v>
      </c>
      <c r="F35" s="230" t="s">
        <v>122</v>
      </c>
      <c r="G35" s="238" t="s">
        <v>223</v>
      </c>
      <c r="H35" s="239">
        <v>6</v>
      </c>
      <c r="I35" s="231">
        <v>5044.93</v>
      </c>
      <c r="J35" s="240">
        <v>0.73340958150063529</v>
      </c>
      <c r="K35" s="252">
        <v>36.194753941085402</v>
      </c>
    </row>
    <row r="36" spans="1:11" ht="16.5">
      <c r="A36" s="235" t="s">
        <v>118</v>
      </c>
      <c r="B36" s="236" t="s">
        <v>278</v>
      </c>
      <c r="C36" s="228" t="s">
        <v>67</v>
      </c>
      <c r="D36" s="229">
        <v>0.83965517241379317</v>
      </c>
      <c r="E36" s="237">
        <v>7799</v>
      </c>
      <c r="F36" s="230" t="s">
        <v>121</v>
      </c>
      <c r="G36" s="238" t="s">
        <v>220</v>
      </c>
      <c r="H36" s="239">
        <v>1</v>
      </c>
      <c r="I36" s="231">
        <v>3745.0219999999999</v>
      </c>
      <c r="J36" s="240">
        <v>0.13351056415689949</v>
      </c>
      <c r="K36" s="252">
        <v>66.568367288630085</v>
      </c>
    </row>
    <row r="37" spans="1:11" ht="16.5">
      <c r="A37" s="235" t="s">
        <v>118</v>
      </c>
      <c r="B37" s="236" t="s">
        <v>280</v>
      </c>
      <c r="C37" s="228" t="s">
        <v>69</v>
      </c>
      <c r="D37" s="229">
        <v>0.87964944947023604</v>
      </c>
      <c r="E37" s="237">
        <v>615</v>
      </c>
      <c r="F37" s="230" t="s">
        <v>121</v>
      </c>
      <c r="G37" s="238" t="s">
        <v>218</v>
      </c>
      <c r="H37" s="239">
        <v>9</v>
      </c>
      <c r="I37" s="231">
        <v>3752.9230000000007</v>
      </c>
      <c r="J37" s="240">
        <v>0.15987538246854516</v>
      </c>
      <c r="K37" s="252">
        <v>38.263508204138475</v>
      </c>
    </row>
    <row r="38" spans="1:11" ht="16.5">
      <c r="A38" s="235" t="s">
        <v>118</v>
      </c>
      <c r="B38" s="236" t="s">
        <v>281</v>
      </c>
      <c r="C38" s="228" t="s">
        <v>70</v>
      </c>
      <c r="D38" s="229">
        <v>0.69684685098716137</v>
      </c>
      <c r="E38" s="237">
        <v>3003</v>
      </c>
      <c r="F38" s="230" t="s">
        <v>121</v>
      </c>
      <c r="G38" s="238" t="s">
        <v>216</v>
      </c>
      <c r="H38" s="239">
        <v>3</v>
      </c>
      <c r="I38" s="231">
        <v>3886.9459999999999</v>
      </c>
      <c r="J38" s="240">
        <v>0.20581711194341265</v>
      </c>
      <c r="K38" s="252">
        <v>26.087318938827554</v>
      </c>
    </row>
    <row r="39" spans="1:11" ht="16.5">
      <c r="A39" s="235" t="s">
        <v>118</v>
      </c>
      <c r="B39" s="236" t="s">
        <v>388</v>
      </c>
      <c r="C39" s="228" t="s">
        <v>67</v>
      </c>
      <c r="D39" s="229">
        <v>0.80428571428571427</v>
      </c>
      <c r="E39" s="237">
        <v>8475</v>
      </c>
      <c r="F39" s="230" t="s">
        <v>119</v>
      </c>
      <c r="G39" s="238" t="s">
        <v>189</v>
      </c>
      <c r="H39" s="239">
        <v>1</v>
      </c>
      <c r="I39" s="231">
        <v>2080.1529999999998</v>
      </c>
      <c r="J39" s="240">
        <v>0.6249540298237678</v>
      </c>
      <c r="K39" s="252">
        <v>53.890266725572594</v>
      </c>
    </row>
    <row r="40" spans="1:11" ht="16.5">
      <c r="A40" s="235" t="s">
        <v>118</v>
      </c>
      <c r="B40" s="236" t="s">
        <v>284</v>
      </c>
      <c r="C40" s="228" t="s">
        <v>69</v>
      </c>
      <c r="D40" s="229">
        <v>0.85741274382928723</v>
      </c>
      <c r="E40" s="237">
        <v>3041</v>
      </c>
      <c r="F40" s="230" t="s">
        <v>121</v>
      </c>
      <c r="G40" s="238" t="s">
        <v>221</v>
      </c>
      <c r="H40" s="239">
        <v>9</v>
      </c>
      <c r="I40" s="231">
        <v>4264.5830000000005</v>
      </c>
      <c r="J40" s="240">
        <v>0.11724475757653209</v>
      </c>
      <c r="K40" s="252">
        <v>25.981438278959512</v>
      </c>
    </row>
    <row r="41" spans="1:11" ht="16.5">
      <c r="A41" s="235" t="s">
        <v>118</v>
      </c>
      <c r="B41" s="236" t="s">
        <v>370</v>
      </c>
      <c r="C41" s="228" t="s">
        <v>69</v>
      </c>
      <c r="D41" s="229">
        <v>0.86761965550259512</v>
      </c>
      <c r="E41" s="237">
        <v>8989</v>
      </c>
      <c r="F41" s="230" t="s">
        <v>122</v>
      </c>
      <c r="G41" s="238" t="s">
        <v>227</v>
      </c>
      <c r="H41" s="239">
        <v>16</v>
      </c>
      <c r="I41" s="231">
        <v>3094.317</v>
      </c>
      <c r="J41" s="240">
        <v>9.6951928325378425E-2</v>
      </c>
      <c r="K41" s="252">
        <v>36.001482718157192</v>
      </c>
    </row>
    <row r="42" spans="1:11" ht="16.5">
      <c r="A42" s="235" t="s">
        <v>118</v>
      </c>
      <c r="B42" s="236" t="s">
        <v>291</v>
      </c>
      <c r="C42" s="228" t="s">
        <v>69</v>
      </c>
      <c r="D42" s="229">
        <v>0.89003325270949341</v>
      </c>
      <c r="E42" s="237">
        <v>4291</v>
      </c>
      <c r="F42" s="230" t="s">
        <v>121</v>
      </c>
      <c r="G42" s="238" t="s">
        <v>218</v>
      </c>
      <c r="H42" s="239">
        <v>5</v>
      </c>
      <c r="I42" s="231">
        <v>3861.7019999999998</v>
      </c>
      <c r="J42" s="240">
        <v>0.56969698852992801</v>
      </c>
      <c r="K42" s="252">
        <v>39.412673479206838</v>
      </c>
    </row>
    <row r="43" spans="1:11" ht="16.5">
      <c r="A43" s="235" t="s">
        <v>118</v>
      </c>
      <c r="B43" s="236" t="s">
        <v>389</v>
      </c>
      <c r="C43" s="228" t="s">
        <v>67</v>
      </c>
      <c r="D43" s="229">
        <v>0.80678571428571433</v>
      </c>
      <c r="E43" s="237">
        <v>5775</v>
      </c>
      <c r="F43" s="230" t="s">
        <v>121</v>
      </c>
      <c r="G43" s="238" t="s">
        <v>214</v>
      </c>
      <c r="H43" s="239">
        <v>1</v>
      </c>
      <c r="I43" s="231">
        <v>951.25199999999995</v>
      </c>
      <c r="J43" s="240">
        <v>0.31537384415486119</v>
      </c>
      <c r="K43" s="252">
        <v>35.111621315907882</v>
      </c>
    </row>
    <row r="44" spans="1:11" ht="16.5">
      <c r="A44" s="235" t="s">
        <v>118</v>
      </c>
      <c r="B44" s="236" t="s">
        <v>293</v>
      </c>
      <c r="C44" s="228" t="s">
        <v>67</v>
      </c>
      <c r="D44" s="229">
        <v>0.806969696969697</v>
      </c>
      <c r="E44" s="237">
        <v>9102</v>
      </c>
      <c r="F44" s="230" t="s">
        <v>120</v>
      </c>
      <c r="G44" s="238" t="s">
        <v>205</v>
      </c>
      <c r="H44" s="239">
        <v>1</v>
      </c>
      <c r="I44" s="231">
        <v>3178.4180000000001</v>
      </c>
      <c r="J44" s="240">
        <v>0.53485727805467997</v>
      </c>
      <c r="K44" s="252">
        <v>27.65526749470963</v>
      </c>
    </row>
    <row r="45" spans="1:11" ht="16.5">
      <c r="A45" s="235" t="s">
        <v>118</v>
      </c>
      <c r="B45" s="236" t="s">
        <v>297</v>
      </c>
      <c r="C45" s="228" t="s">
        <v>69</v>
      </c>
      <c r="D45" s="229">
        <v>0.88153446305282379</v>
      </c>
      <c r="E45" s="237">
        <v>5333</v>
      </c>
      <c r="F45" s="230" t="s">
        <v>119</v>
      </c>
      <c r="G45" s="238" t="s">
        <v>178</v>
      </c>
      <c r="H45" s="239">
        <v>2</v>
      </c>
      <c r="I45" s="231">
        <v>2447.9459999999999</v>
      </c>
      <c r="J45" s="240">
        <v>4.0850574318224343E-2</v>
      </c>
      <c r="K45" s="252">
        <v>52.574689147554729</v>
      </c>
    </row>
    <row r="46" spans="1:11" ht="16.5">
      <c r="A46" s="235" t="s">
        <v>118</v>
      </c>
      <c r="B46" s="236" t="s">
        <v>298</v>
      </c>
      <c r="C46" s="228" t="s">
        <v>67</v>
      </c>
      <c r="D46" s="229">
        <v>0.81870686589551689</v>
      </c>
      <c r="E46" s="237">
        <v>824</v>
      </c>
      <c r="F46" s="230" t="s">
        <v>120</v>
      </c>
      <c r="G46" s="238" t="s">
        <v>204</v>
      </c>
      <c r="H46" s="239">
        <v>11</v>
      </c>
      <c r="I46" s="231">
        <v>4782.4610000000002</v>
      </c>
      <c r="J46" s="240">
        <v>2.0909736639776046E-2</v>
      </c>
      <c r="K46" s="252">
        <v>41.840383016191872</v>
      </c>
    </row>
    <row r="47" spans="1:11" ht="16.5">
      <c r="A47" s="235" t="s">
        <v>118</v>
      </c>
      <c r="B47" s="236" t="s">
        <v>500</v>
      </c>
      <c r="C47" s="228" t="s">
        <v>67</v>
      </c>
      <c r="D47" s="229">
        <v>0.83048494213996649</v>
      </c>
      <c r="E47" s="237">
        <v>213</v>
      </c>
      <c r="F47" s="230" t="s">
        <v>119</v>
      </c>
      <c r="G47" s="238" t="s">
        <v>197</v>
      </c>
      <c r="H47" s="239">
        <v>12</v>
      </c>
      <c r="I47" s="231">
        <v>2131.59</v>
      </c>
      <c r="J47" s="240">
        <v>1.0413697135842774</v>
      </c>
      <c r="K47" s="252">
        <v>71.203654166324966</v>
      </c>
    </row>
    <row r="48" spans="1:11" ht="16.5">
      <c r="A48" s="235" t="s">
        <v>118</v>
      </c>
      <c r="B48" s="236" t="s">
        <v>299</v>
      </c>
      <c r="C48" s="228" t="s">
        <v>70</v>
      </c>
      <c r="D48" s="229">
        <v>0.79100000000000004</v>
      </c>
      <c r="E48" s="237">
        <v>5685</v>
      </c>
      <c r="F48" s="230" t="s">
        <v>122</v>
      </c>
      <c r="G48" s="238" t="s">
        <v>223</v>
      </c>
      <c r="H48" s="239">
        <v>1</v>
      </c>
      <c r="I48" s="231">
        <v>4166.6940000000004</v>
      </c>
      <c r="J48" s="240">
        <v>2.3999842561032797E-2</v>
      </c>
      <c r="K48" s="252">
        <v>20.711864130171303</v>
      </c>
    </row>
    <row r="49" spans="1:11" ht="16.5">
      <c r="A49" s="235" t="s">
        <v>118</v>
      </c>
      <c r="B49" s="236" t="s">
        <v>300</v>
      </c>
      <c r="C49" s="228" t="s">
        <v>69</v>
      </c>
      <c r="D49" s="229">
        <v>0.85654591496471011</v>
      </c>
      <c r="E49" s="237">
        <v>3949</v>
      </c>
      <c r="F49" s="230" t="s">
        <v>119</v>
      </c>
      <c r="G49" s="238" t="s">
        <v>193</v>
      </c>
      <c r="H49" s="239">
        <v>2</v>
      </c>
      <c r="I49" s="231">
        <v>2410.9589999999998</v>
      </c>
      <c r="J49" s="240">
        <v>0.12443181323282562</v>
      </c>
      <c r="K49" s="252">
        <v>49.565338937742204</v>
      </c>
    </row>
    <row r="50" spans="1:11" ht="16.5">
      <c r="A50" s="235" t="s">
        <v>118</v>
      </c>
      <c r="B50" s="236" t="s">
        <v>390</v>
      </c>
      <c r="C50" s="228" t="s">
        <v>70</v>
      </c>
      <c r="D50" s="229">
        <v>0.76636363636363625</v>
      </c>
      <c r="E50" s="237">
        <v>1294</v>
      </c>
      <c r="F50" s="230" t="s">
        <v>119</v>
      </c>
      <c r="G50" s="238" t="s">
        <v>348</v>
      </c>
      <c r="H50" s="239">
        <v>1</v>
      </c>
      <c r="I50" s="231">
        <v>2120.886</v>
      </c>
      <c r="J50" s="240">
        <v>1.4145031840466673</v>
      </c>
      <c r="K50" s="252">
        <v>52.33661780972669</v>
      </c>
    </row>
    <row r="51" spans="1:11" ht="16.5">
      <c r="A51" s="235" t="s">
        <v>118</v>
      </c>
      <c r="B51" s="236" t="s">
        <v>404</v>
      </c>
      <c r="C51" s="228" t="s">
        <v>69</v>
      </c>
      <c r="D51" s="229">
        <v>0.88716899537181571</v>
      </c>
      <c r="E51" s="237">
        <v>7294</v>
      </c>
      <c r="F51" s="230" t="s">
        <v>119</v>
      </c>
      <c r="G51" s="238" t="s">
        <v>186</v>
      </c>
      <c r="H51" s="239">
        <v>13</v>
      </c>
      <c r="I51" s="231">
        <v>2638.0609999999997</v>
      </c>
      <c r="J51" s="240">
        <v>0.11966450858373466</v>
      </c>
      <c r="K51" s="252">
        <v>64.060400261825961</v>
      </c>
    </row>
    <row r="52" spans="1:11" ht="16.5">
      <c r="A52" s="235" t="s">
        <v>118</v>
      </c>
      <c r="B52" s="236" t="s">
        <v>306</v>
      </c>
      <c r="C52" s="228" t="s">
        <v>69</v>
      </c>
      <c r="D52" s="229">
        <v>0.87190476190476185</v>
      </c>
      <c r="E52" s="237">
        <v>7895</v>
      </c>
      <c r="F52" s="230" t="s">
        <v>119</v>
      </c>
      <c r="G52" s="238" t="s">
        <v>189</v>
      </c>
      <c r="H52" s="239">
        <v>1</v>
      </c>
      <c r="I52" s="231">
        <v>2530.6970000000001</v>
      </c>
      <c r="J52" s="240">
        <v>1.0273849457283901</v>
      </c>
      <c r="K52" s="252">
        <v>49.551566228592357</v>
      </c>
    </row>
    <row r="53" spans="1:11" ht="16.5">
      <c r="A53" s="235" t="s">
        <v>118</v>
      </c>
      <c r="B53" s="236" t="s">
        <v>307</v>
      </c>
      <c r="C53" s="228" t="s">
        <v>69</v>
      </c>
      <c r="D53" s="229">
        <v>0.86957628932729691</v>
      </c>
      <c r="E53" s="237">
        <v>4960</v>
      </c>
      <c r="F53" s="230" t="s">
        <v>119</v>
      </c>
      <c r="G53" s="238" t="s">
        <v>348</v>
      </c>
      <c r="H53" s="239">
        <v>14</v>
      </c>
      <c r="I53" s="231">
        <v>2265.94</v>
      </c>
      <c r="J53" s="240">
        <v>0.59966553654699095</v>
      </c>
      <c r="K53" s="252">
        <v>68.811620318767211</v>
      </c>
    </row>
    <row r="54" spans="1:11" ht="16.5">
      <c r="A54" s="235" t="s">
        <v>118</v>
      </c>
      <c r="B54" s="236" t="s">
        <v>391</v>
      </c>
      <c r="C54" s="228" t="s">
        <v>67</v>
      </c>
      <c r="D54" s="229">
        <v>0.82571428571428562</v>
      </c>
      <c r="E54" s="237">
        <v>8519</v>
      </c>
      <c r="F54" s="230" t="s">
        <v>119</v>
      </c>
      <c r="G54" s="238" t="s">
        <v>175</v>
      </c>
      <c r="H54" s="239">
        <v>1</v>
      </c>
      <c r="I54" s="231">
        <v>1099.242</v>
      </c>
      <c r="J54" s="240">
        <v>1.3645766810220135</v>
      </c>
      <c r="K54" s="252">
        <v>29.383884531340687</v>
      </c>
    </row>
    <row r="55" spans="1:11" ht="16.5">
      <c r="A55" s="235" t="s">
        <v>118</v>
      </c>
      <c r="B55" s="236" t="s">
        <v>310</v>
      </c>
      <c r="C55" s="228" t="s">
        <v>67</v>
      </c>
      <c r="D55" s="229">
        <v>0.82253263167559332</v>
      </c>
      <c r="E55" s="237">
        <v>8057</v>
      </c>
      <c r="F55" s="230" t="s">
        <v>120</v>
      </c>
      <c r="G55" s="238" t="s">
        <v>199</v>
      </c>
      <c r="H55" s="239">
        <v>7</v>
      </c>
      <c r="I55" s="231">
        <v>1721.1379999999997</v>
      </c>
      <c r="J55" s="240">
        <v>0.17430328073635004</v>
      </c>
      <c r="K55" s="252">
        <v>30.038265380230992</v>
      </c>
    </row>
    <row r="56" spans="1:11" ht="16.5">
      <c r="A56" s="235" t="s">
        <v>118</v>
      </c>
      <c r="B56" s="236" t="s">
        <v>311</v>
      </c>
      <c r="C56" s="228" t="s">
        <v>67</v>
      </c>
      <c r="D56" s="229">
        <v>0.82793103448275862</v>
      </c>
      <c r="E56" s="237">
        <v>4659</v>
      </c>
      <c r="F56" s="230" t="s">
        <v>121</v>
      </c>
      <c r="G56" s="238" t="s">
        <v>221</v>
      </c>
      <c r="H56" s="239">
        <v>1</v>
      </c>
      <c r="I56" s="231">
        <v>3561.2620000000002</v>
      </c>
      <c r="J56" s="240">
        <v>0.78623813693011069</v>
      </c>
      <c r="K56" s="252">
        <v>23.839863509059427</v>
      </c>
    </row>
    <row r="57" spans="1:11" ht="16.5">
      <c r="A57" s="235" t="s">
        <v>118</v>
      </c>
      <c r="B57" s="236" t="s">
        <v>312</v>
      </c>
      <c r="C57" s="228" t="s">
        <v>70</v>
      </c>
      <c r="D57" s="229">
        <v>0.78034482758620693</v>
      </c>
      <c r="E57" s="237">
        <v>7030</v>
      </c>
      <c r="F57" s="230" t="s">
        <v>121</v>
      </c>
      <c r="G57" s="238" t="s">
        <v>221</v>
      </c>
      <c r="H57" s="239">
        <v>1</v>
      </c>
      <c r="I57" s="231">
        <v>3512.1590000000001</v>
      </c>
      <c r="J57" s="240">
        <v>0.22778012043304416</v>
      </c>
      <c r="K57" s="252">
        <v>29.839195776728786</v>
      </c>
    </row>
    <row r="58" spans="1:11" ht="16.5">
      <c r="A58" s="235" t="s">
        <v>118</v>
      </c>
      <c r="B58" s="236" t="s">
        <v>314</v>
      </c>
      <c r="C58" s="228" t="s">
        <v>69</v>
      </c>
      <c r="D58" s="229">
        <v>0.86857142857142855</v>
      </c>
      <c r="E58" s="237">
        <v>5242</v>
      </c>
      <c r="F58" s="230" t="s">
        <v>121</v>
      </c>
      <c r="G58" s="238" t="s">
        <v>213</v>
      </c>
      <c r="H58" s="239">
        <v>1</v>
      </c>
      <c r="I58" s="231">
        <v>4021.9870000000001</v>
      </c>
      <c r="J58" s="240">
        <v>0.74589997431617749</v>
      </c>
      <c r="K58" s="252">
        <v>68.523344307179514</v>
      </c>
    </row>
    <row r="59" spans="1:11" ht="16.5">
      <c r="A59" s="235" t="s">
        <v>118</v>
      </c>
      <c r="B59" s="236" t="s">
        <v>322</v>
      </c>
      <c r="C59" s="228" t="s">
        <v>69</v>
      </c>
      <c r="D59" s="229">
        <v>0.89994846810834561</v>
      </c>
      <c r="E59" s="237">
        <v>825</v>
      </c>
      <c r="F59" s="230" t="s">
        <v>120</v>
      </c>
      <c r="G59" s="238" t="s">
        <v>200</v>
      </c>
      <c r="H59" s="239">
        <v>2</v>
      </c>
      <c r="I59" s="231">
        <v>3931.7450000000003</v>
      </c>
      <c r="J59" s="240">
        <v>0</v>
      </c>
      <c r="K59" s="252">
        <v>23.907959442944541</v>
      </c>
    </row>
    <row r="60" spans="1:11" ht="16.5">
      <c r="A60" s="235" t="s">
        <v>118</v>
      </c>
      <c r="B60" s="236" t="s">
        <v>323</v>
      </c>
      <c r="C60" s="228" t="s">
        <v>69</v>
      </c>
      <c r="D60" s="229">
        <v>0.89165073734940858</v>
      </c>
      <c r="E60" s="237">
        <v>933</v>
      </c>
      <c r="F60" s="230" t="s">
        <v>122</v>
      </c>
      <c r="G60" s="238" t="s">
        <v>224</v>
      </c>
      <c r="H60" s="239">
        <v>13</v>
      </c>
      <c r="I60" s="231">
        <v>2760.9059999999999</v>
      </c>
      <c r="J60" s="240">
        <v>0.2173199667065811</v>
      </c>
      <c r="K60" s="252">
        <v>23.79653635437063</v>
      </c>
    </row>
    <row r="61" spans="1:11" ht="16.5">
      <c r="A61" s="235" t="s">
        <v>118</v>
      </c>
      <c r="B61" s="236" t="s">
        <v>328</v>
      </c>
      <c r="C61" s="228" t="s">
        <v>67</v>
      </c>
      <c r="D61" s="229">
        <v>0.8341279864083847</v>
      </c>
      <c r="E61" s="237">
        <v>8166</v>
      </c>
      <c r="F61" s="230" t="s">
        <v>120</v>
      </c>
      <c r="G61" s="238" t="s">
        <v>203</v>
      </c>
      <c r="H61" s="239">
        <v>2</v>
      </c>
      <c r="I61" s="231">
        <v>4215.5</v>
      </c>
      <c r="J61" s="240">
        <v>0.40327363302099395</v>
      </c>
      <c r="K61" s="252">
        <v>36.033685209346459</v>
      </c>
    </row>
    <row r="62" spans="1:11" ht="16.5">
      <c r="A62" s="235" t="s">
        <v>118</v>
      </c>
      <c r="B62" s="236" t="s">
        <v>331</v>
      </c>
      <c r="C62" s="228" t="s">
        <v>69</v>
      </c>
      <c r="D62" s="229">
        <v>0.88500000000000012</v>
      </c>
      <c r="E62" s="237">
        <v>5773</v>
      </c>
      <c r="F62" s="230" t="s">
        <v>121</v>
      </c>
      <c r="G62" s="238" t="s">
        <v>213</v>
      </c>
      <c r="H62" s="239">
        <v>1</v>
      </c>
      <c r="I62" s="231">
        <v>3850.8510000000001</v>
      </c>
      <c r="J62" s="240">
        <v>0.38952428956612445</v>
      </c>
      <c r="K62" s="252">
        <v>30.798387161694908</v>
      </c>
    </row>
    <row r="63" spans="1:11" ht="16.5">
      <c r="A63" s="235" t="s">
        <v>118</v>
      </c>
      <c r="B63" s="236" t="s">
        <v>371</v>
      </c>
      <c r="C63" s="228" t="s">
        <v>67</v>
      </c>
      <c r="D63" s="229">
        <v>0.83590909090909082</v>
      </c>
      <c r="E63" s="237">
        <v>8249</v>
      </c>
      <c r="F63" s="230" t="s">
        <v>119</v>
      </c>
      <c r="G63" s="238" t="s">
        <v>348</v>
      </c>
      <c r="H63" s="239">
        <v>1</v>
      </c>
      <c r="I63" s="231">
        <v>1736.204</v>
      </c>
      <c r="J63" s="240">
        <v>0.51837226501033296</v>
      </c>
      <c r="K63" s="252">
        <v>79.195762709911975</v>
      </c>
    </row>
    <row r="64" spans="1:11" ht="16.5">
      <c r="A64" s="235" t="s">
        <v>118</v>
      </c>
      <c r="B64" s="236" t="s">
        <v>339</v>
      </c>
      <c r="C64" s="228" t="s">
        <v>69</v>
      </c>
      <c r="D64" s="229">
        <v>0.85535714285714293</v>
      </c>
      <c r="E64" s="237">
        <v>4695</v>
      </c>
      <c r="F64" s="230" t="s">
        <v>121</v>
      </c>
      <c r="G64" s="238" t="s">
        <v>217</v>
      </c>
      <c r="H64" s="239">
        <v>1</v>
      </c>
      <c r="I64" s="231">
        <v>3489.7750000000001</v>
      </c>
      <c r="J64" s="240">
        <v>0.458482280376242</v>
      </c>
      <c r="K64" s="252">
        <v>58.743042173206007</v>
      </c>
    </row>
  </sheetData>
  <mergeCells count="1">
    <mergeCell ref="A2:K2"/>
  </mergeCells>
  <phoneticPr fontId="2" type="noConversion"/>
  <conditionalFormatting sqref="C14:D64">
    <cfRule type="containsText" dxfId="47" priority="1" operator="containsText" text="F">
      <formula>NOT(ISERROR(SEARCH("F",C14)))</formula>
    </cfRule>
    <cfRule type="containsText" dxfId="46" priority="2" operator="containsText" text="D">
      <formula>NOT(ISERROR(SEARCH("D",C14)))</formula>
    </cfRule>
    <cfRule type="containsText" dxfId="45" priority="3" operator="containsText" text="C">
      <formula>NOT(ISERROR(SEARCH("C",C14)))</formula>
    </cfRule>
    <cfRule type="containsText" dxfId="44" priority="4" operator="containsText" text="B">
      <formula>NOT(ISERROR(SEARCH("B",C14)))</formula>
    </cfRule>
    <cfRule type="containsText" dxfId="43" priority="5" operator="containsText" text="A">
      <formula>NOT(ISERROR(SEARCH("A",C14)))</formula>
    </cfRule>
    <cfRule type="containsText" dxfId="4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2024-12-04T00:31:46Z</dcterms:modified>
</cp:coreProperties>
</file>