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3B2EB25A-2C1B-43A5-94DC-DA936E55D43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운전자별!$A$4:$BR$153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운전자별!$A$1:$R$153</definedName>
    <definedName name="_xlnm.Print_Area" localSheetId="1">종합!$A$1:$L$141</definedName>
    <definedName name="_xlnm.Print_Area" localSheetId="3">차량별!$A$1:$T$71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0" i="60" l="1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F70" i="60" l="1"/>
  <c r="F59" i="60"/>
  <c r="F64" i="60"/>
  <c r="F71" i="60"/>
  <c r="F66" i="60"/>
  <c r="F60" i="60"/>
  <c r="F68" i="60"/>
  <c r="F62" i="60"/>
  <c r="F67" i="60"/>
  <c r="F69" i="60"/>
  <c r="F61" i="60"/>
  <c r="F63" i="60"/>
  <c r="F65" i="60"/>
  <c r="K70" i="70" l="1"/>
  <c r="K73" i="70" s="1"/>
  <c r="J70" i="70"/>
  <c r="J74" i="70" s="1"/>
  <c r="I70" i="70"/>
  <c r="I75" i="70" s="1"/>
  <c r="H70" i="70"/>
  <c r="H76" i="70" s="1"/>
  <c r="G70" i="70"/>
  <c r="G77" i="70" s="1"/>
  <c r="J10" i="70"/>
  <c r="J34" i="70" s="1"/>
  <c r="N57" i="70" a="1"/>
  <c r="S71" i="70" l="1"/>
  <c r="K74" i="70"/>
  <c r="G71" i="70"/>
  <c r="I71" i="70"/>
  <c r="N57" i="70"/>
  <c r="K57" i="70" s="1" a="1"/>
  <c r="K57" i="70" s="1"/>
  <c r="J75" i="70"/>
  <c r="B133" i="70"/>
  <c r="B130" i="70"/>
  <c r="B131" i="70"/>
  <c r="Q71" i="70"/>
  <c r="G73" i="70"/>
  <c r="G74" i="70"/>
  <c r="B132" i="70"/>
  <c r="I76" i="70"/>
  <c r="G72" i="70"/>
  <c r="H77" i="70"/>
  <c r="H71" i="70"/>
  <c r="K75" i="70"/>
  <c r="J76" i="70"/>
  <c r="I77" i="70"/>
  <c r="R71" i="70"/>
  <c r="K76" i="70"/>
  <c r="J77" i="70"/>
  <c r="J71" i="70"/>
  <c r="H72" i="70"/>
  <c r="K77" i="70"/>
  <c r="K71" i="70"/>
  <c r="T71" i="70"/>
  <c r="I72" i="70"/>
  <c r="H73" i="70"/>
  <c r="U71" i="70"/>
  <c r="J72" i="70"/>
  <c r="I73" i="70"/>
  <c r="H74" i="70"/>
  <c r="G75" i="70"/>
  <c r="K72" i="70"/>
  <c r="J73" i="70"/>
  <c r="I74" i="70"/>
  <c r="H75" i="70"/>
  <c r="G76" i="70"/>
  <c r="I57" i="70" a="1"/>
  <c r="F57" i="70" a="1"/>
  <c r="E57" i="70" a="1"/>
  <c r="J57" i="70" a="1"/>
  <c r="D57" i="70" a="1"/>
  <c r="G57" i="70" a="1"/>
  <c r="H57" i="70" a="1"/>
  <c r="H132" i="70" l="1"/>
  <c r="I132" i="70"/>
  <c r="H131" i="70"/>
  <c r="J131" i="70"/>
  <c r="H130" i="70"/>
  <c r="D130" i="70"/>
  <c r="H57" i="70"/>
  <c r="F57" i="70"/>
  <c r="G57" i="70"/>
  <c r="E57" i="70"/>
  <c r="D57" i="70"/>
  <c r="I57" i="70"/>
  <c r="J57" i="7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4" i="60" l="1"/>
  <c r="F56" i="60"/>
  <c r="F58" i="60"/>
  <c r="F53" i="60"/>
  <c r="F51" i="60"/>
  <c r="F57" i="60"/>
  <c r="F52" i="60"/>
  <c r="F55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32" i="70" l="1"/>
  <c r="I130" i="70"/>
  <c r="F132" i="70"/>
  <c r="J133" i="70"/>
  <c r="E130" i="70"/>
  <c r="D131" i="70"/>
  <c r="I133" i="70"/>
  <c r="G132" i="70"/>
  <c r="D133" i="70"/>
  <c r="F130" i="70"/>
  <c r="I131" i="70"/>
  <c r="D132" i="70"/>
  <c r="H133" i="70"/>
  <c r="G133" i="70"/>
  <c r="E131" i="70"/>
  <c r="E133" i="70"/>
  <c r="J130" i="70"/>
  <c r="G130" i="70"/>
  <c r="F131" i="70"/>
  <c r="J132" i="70"/>
  <c r="F133" i="70"/>
  <c r="G131" i="7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<sst xmlns="http://schemas.openxmlformats.org/spreadsheetml/2006/main" count="4497" uniqueCount="766">
  <si>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</si>
  <si>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</si>
  <si>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</si>
  <si>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</si>
  <si>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</si>
  <si>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</si>
  <si>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</si>
  <si>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</si>
  <si>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</si>
  <si>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</si>
  <si>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</si>
  <si>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</si>
  <si>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</si>
  <si>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</si>
  <si>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</si>
  <si>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</si>
  <si>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</si>
  <si>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</si>
  <si>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</si>
  <si>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</si>
  <si>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</si>
  <si>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</si>
  <si>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</si>
  <si>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</si>
  <si>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</si>
  <si>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</si>
  <si>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</si>
  <si>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</si>
  <si>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</si>
  <si>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</si>
  <si>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</si>
  <si>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</si>
  <si>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</si>
  <si>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</si>
  <si>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</si>
  <si>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</si>
  <si>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</si>
  <si>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</si>
  <si>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</si>
  <si>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</si>
  <si>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</si>
  <si>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</si>
  <si>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</si>
  <si>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</si>
  <si>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</si>
  <si>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</si>
  <si>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</si>
  <si>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</si>
  <si>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</si>
  <si>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</si>
  <si>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</si>
  <si>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</si>
  <si>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</si>
  <si>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</si>
  <si>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</si>
  <si>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</si>
  <si>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</si>
  <si>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</si>
  <si>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</si>
  <si>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</si>
  <si>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</si>
  <si>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</si>
  <si>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</si>
  <si>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</si>
  <si>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</si>
  <si>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</si>
  <si>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</si>
  <si>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</si>
  <si>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</si>
  <si>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</si>
  <si>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</si>
  <si>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</si>
  <si>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</si>
  <si>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</si>
  <si>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</si>
  <si>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</si>
  <si>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</si>
  <si>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</si>
  <si>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</si>
  <si>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</si>
  <si>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</si>
  <si>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</si>
  <si>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</si>
  <si>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</si>
  <si>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</si>
  <si>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</si>
  <si>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</si>
  <si>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</si>
  <si>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</si>
  <si>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</si>
  <si>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</si>
  <si>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</si>
  <si>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</si>
  <si>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</si>
  <si>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</si>
  <si>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</si>
  <si>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</si>
  <si>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</si>
  <si>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</si>
  <si>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</si>
  <si>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</si>
  <si>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</si>
  <si>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</si>
  <si>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</si>
  <si>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</si>
  <si>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</si>
  <si>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</si>
  <si>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</si>
  <si>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</si>
  <si>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</si>
  <si>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</si>
  <si>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</si>
  <si>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</si>
  <si>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</si>
  <si>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</si>
  <si>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</si>
  <si>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</si>
  <si>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</si>
  <si>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</si>
  <si>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</si>
  <si>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</si>
  <si>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</si>
  <si>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</si>
  <si>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</si>
  <si>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</si>
  <si>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</si>
  <si>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</si>
  <si>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</si>
  <si>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</si>
  <si>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</si>
  <si>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</si>
  <si>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</si>
  <si>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</si>
  <si>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</si>
  <si>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</si>
  <si>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</si>
  <si>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</si>
  <si>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</si>
  <si>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</si>
  <si>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</si>
  <si>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</si>
  <si>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</si>
  <si>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</si>
  <si>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</si>
  <si>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</si>
  <si>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</si>
  <si>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</si>
  <si>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</si>
  <si>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</si>
  <si>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</si>
  <si>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</si>
  <si>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</si>
  <si>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</si>
  <si>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</si>
  <si>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</si>
  <si>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</si>
  <si>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</si>
  <si>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</si>
  <si>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</si>
  <si>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</si>
  <si>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</si>
  <si>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</si>
  <si>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</si>
  <si>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</si>
  <si>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</si>
  <si>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</si>
  <si>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</si>
  <si>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</si>
  <si>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</si>
  <si>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</si>
  <si>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</si>
  <si>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</si>
  <si>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</si>
  <si>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</si>
  <si>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</si>
  <si>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</si>
  <si>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</si>
  <si>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</si>
  <si>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</si>
  <si>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</si>
  <si>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</si>
  <si>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</si>
  <si>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</si>
  <si>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</si>
  <si>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</si>
  <si>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</si>
  <si>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</si>
  <si>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</si>
  <si>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</si>
  <si>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</si>
  <si>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</si>
  <si>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</si>
  <si>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</si>
  <si>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</si>
  <si>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</si>
  <si>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</si>
  <si>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</si>
  <si>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</si>
  <si>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</si>
  <si>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</si>
  <si>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</si>
  <si>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</si>
  <si>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</si>
  <si>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</si>
  <si>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</si>
  <si>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</si>
  <si>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</si>
  <si>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</si>
  <si>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</si>
  <si>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</si>
  <si>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</si>
  <si>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</si>
  <si>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</si>
  <si>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</si>
  <si>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</si>
  <si>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</si>
  <si>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70바6095</t>
  </si>
  <si>
    <t>강인여객103-1C1</t>
  </si>
  <si>
    <t>70바6096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</si>
  <si>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</si>
  <si>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</si>
  <si>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</si>
  <si>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</si>
  <si>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</si>
  <si>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</si>
  <si>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</si>
  <si>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</si>
  <si>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</si>
  <si>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</si>
  <si>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</si>
  <si>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</si>
  <si>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</si>
  <si>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</si>
  <si>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</si>
  <si>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</si>
  <si>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</si>
  <si>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</si>
  <si>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</si>
  <si>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</si>
  <si>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</si>
  <si>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</si>
  <si>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예비예비</t>
  </si>
  <si>
    <t>72바1340</t>
  </si>
  <si>
    <t>72바1341</t>
  </si>
  <si>
    <t>72바1342</t>
  </si>
  <si>
    <t>강상남</t>
  </si>
  <si>
    <t>강성후</t>
  </si>
  <si>
    <t>강신우</t>
  </si>
  <si>
    <t>강정섭</t>
  </si>
  <si>
    <t>강태성</t>
  </si>
  <si>
    <t>고호철</t>
  </si>
  <si>
    <t>구도형</t>
  </si>
  <si>
    <t>권영근</t>
  </si>
  <si>
    <t>김경석</t>
  </si>
  <si>
    <t>김광수</t>
  </si>
  <si>
    <t>김광원</t>
  </si>
  <si>
    <t>김기영</t>
  </si>
  <si>
    <t>김남원</t>
  </si>
  <si>
    <t>김민식</t>
  </si>
  <si>
    <t>김상용</t>
  </si>
  <si>
    <t>김성수</t>
  </si>
  <si>
    <t>김순철</t>
  </si>
  <si>
    <t>김시용</t>
  </si>
  <si>
    <t>김용진</t>
  </si>
  <si>
    <t>김용호</t>
  </si>
  <si>
    <t>김원이</t>
  </si>
  <si>
    <t>김윤철</t>
  </si>
  <si>
    <t>김인식</t>
  </si>
  <si>
    <t>김재현</t>
  </si>
  <si>
    <t>김정현</t>
  </si>
  <si>
    <t>김준호</t>
  </si>
  <si>
    <t>김진영</t>
  </si>
  <si>
    <t>김철용</t>
  </si>
  <si>
    <t>김태호</t>
  </si>
  <si>
    <t>김현기</t>
  </si>
  <si>
    <t>나재웅</t>
  </si>
  <si>
    <t>남우선</t>
  </si>
  <si>
    <t>라병규</t>
  </si>
  <si>
    <t>마삼식</t>
  </si>
  <si>
    <t>맹성복</t>
  </si>
  <si>
    <t>맹일술</t>
  </si>
  <si>
    <t>문대학</t>
  </si>
  <si>
    <t>박영민</t>
  </si>
  <si>
    <t>박영우</t>
  </si>
  <si>
    <t>박정래</t>
  </si>
  <si>
    <t>박정환</t>
  </si>
  <si>
    <t>박주현</t>
  </si>
  <si>
    <t>박창명</t>
  </si>
  <si>
    <t>방무영</t>
  </si>
  <si>
    <t>백승우</t>
  </si>
  <si>
    <t>백청하</t>
  </si>
  <si>
    <t>변일성</t>
  </si>
  <si>
    <t>변종모</t>
  </si>
  <si>
    <t>서지원</t>
  </si>
  <si>
    <t>석진호</t>
  </si>
  <si>
    <t>성미애</t>
  </si>
  <si>
    <t>성상용</t>
  </si>
  <si>
    <t>성성철</t>
  </si>
  <si>
    <t>성홍기</t>
  </si>
  <si>
    <t>송기해</t>
  </si>
  <si>
    <t>송우진</t>
  </si>
  <si>
    <t>안낙근</t>
  </si>
  <si>
    <t>오인성</t>
  </si>
  <si>
    <t>오창석</t>
  </si>
  <si>
    <t>유병원</t>
  </si>
  <si>
    <t>유승진</t>
  </si>
  <si>
    <t>유진혁</t>
  </si>
  <si>
    <t>이건철</t>
  </si>
  <si>
    <t>이광재</t>
  </si>
  <si>
    <t>이동희</t>
  </si>
  <si>
    <t>이승호</t>
  </si>
  <si>
    <t>이영우</t>
  </si>
  <si>
    <t>이용준</t>
  </si>
  <si>
    <t>이유섭</t>
  </si>
  <si>
    <t>72바1343</t>
  </si>
  <si>
    <t>이재영</t>
  </si>
  <si>
    <t>이치규</t>
  </si>
  <si>
    <t>이태근</t>
  </si>
  <si>
    <t>이현승</t>
  </si>
  <si>
    <t>이희준</t>
  </si>
  <si>
    <t>이희천</t>
  </si>
  <si>
    <t>임성국</t>
  </si>
  <si>
    <t>임영윤</t>
  </si>
  <si>
    <t>장금성</t>
  </si>
  <si>
    <t>장기옥</t>
  </si>
  <si>
    <t>장대만</t>
  </si>
  <si>
    <t>전종길</t>
  </si>
  <si>
    <t>전진국</t>
  </si>
  <si>
    <t>정강조</t>
  </si>
  <si>
    <t>조경주</t>
  </si>
  <si>
    <t>조광래</t>
  </si>
  <si>
    <t>조남정</t>
  </si>
  <si>
    <t>조수헌</t>
  </si>
  <si>
    <t>조원노</t>
  </si>
  <si>
    <t>조창현</t>
  </si>
  <si>
    <t>조한택</t>
  </si>
  <si>
    <t>지천구</t>
  </si>
  <si>
    <t>천석주</t>
  </si>
  <si>
    <t>최기홍</t>
  </si>
  <si>
    <t>최시태</t>
  </si>
  <si>
    <t>최양환</t>
  </si>
  <si>
    <t>최영조</t>
  </si>
  <si>
    <t>최이수</t>
  </si>
  <si>
    <t>최이정</t>
  </si>
  <si>
    <t>최현우</t>
  </si>
  <si>
    <t>하왕호</t>
  </si>
  <si>
    <t>한건수</t>
  </si>
  <si>
    <t>한상효</t>
  </si>
  <si>
    <t>허병욱</t>
  </si>
  <si>
    <t>황가용</t>
  </si>
  <si>
    <t>황성진</t>
  </si>
  <si>
    <t>황지영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</si>
  <si>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</si>
  <si>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</si>
  <si>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</si>
  <si>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</si>
  <si>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</si>
  <si>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강인여객103B5</t>
  </si>
  <si>
    <t>강인여객103B2</t>
  </si>
  <si>
    <t>강인여객103-1B5</t>
  </si>
  <si>
    <t>강인여객103-1B4</t>
  </si>
  <si>
    <t>강상혁</t>
  </si>
  <si>
    <t>권용국</t>
  </si>
  <si>
    <t>문정일</t>
  </si>
  <si>
    <t>박희덕</t>
  </si>
  <si>
    <t>송유필</t>
  </si>
  <si>
    <t>최명진</t>
  </si>
  <si>
    <t>홍사봉</t>
  </si>
  <si>
    <t>개선율(유카전)</t>
  </si>
  <si>
    <t>인천전체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</si>
  <si>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</si>
  <si>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</si>
  <si>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</si>
  <si>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</si>
  <si>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</si>
  <si>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</si>
  <si>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</si>
  <si>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강인여객103-1C3</t>
  </si>
  <si>
    <t>강인여객103-1C4</t>
  </si>
  <si>
    <t>강인여객103-1F1</t>
  </si>
  <si>
    <t>강인여객223F1</t>
  </si>
  <si>
    <t>강인여객급행91B1</t>
  </si>
  <si>
    <t>70바5061</t>
  </si>
  <si>
    <t>김성학</t>
  </si>
  <si>
    <t>이칠선</t>
  </si>
  <si>
    <t>장덕근</t>
  </si>
  <si>
    <t>진동환</t>
  </si>
  <si>
    <t>72바1603</t>
  </si>
  <si>
    <t>문희돈</t>
  </si>
  <si>
    <t>신현중</t>
  </si>
  <si>
    <t>유철종</t>
  </si>
  <si>
    <t>이광철</t>
  </si>
  <si>
    <t>조성열</t>
  </si>
  <si>
    <t>최원식</t>
  </si>
  <si>
    <t>▲</t>
  </si>
  <si>
    <t>70바5062</t>
  </si>
  <si>
    <t>강인여객103A2</t>
  </si>
  <si>
    <t>=</t>
  </si>
  <si>
    <t>▽</t>
  </si>
  <si>
    <t>강인여객103F1</t>
  </si>
  <si>
    <t>강인여객103A1</t>
  </si>
  <si>
    <t>70바6031</t>
  </si>
  <si>
    <t>72바1337</t>
  </si>
  <si>
    <t>강인여객103A3</t>
  </si>
  <si>
    <t>72바1339</t>
  </si>
  <si>
    <t>72바1601</t>
  </si>
  <si>
    <t>72바1654</t>
  </si>
  <si>
    <t>강인여객103-1F2</t>
  </si>
  <si>
    <t>70바5936</t>
  </si>
  <si>
    <t>강인여객103-1S1</t>
  </si>
  <si>
    <t>강인여객103-1B6</t>
  </si>
  <si>
    <t>강인여객223B2</t>
  </si>
  <si>
    <t>강인여객223B3</t>
  </si>
  <si>
    <t>강인여객223B1</t>
  </si>
  <si>
    <t>70바6018</t>
  </si>
  <si>
    <t>강인여객급행91D1</t>
  </si>
  <si>
    <t>강인여객급행91S2</t>
  </si>
  <si>
    <t>72바1344</t>
  </si>
  <si>
    <t>김석중</t>
  </si>
  <si>
    <t>김성해</t>
  </si>
  <si>
    <t>김승모</t>
  </si>
  <si>
    <t>김용안</t>
  </si>
  <si>
    <t>김재중</t>
  </si>
  <si>
    <t>김종문</t>
  </si>
  <si>
    <t>마국진</t>
  </si>
  <si>
    <t>손동일</t>
  </si>
  <si>
    <t>이기현</t>
  </si>
  <si>
    <t>이한출</t>
  </si>
  <si>
    <t>정명훈</t>
  </si>
  <si>
    <t>최호영</t>
  </si>
  <si>
    <t>황운연</t>
  </si>
  <si>
    <t>B</t>
    <phoneticPr fontId="3" type="noConversion"/>
  </si>
  <si>
    <t>B</t>
    <phoneticPr fontId="3" type="noConversion"/>
  </si>
  <si>
    <t>11%(2명)</t>
  </si>
  <si>
    <t>강인여객103B7</t>
  </si>
  <si>
    <t>강인여객103D7</t>
  </si>
  <si>
    <t>강인여객103D8</t>
  </si>
  <si>
    <t>강인여객103D9</t>
  </si>
  <si>
    <t>강인여객103S1</t>
  </si>
  <si>
    <t>강인여객103-1C5</t>
  </si>
  <si>
    <t>강인여객103-1A2</t>
  </si>
  <si>
    <t>72바1762</t>
  </si>
  <si>
    <t>강인여객103-1S2</t>
  </si>
  <si>
    <t>강인여객223A1</t>
  </si>
  <si>
    <t>강인여객급행91A2</t>
  </si>
  <si>
    <t>70바5060</t>
  </si>
  <si>
    <t>강인여객예비S2</t>
  </si>
  <si>
    <t>강인여객예비B3</t>
  </si>
  <si>
    <t>김도경</t>
  </si>
  <si>
    <t>김지석</t>
  </si>
  <si>
    <t>서호철</t>
  </si>
  <si>
    <t>오재철</t>
  </si>
  <si>
    <t>윤인영</t>
  </si>
  <si>
    <t>이광수</t>
  </si>
  <si>
    <t>이인호</t>
  </si>
  <si>
    <t>이장근</t>
  </si>
  <si>
    <t>이장선</t>
  </si>
  <si>
    <t>조명철</t>
  </si>
  <si>
    <t>최완기</t>
  </si>
  <si>
    <t>33%(2명)</t>
  </si>
  <si>
    <t>4%(1명)</t>
  </si>
  <si>
    <t>13%(1명)</t>
  </si>
  <si>
    <t>17%(1명)</t>
  </si>
  <si>
    <t>38%(3명)</t>
  </si>
  <si>
    <t>32%(9명)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</si>
  <si>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</si>
  <si>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</si>
  <si>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</si>
  <si>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</si>
  <si>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</si>
  <si>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</si>
  <si>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</si>
  <si>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103-1103-1D</t>
  </si>
  <si>
    <t>강인여객103-1D2</t>
  </si>
  <si>
    <t>103103D</t>
  </si>
  <si>
    <t>103103C</t>
  </si>
  <si>
    <t>103-1103-1F</t>
  </si>
  <si>
    <t>103-1103-1B</t>
  </si>
  <si>
    <t>223223C</t>
  </si>
  <si>
    <t>강인여객223C3</t>
  </si>
  <si>
    <t>-</t>
  </si>
  <si>
    <t>강인여객103C8</t>
  </si>
  <si>
    <t>103103F</t>
  </si>
  <si>
    <t>강인여객103F10</t>
  </si>
  <si>
    <t>급행91급행91B</t>
  </si>
  <si>
    <t>강인여객급행91B3</t>
  </si>
  <si>
    <t>103103A</t>
  </si>
  <si>
    <t>강인여객103A8</t>
  </si>
  <si>
    <t>103103S</t>
  </si>
  <si>
    <t>강인여객103S5</t>
  </si>
  <si>
    <t>급행91급행91S</t>
  </si>
  <si>
    <t>강인여객급행91S6</t>
  </si>
  <si>
    <t>103-1103-1S</t>
  </si>
  <si>
    <t>강인여객103-1S7</t>
  </si>
  <si>
    <t>223223D</t>
  </si>
  <si>
    <t>강인여객103D10</t>
  </si>
  <si>
    <t>강인여객급행91S7</t>
  </si>
  <si>
    <t>급행91급행91A</t>
  </si>
  <si>
    <t>강인여객103A7</t>
  </si>
  <si>
    <t>223223S</t>
  </si>
  <si>
    <t>103103B</t>
  </si>
  <si>
    <t>급행91급행91D</t>
  </si>
  <si>
    <t>강인여객103F5</t>
  </si>
  <si>
    <t>103-1103-1A</t>
  </si>
  <si>
    <t>강인여객103-1A3</t>
  </si>
  <si>
    <t>강인여객103S6</t>
  </si>
  <si>
    <t>103-1103-1C</t>
  </si>
  <si>
    <t>강인여객103F3</t>
  </si>
  <si>
    <t>강인여객103S4</t>
  </si>
  <si>
    <t>강인여객103A9</t>
  </si>
  <si>
    <t>급행91급행91C</t>
  </si>
  <si>
    <t>강인여객103D3</t>
  </si>
  <si>
    <t>강인여객103A6</t>
  </si>
  <si>
    <t>강인여객103A10</t>
  </si>
  <si>
    <t>강인여객103F6</t>
  </si>
  <si>
    <t>강인여객103F9</t>
  </si>
  <si>
    <t>강인여객103-1A5</t>
  </si>
  <si>
    <t>강인여객급행91B2</t>
  </si>
  <si>
    <t>강인여객103D12</t>
  </si>
  <si>
    <t>강인여객223C2</t>
  </si>
  <si>
    <t>223223F</t>
  </si>
  <si>
    <t>223223B</t>
  </si>
  <si>
    <t>강인여객223D3</t>
  </si>
  <si>
    <t>강인여객103C10</t>
  </si>
  <si>
    <t>강인여객103D15</t>
  </si>
  <si>
    <t>강인여객103-1D4</t>
  </si>
  <si>
    <t>강인여객103-1S4</t>
  </si>
  <si>
    <t>강인여객103-1S6</t>
  </si>
  <si>
    <t>강인여객103C11</t>
  </si>
  <si>
    <t>223223A</t>
  </si>
  <si>
    <t>강인여객223A2</t>
  </si>
  <si>
    <t>강인여객103-1D5</t>
  </si>
  <si>
    <t>강인여객103C9</t>
  </si>
  <si>
    <t>강인여객103-1S3</t>
  </si>
  <si>
    <t>강인여객103F4</t>
  </si>
  <si>
    <t>강인여객103S3</t>
  </si>
  <si>
    <t>강인여객103-1B10</t>
  </si>
  <si>
    <t>강인여객103-1B7</t>
  </si>
  <si>
    <t>강인여객103D14</t>
  </si>
  <si>
    <t>강인여객103D11</t>
  </si>
  <si>
    <t>강인여객103C13</t>
  </si>
  <si>
    <t>강인여객103-1B8</t>
  </si>
  <si>
    <t>강인여객223A3</t>
  </si>
  <si>
    <t>강인여객급행91S3</t>
  </si>
  <si>
    <t>강인여객223D5</t>
  </si>
  <si>
    <t>강인여객103A4</t>
  </si>
  <si>
    <t>강인여객급행91A3</t>
  </si>
  <si>
    <t>예비예비B</t>
  </si>
  <si>
    <t>강인여객예비B2</t>
  </si>
  <si>
    <t>강인여객103A11</t>
  </si>
  <si>
    <t>강인여객223D4</t>
  </si>
  <si>
    <t>강인여객103-1B9</t>
  </si>
  <si>
    <t>강인여객103A5</t>
  </si>
  <si>
    <t>강인여객103-1S5</t>
  </si>
  <si>
    <t>강인여객급행91S5</t>
  </si>
  <si>
    <t>강인여객223S1</t>
  </si>
  <si>
    <t>강인여객103-1F3</t>
  </si>
  <si>
    <t>강인여객223F2</t>
  </si>
  <si>
    <t>강인여객103-1A4</t>
  </si>
  <si>
    <t>강인여객103F7</t>
  </si>
  <si>
    <t>강인여객급행91C1</t>
  </si>
  <si>
    <t>강인여객223S2</t>
  </si>
  <si>
    <t>강인여객급행91S4</t>
  </si>
  <si>
    <t>강인여객103F8</t>
  </si>
  <si>
    <t>강인여객103D13</t>
  </si>
  <si>
    <t>강인여객223D2</t>
  </si>
  <si>
    <t>강인여객223C4</t>
  </si>
  <si>
    <t>강인여객103S2</t>
  </si>
  <si>
    <t>강인여객103F2</t>
  </si>
  <si>
    <t>강인여객103-1D3</t>
  </si>
  <si>
    <t>분석기간: 24.12.01~24.12.31</t>
    <phoneticPr fontId="3" type="noConversion"/>
  </si>
  <si>
    <t>24'12</t>
    <phoneticPr fontId="3" type="noConversion"/>
  </si>
  <si>
    <t>강인여객103B8</t>
  </si>
  <si>
    <t>강인여객103B9</t>
  </si>
  <si>
    <t>강인여객223B4</t>
  </si>
  <si>
    <t>강인여객예비S1</t>
  </si>
  <si>
    <t>강인여객예비F5</t>
  </si>
  <si>
    <t>이상</t>
  </si>
  <si>
    <t>강인여객예비D9</t>
  </si>
  <si>
    <t>강인여객예비D6</t>
  </si>
  <si>
    <t>50238932592.084</t>
  </si>
  <si>
    <t>5022887631.156</t>
  </si>
  <si>
    <t>50214082280.539</t>
  </si>
  <si>
    <t>5028873365.076</t>
  </si>
  <si>
    <t>5021614520.863</t>
  </si>
  <si>
    <t>강인여객103B11</t>
  </si>
  <si>
    <t>502211242.204</t>
  </si>
  <si>
    <t>5026671439.548</t>
  </si>
  <si>
    <t>50227372209.745</t>
  </si>
  <si>
    <t>50241552361.219</t>
  </si>
  <si>
    <t>502471760.772</t>
  </si>
  <si>
    <t>50253661555.477</t>
  </si>
  <si>
    <t>50293893672.285</t>
  </si>
  <si>
    <t>50224882544.97</t>
  </si>
  <si>
    <t>50210462485.498</t>
  </si>
  <si>
    <t>50222782473.138</t>
  </si>
  <si>
    <t>5023911360.474</t>
  </si>
  <si>
    <t>50233691020.973</t>
  </si>
  <si>
    <t>50240963450.848</t>
  </si>
  <si>
    <t>50236622209.511</t>
  </si>
  <si>
    <t>502705274.379</t>
  </si>
  <si>
    <t>강인여객103S11</t>
  </si>
  <si>
    <t>50247541019.623</t>
  </si>
  <si>
    <t>5025332467.235</t>
  </si>
  <si>
    <t>50245572455.382</t>
  </si>
  <si>
    <t>5028522564.572</t>
  </si>
  <si>
    <t>50266572146.241</t>
  </si>
  <si>
    <t>강인여객103S9</t>
  </si>
  <si>
    <t>50271271967.054</t>
  </si>
  <si>
    <t>50252253328.919</t>
  </si>
  <si>
    <t>5024554476.058</t>
  </si>
  <si>
    <t>50284021763.281</t>
  </si>
  <si>
    <t>50265102402.02</t>
  </si>
  <si>
    <t>50299141523.016</t>
  </si>
  <si>
    <t>50250102499.86</t>
  </si>
  <si>
    <t>강인여객103-1C8</t>
  </si>
  <si>
    <t>50278842313.252</t>
  </si>
  <si>
    <t>50277512522.58</t>
  </si>
  <si>
    <t>강인여객103S7</t>
  </si>
  <si>
    <t>50285183839.349</t>
  </si>
  <si>
    <t>50224762189.102</t>
  </si>
  <si>
    <t>50290592129.741</t>
  </si>
  <si>
    <t>5023976368.856</t>
  </si>
  <si>
    <t>50229752222.117</t>
  </si>
  <si>
    <t>50284633871.21</t>
  </si>
  <si>
    <t>50226842556.488</t>
  </si>
  <si>
    <t>50235512094.973</t>
  </si>
  <si>
    <t>50294782197.446</t>
  </si>
  <si>
    <t>50219642580.901</t>
  </si>
  <si>
    <t>50270502809.125</t>
  </si>
  <si>
    <t>50220783959.48</t>
  </si>
  <si>
    <t>50277502597.254</t>
  </si>
  <si>
    <t>5028293525.525</t>
  </si>
  <si>
    <t>50219602290.253</t>
  </si>
  <si>
    <t>50287842486.594</t>
  </si>
  <si>
    <t>강인여객103-1A9</t>
  </si>
  <si>
    <t>5024646372.418</t>
  </si>
  <si>
    <t>50212582577.658</t>
  </si>
  <si>
    <t>5026389497.669</t>
  </si>
  <si>
    <t>50211043385.153</t>
  </si>
  <si>
    <t>50285772394.814</t>
  </si>
  <si>
    <t>50249161812.046</t>
  </si>
  <si>
    <t>50258832418.486</t>
  </si>
  <si>
    <t>50298963984.7</t>
  </si>
  <si>
    <t>5027080414.786</t>
  </si>
  <si>
    <t>강인여객103-1A6</t>
  </si>
  <si>
    <t>50234582434.292</t>
  </si>
  <si>
    <t>5022602572.147</t>
  </si>
  <si>
    <t>50281972136.105</t>
  </si>
  <si>
    <t>50275612528.932</t>
  </si>
  <si>
    <t>5025388516.565</t>
  </si>
  <si>
    <t>5028692447.204</t>
  </si>
  <si>
    <t>강인여객103-1A8</t>
  </si>
  <si>
    <t>5024131319.742</t>
  </si>
  <si>
    <t>50251072348.204</t>
  </si>
  <si>
    <t>50214452684.916</t>
  </si>
  <si>
    <t>50272192377.792</t>
  </si>
  <si>
    <t>5021881715.484</t>
  </si>
  <si>
    <t>50260002955.735</t>
  </si>
  <si>
    <t>50225052446.704</t>
  </si>
  <si>
    <t>5027164309.254</t>
  </si>
  <si>
    <t>5026062447.498</t>
  </si>
  <si>
    <t>5028255486.246</t>
  </si>
  <si>
    <t>50262593238.412</t>
  </si>
  <si>
    <t>5025908608.286</t>
  </si>
  <si>
    <t>50213701803.028</t>
  </si>
  <si>
    <t>50234991134.55</t>
  </si>
  <si>
    <t>50235943709.066</t>
  </si>
  <si>
    <t>강인여객급행91A4</t>
  </si>
  <si>
    <t>50233142461.537</t>
  </si>
  <si>
    <t>50266902500.901</t>
  </si>
  <si>
    <t>50215852512.383</t>
  </si>
  <si>
    <t>5021633215.685</t>
  </si>
  <si>
    <t>5023725384.498</t>
  </si>
  <si>
    <t>5029106508.349</t>
  </si>
  <si>
    <t>5023798411.373</t>
  </si>
  <si>
    <t>50229931946.727</t>
  </si>
  <si>
    <t>50251831916.848</t>
  </si>
  <si>
    <t>50227872716.246</t>
  </si>
  <si>
    <t>강인여객103S10</t>
  </si>
  <si>
    <t>이동점</t>
  </si>
  <si>
    <t>50223931832.467</t>
  </si>
  <si>
    <t>50280021801.138</t>
  </si>
  <si>
    <t>50220251424.227</t>
  </si>
  <si>
    <t>5028681539.717</t>
  </si>
  <si>
    <t>50246913289.571</t>
  </si>
  <si>
    <t>50242067.322</t>
  </si>
  <si>
    <t>50259332607.887</t>
  </si>
  <si>
    <t>5029842350.432</t>
  </si>
  <si>
    <t>강인여객103B10</t>
  </si>
  <si>
    <t>5024928473.614</t>
  </si>
  <si>
    <t>50215252702.641</t>
  </si>
  <si>
    <t>강인여객223A4</t>
  </si>
  <si>
    <t>50243764200.701</t>
  </si>
  <si>
    <t>50289382578.34</t>
  </si>
  <si>
    <t>50271362417.236</t>
  </si>
  <si>
    <t>강인여객103S8</t>
  </si>
  <si>
    <t>50276792207.673</t>
  </si>
  <si>
    <t>5027755827.428</t>
  </si>
  <si>
    <t>50263772197.526</t>
  </si>
  <si>
    <t>50269012373.757</t>
  </si>
  <si>
    <t>50286231849.687</t>
  </si>
  <si>
    <t>50260622366.846</t>
  </si>
  <si>
    <t>50216423599.024</t>
  </si>
  <si>
    <t>5022444281.182</t>
  </si>
  <si>
    <t>50213508457.147</t>
  </si>
  <si>
    <t>50222402428.906</t>
  </si>
  <si>
    <t>502913048.095</t>
  </si>
  <si>
    <t>50244082254.046</t>
  </si>
  <si>
    <t>5027017681.233</t>
  </si>
  <si>
    <t>50250202424.116</t>
  </si>
  <si>
    <t>50264872361.429</t>
  </si>
  <si>
    <t>50259392223.755</t>
  </si>
  <si>
    <t>50288192397.592</t>
  </si>
  <si>
    <t>강인여객103-1A10</t>
  </si>
  <si>
    <t>50217972270.564</t>
  </si>
  <si>
    <t>50297073092.284</t>
  </si>
  <si>
    <t>5028033201.473</t>
  </si>
  <si>
    <t>50291193146.443</t>
  </si>
  <si>
    <t>50230412470.811</t>
  </si>
  <si>
    <t>5025288390.226</t>
  </si>
  <si>
    <t>50289882314.813</t>
  </si>
  <si>
    <t>강인여객103-1C6</t>
  </si>
  <si>
    <t>50221162171.145</t>
  </si>
  <si>
    <t>502257695.166</t>
  </si>
  <si>
    <t>50231142611.027</t>
  </si>
  <si>
    <t>50275312234.224</t>
  </si>
  <si>
    <t>50252952314.526</t>
  </si>
  <si>
    <t>50221372566.927</t>
  </si>
  <si>
    <t>5024685496.424</t>
  </si>
  <si>
    <t>50241471712.441</t>
  </si>
  <si>
    <t>50285853772.289</t>
  </si>
  <si>
    <t>5023641698.205</t>
  </si>
  <si>
    <t>5029198797.74</t>
  </si>
  <si>
    <t>50288802622.974</t>
  </si>
  <si>
    <t>50276152167.278</t>
  </si>
  <si>
    <t>강인여객103-1C7</t>
  </si>
  <si>
    <t>5022312264.35</t>
  </si>
  <si>
    <t>50229992445.603</t>
  </si>
  <si>
    <t>50279591826.559</t>
  </si>
  <si>
    <t>50255232605.989</t>
  </si>
  <si>
    <t>5027554522.725</t>
  </si>
  <si>
    <t>50229473056.898</t>
  </si>
  <si>
    <t>강인여객103-1A7</t>
  </si>
  <si>
    <t>5024339422.395</t>
  </si>
  <si>
    <t>50242142036.011</t>
  </si>
  <si>
    <t>50231952362.838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</si>
  <si>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</si>
  <si>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</si>
  <si>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</si>
  <si>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</si>
  <si>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급감속관리 명단</t>
    <phoneticPr fontId="3" type="noConversion"/>
  </si>
  <si>
    <t>순위</t>
  </si>
  <si>
    <t>2위/(32개사)</t>
  </si>
  <si>
    <t>대비</t>
  </si>
  <si>
    <t>18%(27명)</t>
  </si>
  <si>
    <t>19%(29명)</t>
  </si>
  <si>
    <t>18%(28명)</t>
  </si>
  <si>
    <t>17%(25명)</t>
  </si>
  <si>
    <t>18%(25명)</t>
  </si>
  <si>
    <t>10%(15명)</t>
  </si>
  <si>
    <t>7%(2명)</t>
  </si>
  <si>
    <t>17%(3명)</t>
  </si>
  <si>
    <t>44%(8명)</t>
  </si>
  <si>
    <t>50%(4명)</t>
  </si>
  <si>
    <t>18%(5명)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</si>
</sst>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8" fillId="14" borderId="0" xfId="0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11" fillId="7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5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1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30" xfId="568" applyFont="1" applyFill="1" applyBorder="1" applyAlignment="1">
      <alignment horizontal="center" vertical="center"/>
    </xf>
    <xf numFmtId="0" fontId="42" fillId="0" borderId="31" xfId="568" applyFont="1" applyBorder="1" applyAlignment="1">
      <alignment horizontal="center" vertical="center" wrapText="1"/>
    </xf>
    <xf numFmtId="185" fontId="42" fillId="10" borderId="31" xfId="568" applyNumberFormat="1" applyFont="1" applyFill="1" applyBorder="1" applyAlignment="1">
      <alignment horizontal="center" vertical="center" wrapText="1"/>
    </xf>
    <xf numFmtId="0" fontId="42" fillId="0" borderId="32" xfId="568" applyFont="1" applyBorder="1" applyAlignment="1">
      <alignment horizontal="center" vertical="center" wrapText="1"/>
    </xf>
    <xf numFmtId="193" fontId="42" fillId="9" borderId="27" xfId="568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10" borderId="28" xfId="4" applyNumberFormat="1" applyFont="1" applyFill="1" applyBorder="1" applyAlignment="1">
      <alignment horizontal="center" vertical="center" wrapText="1"/>
    </xf>
    <xf numFmtId="9" fontId="44" fillId="0" borderId="29" xfId="569" applyFont="1" applyBorder="1" applyAlignment="1">
      <alignment horizontal="center" vertical="center"/>
    </xf>
    <xf numFmtId="194" fontId="42" fillId="9" borderId="22" xfId="568" applyNumberFormat="1" applyFont="1" applyFill="1" applyBorder="1" applyAlignment="1">
      <alignment horizontal="center" vertical="center"/>
    </xf>
    <xf numFmtId="177" fontId="43" fillId="0" borderId="23" xfId="4" applyNumberFormat="1" applyFont="1" applyBorder="1" applyAlignment="1">
      <alignment horizontal="center" vertical="center" wrapText="1"/>
    </xf>
    <xf numFmtId="9" fontId="80" fillId="0" borderId="24" xfId="569" applyFont="1" applyBorder="1" applyAlignment="1">
      <alignment horizontal="center" vertical="center"/>
    </xf>
    <xf numFmtId="178" fontId="80" fillId="0" borderId="24" xfId="569" applyNumberFormat="1" applyFont="1" applyBorder="1" applyAlignment="1">
      <alignment horizontal="center" vertical="center"/>
    </xf>
    <xf numFmtId="0" fontId="79" fillId="9" borderId="22" xfId="568" applyFont="1" applyFill="1" applyBorder="1" applyAlignment="1">
      <alignment horizontal="center" vertical="center"/>
    </xf>
    <xf numFmtId="178" fontId="43" fillId="0" borderId="23" xfId="569" applyNumberFormat="1" applyFont="1" applyBorder="1" applyAlignment="1">
      <alignment horizontal="right" vertical="center" wrapText="1"/>
    </xf>
    <xf numFmtId="10" fontId="44" fillId="10" borderId="23" xfId="569" applyNumberFormat="1" applyFont="1" applyFill="1" applyBorder="1" applyAlignment="1">
      <alignment horizontal="center" vertical="center" wrapText="1"/>
    </xf>
    <xf numFmtId="178" fontId="44" fillId="0" borderId="24" xfId="569" applyNumberFormat="1" applyFont="1" applyBorder="1" applyAlignment="1">
      <alignment horizontal="right" vertical="center"/>
    </xf>
    <xf numFmtId="0" fontId="42" fillId="9" borderId="25" xfId="568" applyFont="1" applyFill="1" applyBorder="1" applyAlignment="1">
      <alignment horizontal="center" vertical="center"/>
    </xf>
    <xf numFmtId="10" fontId="43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6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2" fillId="9" borderId="36" xfId="568" applyFont="1" applyFill="1" applyBorder="1" applyAlignment="1">
      <alignment horizontal="center" vertical="center"/>
    </xf>
    <xf numFmtId="0" fontId="42" fillId="0" borderId="37" xfId="568" applyFont="1" applyBorder="1" applyAlignment="1">
      <alignment horizontal="center" vertical="center" wrapText="1"/>
    </xf>
    <xf numFmtId="185" fontId="42" fillId="10" borderId="37" xfId="568" applyNumberFormat="1" applyFont="1" applyFill="1" applyBorder="1" applyAlignment="1">
      <alignment horizontal="center" vertical="center" wrapText="1"/>
    </xf>
    <xf numFmtId="0" fontId="42" fillId="0" borderId="38" xfId="568" applyFont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77" fontId="46" fillId="6" borderId="40" xfId="4" applyNumberFormat="1" applyFont="1" applyFill="1" applyBorder="1" applyAlignment="1">
      <alignment horizontal="center" vertical="center" wrapText="1"/>
    </xf>
    <xf numFmtId="177" fontId="46" fillId="10" borderId="40" xfId="4" applyNumberFormat="1" applyFont="1" applyFill="1" applyBorder="1" applyAlignment="1">
      <alignment horizontal="center" vertical="center" wrapText="1"/>
    </xf>
    <xf numFmtId="0" fontId="42" fillId="6" borderId="41" xfId="568" applyFont="1" applyFill="1" applyBorder="1" applyAlignment="1">
      <alignment horizontal="center" vertical="center"/>
    </xf>
    <xf numFmtId="0" fontId="58" fillId="9" borderId="33" xfId="568" applyFont="1" applyFill="1" applyBorder="1" applyAlignment="1">
      <alignment horizontal="center" vertical="center"/>
    </xf>
    <xf numFmtId="9" fontId="43" fillId="0" borderId="34" xfId="569" applyFont="1" applyBorder="1" applyAlignment="1">
      <alignment horizontal="center" vertical="center" wrapText="1"/>
    </xf>
    <xf numFmtId="9" fontId="44" fillId="10" borderId="34" xfId="569" applyFont="1" applyFill="1" applyBorder="1" applyAlignment="1">
      <alignment horizontal="center" vertical="center" wrapText="1"/>
    </xf>
    <xf numFmtId="9" fontId="44" fillId="0" borderId="35" xfId="569" applyFont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0" fontId="59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2" fillId="9" borderId="44" xfId="568" applyFont="1" applyFill="1" applyBorder="1" applyAlignment="1">
      <alignment horizontal="center" vertical="center"/>
    </xf>
    <xf numFmtId="0" fontId="42" fillId="10" borderId="45" xfId="568" applyFont="1" applyFill="1" applyBorder="1" applyAlignment="1">
      <alignment horizontal="center" vertical="center" wrapText="1"/>
    </xf>
    <xf numFmtId="0" fontId="42" fillId="10" borderId="46" xfId="568" applyFont="1" applyFill="1" applyBorder="1" applyAlignment="1">
      <alignment horizontal="center" vertical="center" wrapText="1"/>
    </xf>
    <xf numFmtId="0" fontId="42" fillId="9" borderId="47" xfId="568" applyFont="1" applyFill="1" applyBorder="1" applyAlignment="1">
      <alignment horizontal="center" vertical="center"/>
    </xf>
    <xf numFmtId="185" fontId="72" fillId="0" borderId="48" xfId="568" applyNumberFormat="1" applyFont="1" applyBorder="1" applyAlignment="1">
      <alignment horizontal="center" vertical="center"/>
    </xf>
    <xf numFmtId="185" fontId="72" fillId="0" borderId="49" xfId="568" applyNumberFormat="1" applyFont="1" applyBorder="1" applyAlignment="1">
      <alignment horizontal="center" vertical="center"/>
    </xf>
    <xf numFmtId="0" fontId="58" fillId="9" borderId="42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43" xfId="569" applyFont="1" applyBorder="1" applyAlignment="1">
      <alignment horizontal="center" vertical="center" wrapText="1"/>
    </xf>
    <xf numFmtId="0" fontId="58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7" fillId="9" borderId="11" xfId="568" applyFont="1" applyFill="1" applyBorder="1" applyAlignment="1">
      <alignment horizontal="center" vertical="center"/>
    </xf>
    <xf numFmtId="0" fontId="57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7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6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77" fontId="30" fillId="0" borderId="0" xfId="4" applyNumberFormat="1" applyFont="1" applyFill="1" applyBorder="1">
      <alignment vertical="center"/>
    </xf>
    <xf numFmtId="0" fontId="30" fillId="0" borderId="0" xfId="568" quotePrefix="1" applyFont="1">
      <alignment vertical="center"/>
    </xf>
    <xf numFmtId="0" fontId="51" fillId="13" borderId="0" xfId="568" applyFont="1" applyFill="1" applyAlignment="1">
      <alignment horizontal="center" vertical="center"/>
    </xf>
    <xf numFmtId="185" fontId="37" fillId="0" borderId="0" xfId="568" applyNumberFormat="1" applyFont="1" applyAlignment="1">
      <alignment horizontal="center" vertical="center"/>
    </xf>
    <xf numFmtId="187" fontId="54" fillId="10" borderId="26" xfId="569" applyNumberFormat="1" applyFont="1" applyFill="1" applyBorder="1" applyAlignment="1">
      <alignment horizontal="centerContinuous" vertical="center"/>
    </xf>
    <xf numFmtId="187" fontId="54" fillId="10" borderId="50" xfId="569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49" fontId="81" fillId="15" borderId="0" xfId="568" applyNumberFormat="1" applyFont="1" applyFill="1" applyAlignment="1">
      <alignment horizontal="center" vertical="center" wrapText="1"/>
    </xf>
    <xf numFmtId="191" fontId="81" fillId="16" borderId="0" xfId="568" applyNumberFormat="1" applyFont="1" applyFill="1" applyAlignment="1">
      <alignment horizontal="right" vertical="center"/>
    </xf>
    <xf numFmtId="41" fontId="30" fillId="0" borderId="0" xfId="4" applyFont="1" applyFill="1" applyBorder="1">
      <alignment vertical="center"/>
    </xf>
    <xf numFmtId="188" fontId="30" fillId="0" borderId="0" xfId="569" applyNumberFormat="1" applyFont="1">
      <alignment vertical="center"/>
    </xf>
    <xf numFmtId="9" fontId="30" fillId="0" borderId="0" xfId="568" applyNumberFormat="1" applyFont="1" applyAlignment="1">
      <alignment horizontal="left" vertical="center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  <xf numFmtId="186" fontId="7" fillId="16" borderId="0" xfId="568" applyNumberFormat="1" applyFont="1" applyFill="1" applyAlignment="1">
      <alignment horizontal="center" vertical="center"/>
    </xf>
    <xf numFmtId="0" fontId="30" fillId="0" borderId="0" xfId="568" applyFont="1" applyAlignment="1">
      <alignment horizontal="center" vertical="center"/>
    </xf>
    <xf numFmtId="9" fontId="30" fillId="0" borderId="0" xfId="569" applyFont="1" applyFill="1" applyBorder="1">
      <alignment vertical="center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2" fillId="0" borderId="0" xfId="569" applyNumberFormat="1" applyFont="1">
      <alignment vertical="center"/>
    </xf>
    <xf numFmtId="179" fontId="82" fillId="0" borderId="0" xfId="4" applyNumberFormat="1" applyFont="1">
      <alignment vertical="center"/>
    </xf>
    <xf numFmtId="181" fontId="82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41" fontId="30" fillId="0" borderId="0" xfId="4" applyFont="1" applyFill="1" applyBorder="1" applyAlignment="1">
      <alignment horizontal="center" vertical="center" wrapText="1"/>
    </xf>
    <xf numFmtId="41" fontId="30" fillId="0" borderId="0" xfId="4" applyFont="1" applyAlignment="1">
      <alignment horizontal="center" vertical="center"/>
    </xf>
    <xf numFmtId="41" fontId="30" fillId="0" borderId="0" xfId="4" applyFont="1">
      <alignment vertical="center"/>
    </xf>
    <xf numFmtId="9" fontId="30" fillId="0" borderId="0" xfId="569" applyFont="1" applyFill="1" applyBorder="1" applyAlignment="1">
      <alignment vertical="center" wrapText="1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64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47-4099-B0A9-8C9E0EB45BC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A4D-4252-8B47-4480C47FCB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D82-42B4-BA22-F1FD53258D5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F44-4B92-9B3C-4CBC572DFA6F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F44-4B92-9B3C-4CBC572DFA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2.1185093864858913</c:v>
                </c:pt>
                <c:pt idx="5">
                  <c:v>2.060963575943759</c:v>
                </c:pt>
                <c:pt idx="6">
                  <c:v>2.0006355596555445</c:v>
                </c:pt>
                <c:pt idx="7">
                  <c:v>1.9541652305841921</c:v>
                </c:pt>
                <c:pt idx="8">
                  <c:v>1.9971140077082929</c:v>
                </c:pt>
                <c:pt idx="9">
                  <c:v>2.0840405956393084</c:v>
                </c:pt>
                <c:pt idx="10">
                  <c:v>2.0885948954943427</c:v>
                </c:pt>
                <c:pt idx="11">
                  <c:v>2.1214497828741061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0.17763157894736842</c:v>
                </c:pt>
                <c:pt idx="1">
                  <c:v>0.19078947368421054</c:v>
                </c:pt>
                <c:pt idx="2">
                  <c:v>0.18421052631578946</c:v>
                </c:pt>
                <c:pt idx="3">
                  <c:v>0.17105263157894737</c:v>
                </c:pt>
                <c:pt idx="4">
                  <c:v>0.17763157894736842</c:v>
                </c:pt>
                <c:pt idx="5">
                  <c:v>9.8684210526315791E-2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5.5555555555555552E-2</c:v>
                </c:pt>
                <c:pt idx="2">
                  <c:v>3.5714285714285712E-2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5.5555555555555552E-2</c:v>
                </c:pt>
                <c:pt idx="2">
                  <c:v>0.17857142857142858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0.32142857142857145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0.16666666666666666</c:v>
                </c:pt>
                <c:pt idx="1">
                  <c:v>0.44444444444444442</c:v>
                </c:pt>
                <c:pt idx="2">
                  <c:v>0.32142857142857145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0.16666666666666666</c:v>
                </c:pt>
                <c:pt idx="2">
                  <c:v>7.1428571428571425E-2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0.1111111111111111</c:v>
                </c:pt>
                <c:pt idx="2">
                  <c:v>7.1428571428571425E-2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24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475127</xdr:colOff>
      <xdr:row>10</xdr:row>
      <xdr:rowOff>49307</xdr:rowOff>
    </xdr:from>
    <xdr:to>
      <xdr:col>6</xdr:col>
      <xdr:colOff>632014</xdr:colOff>
      <xdr:row>11</xdr:row>
      <xdr:rowOff>239808</xdr:rowOff>
    </xdr:to>
    <xdr:sp macro="" textlink="$K$21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4128245" y="33998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47B7E5B-6073-4E1F-8DC8-B910F277756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56028</xdr:colOff>
      <xdr:row>11</xdr:row>
      <xdr:rowOff>190500</xdr:rowOff>
    </xdr:from>
    <xdr:to>
      <xdr:col>6</xdr:col>
      <xdr:colOff>156883</xdr:colOff>
      <xdr:row>11</xdr:row>
      <xdr:rowOff>246528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 flipV="1">
          <a:off x="4583204" y="3832412"/>
          <a:ext cx="100855" cy="5602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862851</xdr:colOff>
      <xdr:row>9</xdr:row>
      <xdr:rowOff>67238</xdr:rowOff>
    </xdr:from>
    <xdr:to>
      <xdr:col>6</xdr:col>
      <xdr:colOff>1019738</xdr:colOff>
      <xdr:row>10</xdr:row>
      <xdr:rowOff>257739</xdr:rowOff>
    </xdr:to>
    <xdr:sp macro="" textlink="$K$22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515969" y="312644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392206</xdr:colOff>
      <xdr:row>10</xdr:row>
      <xdr:rowOff>257735</xdr:rowOff>
    </xdr:from>
    <xdr:to>
      <xdr:col>6</xdr:col>
      <xdr:colOff>560295</xdr:colOff>
      <xdr:row>11</xdr:row>
      <xdr:rowOff>100853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 flipV="1">
          <a:off x="4919382" y="3608294"/>
          <a:ext cx="168089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  <xdr:oneCellAnchor>
    <xdr:from>
      <xdr:col>1</xdr:col>
      <xdr:colOff>552450</xdr:colOff>
      <xdr:row>4</xdr:row>
      <xdr:rowOff>85725</xdr:rowOff>
    </xdr:from>
    <xdr:ext cx="4914900" cy="2434589"/>
    <xdr:pic>
      <xdr:nvPicPr>
        <xdr:cNvPr id="5" name="그림 4">
          <a:extLst>
            <a:ext uri="{FF2B5EF4-FFF2-40B4-BE49-F238E27FC236}">
              <a16:creationId xmlns:a16="http://schemas.microsoft.com/office/drawing/2014/main" id="{92EF945F-C0A3-469D-BCAA-195392DF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8F3EBEB-4D84-4E70-8333-AF1DB494B1DE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600075</xdr:colOff>
      <xdr:row>6</xdr:row>
      <xdr:rowOff>1162050</xdr:rowOff>
    </xdr:from>
    <xdr:ext cx="1809750" cy="1581150"/>
    <xdr:pic>
      <xdr:nvPicPr>
        <xdr:cNvPr id="7" name="그림 6">
          <a:extLst>
            <a:ext uri="{FF2B5EF4-FFF2-40B4-BE49-F238E27FC236}">
              <a16:creationId xmlns:a16="http://schemas.microsoft.com/office/drawing/2014/main" id="{25B865B7-0BB1-4B69-AFDC-524F5964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30" customWidth="1"/>
    <col min="2" max="2" width="14" style="130" customWidth="1"/>
    <col min="3" max="6" width="13.140625" style="130" customWidth="1"/>
    <col min="7" max="7" width="17.28515625" style="130" customWidth="1"/>
    <col min="8" max="8" width="18.140625" style="130" bestFit="1" customWidth="1"/>
    <col min="9" max="11" width="13.140625" style="130" customWidth="1"/>
    <col min="12" max="12" width="2.5703125" style="136" customWidth="1"/>
    <col min="13" max="23" width="11.5703125" style="136" customWidth="1"/>
    <col min="24" max="25" width="9.140625" style="136"/>
    <col min="26" max="26" width="9.42578125" style="129" bestFit="1" customWidth="1"/>
    <col min="27" max="30" width="9.140625" style="129"/>
    <col min="31" max="34" width="9.140625" style="128"/>
    <col min="35" max="16384" width="9.140625" style="130"/>
  </cols>
  <sheetData>
    <row r="1" spans="1:34" ht="9.75" customHeight="1">
      <c r="A1" s="127"/>
      <c r="B1" s="127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34" ht="38.25" customHeight="1">
      <c r="B2" s="131" t="s">
        <v>110</v>
      </c>
      <c r="C2" s="132"/>
      <c r="D2" s="132"/>
      <c r="E2" s="132"/>
      <c r="F2" s="132"/>
      <c r="G2" s="132"/>
      <c r="H2" s="132"/>
      <c r="I2" s="132"/>
      <c r="J2" s="132"/>
      <c r="K2" s="133" t="s">
        <v>570</v>
      </c>
      <c r="L2" s="134"/>
    </row>
    <row r="3" spans="1:34" ht="15.75" customHeight="1">
      <c r="B3" s="135"/>
      <c r="C3" s="135"/>
      <c r="D3" s="135"/>
      <c r="E3" s="135"/>
      <c r="F3" s="135"/>
      <c r="G3" s="135"/>
    </row>
    <row r="4" spans="1:34" ht="16.5" customHeight="1">
      <c r="B4" s="137" t="s">
        <v>112</v>
      </c>
      <c r="C4" s="295" t="s">
        <v>38</v>
      </c>
      <c r="D4" s="295"/>
      <c r="E4" s="137" t="s">
        <v>111</v>
      </c>
      <c r="F4" s="137" t="s">
        <v>64</v>
      </c>
      <c r="G4" s="258" t="s">
        <v>114</v>
      </c>
      <c r="H4" s="138"/>
      <c r="I4" s="138"/>
      <c r="J4" s="139" t="s">
        <v>35</v>
      </c>
      <c r="K4" s="139" t="s">
        <v>36</v>
      </c>
    </row>
    <row r="5" spans="1:34" ht="48.75" customHeight="1">
      <c r="B5" s="140" t="s">
        <v>571</v>
      </c>
      <c r="C5" s="296" t="s">
        <v>164</v>
      </c>
      <c r="D5" s="296"/>
      <c r="E5" s="141">
        <v>4</v>
      </c>
      <c r="F5" s="140">
        <v>67</v>
      </c>
      <c r="G5" s="259" t="s">
        <v>431</v>
      </c>
      <c r="H5" s="138"/>
      <c r="I5" s="138"/>
      <c r="J5" s="142" t="s">
        <v>50</v>
      </c>
      <c r="K5" s="143"/>
    </row>
    <row r="6" spans="1:34" ht="15.75" customHeight="1">
      <c r="B6" s="144"/>
      <c r="C6" s="144"/>
      <c r="D6" s="144"/>
      <c r="E6" s="144"/>
      <c r="F6" s="144"/>
      <c r="G6" s="144"/>
      <c r="H6" s="144"/>
      <c r="I6" s="144"/>
      <c r="M6" s="292"/>
    </row>
    <row r="7" spans="1:34" ht="16.5" customHeight="1">
      <c r="B7" s="145" t="s">
        <v>125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34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34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299"/>
      <c r="P9" s="299"/>
    </row>
    <row r="10" spans="1:34" ht="23.25" customHeight="1" thickBot="1">
      <c r="G10" s="147"/>
      <c r="H10" s="150" t="s">
        <v>91</v>
      </c>
      <c r="I10" s="151" t="s">
        <v>92</v>
      </c>
      <c r="J10" s="152" t="str">
        <f>C5</f>
        <v>강인여객</v>
      </c>
      <c r="K10" s="153" t="s">
        <v>93</v>
      </c>
      <c r="X10" s="292"/>
      <c r="Z10" s="136"/>
      <c r="AA10" s="136"/>
      <c r="AB10" s="136"/>
    </row>
    <row r="11" spans="1:34" ht="23.25" customHeight="1" thickTop="1">
      <c r="G11" s="147"/>
      <c r="H11" s="154">
        <v>1</v>
      </c>
      <c r="I11" s="155">
        <v>2.0099999999999998</v>
      </c>
      <c r="J11" s="156">
        <v>1.7711054686986105</v>
      </c>
      <c r="K11" s="157"/>
      <c r="M11" s="129"/>
      <c r="Y11" s="293"/>
      <c r="Z11" s="256"/>
      <c r="AA11" s="300"/>
      <c r="AB11" s="136"/>
    </row>
    <row r="12" spans="1:34" ht="23.25" customHeight="1">
      <c r="G12" s="147"/>
      <c r="H12" s="158">
        <v>2</v>
      </c>
      <c r="I12" s="159">
        <v>2.3662575846193561</v>
      </c>
      <c r="J12" s="156">
        <v>2.2592241370456914</v>
      </c>
      <c r="K12" s="160">
        <v>0.27560112990094554</v>
      </c>
      <c r="M12" s="300"/>
      <c r="Y12" s="293"/>
      <c r="Z12" s="256"/>
      <c r="AA12" s="300"/>
      <c r="AB12" s="136"/>
    </row>
    <row r="13" spans="1:34" ht="23.25" customHeight="1">
      <c r="G13" s="147"/>
      <c r="H13" s="158">
        <v>3</v>
      </c>
      <c r="I13" s="159">
        <v>2.37</v>
      </c>
      <c r="J13" s="156">
        <v>2.2180453735485735</v>
      </c>
      <c r="K13" s="161">
        <v>-1.8226949164488859E-2</v>
      </c>
      <c r="M13" s="300"/>
      <c r="Y13" s="293"/>
      <c r="Z13" s="256"/>
      <c r="AA13" s="300"/>
      <c r="AB13" s="136"/>
    </row>
    <row r="14" spans="1:34" ht="23.25" customHeight="1">
      <c r="G14" s="147"/>
      <c r="H14" s="158">
        <v>4</v>
      </c>
      <c r="I14" s="159">
        <v>2.33</v>
      </c>
      <c r="J14" s="156">
        <v>2.1459378503693789</v>
      </c>
      <c r="K14" s="161">
        <v>-3.2509489679118819E-2</v>
      </c>
      <c r="M14" s="300"/>
      <c r="Y14" s="293"/>
      <c r="Z14" s="256"/>
      <c r="AA14" s="300"/>
      <c r="AB14" s="136"/>
    </row>
    <row r="15" spans="1:34" ht="23.25" customHeight="1">
      <c r="G15" s="147"/>
      <c r="H15" s="158">
        <v>5</v>
      </c>
      <c r="I15" s="159">
        <v>2.2850259626150282</v>
      </c>
      <c r="J15" s="156">
        <v>2.1185093864858913</v>
      </c>
      <c r="K15" s="161">
        <v>-1.2781574209507651E-2</v>
      </c>
      <c r="M15" s="300"/>
      <c r="Y15" s="293"/>
      <c r="Z15" s="256"/>
      <c r="AA15" s="300"/>
      <c r="AB15" s="136"/>
    </row>
    <row r="16" spans="1:34" s="129" customFormat="1" ht="23.25" customHeight="1">
      <c r="A16" s="130"/>
      <c r="B16" s="130"/>
      <c r="C16" s="130"/>
      <c r="D16" s="130"/>
      <c r="E16" s="130"/>
      <c r="F16" s="130"/>
      <c r="G16" s="147"/>
      <c r="H16" s="158">
        <v>6</v>
      </c>
      <c r="I16" s="159">
        <v>2.0664933427553414</v>
      </c>
      <c r="J16" s="156">
        <v>2.060963575943759</v>
      </c>
      <c r="K16" s="161">
        <v>-2.7163349338558906E-2</v>
      </c>
      <c r="L16" s="136"/>
      <c r="M16" s="300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293"/>
      <c r="Z16" s="256"/>
      <c r="AA16" s="300"/>
      <c r="AB16" s="136"/>
      <c r="AE16" s="128"/>
      <c r="AF16" s="128"/>
      <c r="AG16" s="128"/>
      <c r="AH16" s="128"/>
    </row>
    <row r="17" spans="1:34" s="129" customFormat="1" ht="23.25" customHeight="1">
      <c r="A17" s="130"/>
      <c r="B17" s="130"/>
      <c r="C17" s="130"/>
      <c r="D17" s="130"/>
      <c r="E17" s="130"/>
      <c r="F17" s="130"/>
      <c r="G17" s="147"/>
      <c r="H17" s="158">
        <v>7</v>
      </c>
      <c r="I17" s="159">
        <v>2.13</v>
      </c>
      <c r="J17" s="156">
        <v>2.0006355596555445</v>
      </c>
      <c r="K17" s="161">
        <v>-2.9271752782233929E-2</v>
      </c>
      <c r="L17" s="136"/>
      <c r="M17" s="300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293"/>
      <c r="Z17" s="256"/>
      <c r="AA17" s="300"/>
      <c r="AB17" s="136"/>
      <c r="AE17" s="128"/>
      <c r="AF17" s="128"/>
      <c r="AG17" s="128"/>
      <c r="AH17" s="128"/>
    </row>
    <row r="18" spans="1:34" s="129" customFormat="1" ht="23.25" customHeight="1">
      <c r="A18" s="130"/>
      <c r="B18" s="130"/>
      <c r="C18" s="130"/>
      <c r="D18" s="130"/>
      <c r="E18" s="130"/>
      <c r="F18" s="130"/>
      <c r="G18" s="147"/>
      <c r="H18" s="158">
        <v>8</v>
      </c>
      <c r="I18" s="159">
        <v>2.08</v>
      </c>
      <c r="J18" s="156">
        <v>1.9541652305841921</v>
      </c>
      <c r="K18" s="161">
        <v>-2.3227783214726738E-2</v>
      </c>
      <c r="L18" s="136"/>
      <c r="M18" s="300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293"/>
      <c r="Z18" s="256"/>
      <c r="AA18" s="300"/>
      <c r="AB18" s="136"/>
      <c r="AE18" s="128"/>
      <c r="AF18" s="128"/>
      <c r="AG18" s="128"/>
      <c r="AH18" s="128"/>
    </row>
    <row r="19" spans="1:34" s="129" customFormat="1" ht="23.25" customHeight="1">
      <c r="A19" s="130"/>
      <c r="B19" s="130"/>
      <c r="C19" s="130"/>
      <c r="D19" s="130"/>
      <c r="E19" s="130"/>
      <c r="F19" s="130"/>
      <c r="G19" s="147"/>
      <c r="H19" s="158">
        <v>9</v>
      </c>
      <c r="I19" s="159">
        <v>2.13</v>
      </c>
      <c r="J19" s="156">
        <v>1.9971140077082929</v>
      </c>
      <c r="K19" s="161">
        <v>2.1978068410960949E-2</v>
      </c>
      <c r="L19" s="136"/>
      <c r="M19" s="300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293"/>
      <c r="Z19" s="256"/>
      <c r="AA19" s="300"/>
      <c r="AB19" s="136"/>
      <c r="AE19" s="128"/>
      <c r="AF19" s="128"/>
      <c r="AG19" s="128"/>
      <c r="AH19" s="128"/>
    </row>
    <row r="20" spans="1:34" s="129" customFormat="1" ht="23.25" customHeight="1">
      <c r="A20" s="130"/>
      <c r="B20" s="130"/>
      <c r="C20" s="130"/>
      <c r="D20" s="130"/>
      <c r="E20" s="130"/>
      <c r="F20" s="130"/>
      <c r="G20" s="147"/>
      <c r="H20" s="158">
        <v>10</v>
      </c>
      <c r="I20" s="159">
        <v>2.25</v>
      </c>
      <c r="J20" s="156">
        <v>2.0840405956393084</v>
      </c>
      <c r="K20" s="161">
        <v>4.3526101962884312E-2</v>
      </c>
      <c r="L20" s="136"/>
      <c r="M20" s="300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293"/>
      <c r="Z20" s="256"/>
      <c r="AA20" s="300"/>
      <c r="AB20" s="136"/>
      <c r="AE20" s="128"/>
      <c r="AF20" s="128"/>
      <c r="AG20" s="128"/>
      <c r="AH20" s="128"/>
    </row>
    <row r="21" spans="1:34" s="129" customFormat="1" ht="23.25" customHeight="1">
      <c r="A21" s="130"/>
      <c r="B21" s="130"/>
      <c r="C21" s="130"/>
      <c r="D21" s="130"/>
      <c r="E21" s="130"/>
      <c r="F21" s="130"/>
      <c r="G21" s="147"/>
      <c r="H21" s="158">
        <v>11</v>
      </c>
      <c r="I21" s="159">
        <v>2.17</v>
      </c>
      <c r="J21" s="156">
        <v>2.0885948954943427</v>
      </c>
      <c r="K21" s="161">
        <v>2.1853220443803778E-3</v>
      </c>
      <c r="L21" s="136"/>
      <c r="M21" s="300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293"/>
      <c r="Z21" s="256"/>
      <c r="AA21" s="300"/>
      <c r="AB21" s="136"/>
      <c r="AE21" s="128"/>
      <c r="AF21" s="128"/>
      <c r="AG21" s="128"/>
      <c r="AH21" s="128"/>
    </row>
    <row r="22" spans="1:34" s="129" customFormat="1" ht="23.25" customHeight="1">
      <c r="A22" s="130"/>
      <c r="B22" s="130"/>
      <c r="C22" s="130"/>
      <c r="D22" s="130"/>
      <c r="E22" s="130"/>
      <c r="F22" s="130"/>
      <c r="G22" s="147"/>
      <c r="H22" s="158">
        <v>12</v>
      </c>
      <c r="I22" s="159">
        <v>2.25</v>
      </c>
      <c r="J22" s="156">
        <v>2.1214497828741061</v>
      </c>
      <c r="K22" s="161">
        <v>1.5730617483859621E-2</v>
      </c>
      <c r="L22" s="136"/>
      <c r="M22" s="300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293"/>
      <c r="Z22" s="256"/>
      <c r="AA22" s="300"/>
      <c r="AB22" s="136"/>
      <c r="AE22" s="128"/>
      <c r="AF22" s="128"/>
      <c r="AG22" s="128"/>
      <c r="AH22" s="128"/>
    </row>
    <row r="23" spans="1:34" s="129" customFormat="1" ht="23.25" customHeight="1">
      <c r="A23" s="130"/>
      <c r="B23" s="130"/>
      <c r="C23" s="130"/>
      <c r="D23" s="130"/>
      <c r="E23" s="130"/>
      <c r="F23" s="130"/>
      <c r="G23" s="147"/>
      <c r="H23" s="162" t="s">
        <v>368</v>
      </c>
      <c r="I23" s="163">
        <v>0.11940298507462699</v>
      </c>
      <c r="J23" s="164">
        <v>0.19781109615844894</v>
      </c>
      <c r="K23" s="165">
        <v>7.8408111083821952E-2</v>
      </c>
      <c r="L23" s="136"/>
      <c r="M23" s="300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293"/>
      <c r="Z23" s="256"/>
      <c r="AA23" s="300"/>
      <c r="AB23" s="136"/>
      <c r="AE23" s="128"/>
      <c r="AF23" s="128"/>
      <c r="AG23" s="128"/>
      <c r="AH23" s="128"/>
    </row>
    <row r="24" spans="1:34" s="129" customFormat="1" ht="23.25" customHeight="1">
      <c r="A24" s="130"/>
      <c r="B24" s="130"/>
      <c r="C24" s="130"/>
      <c r="D24" s="130"/>
      <c r="E24" s="130"/>
      <c r="F24" s="130"/>
      <c r="G24" s="130"/>
      <c r="H24" s="166" t="s">
        <v>752</v>
      </c>
      <c r="I24" s="167"/>
      <c r="J24" s="260" t="s">
        <v>753</v>
      </c>
      <c r="K24" s="261"/>
      <c r="L24" s="136"/>
      <c r="M24" s="300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AB24" s="136"/>
      <c r="AE24" s="128"/>
      <c r="AF24" s="128"/>
      <c r="AG24" s="128"/>
      <c r="AH24" s="128"/>
    </row>
    <row r="25" spans="1:34" s="129" customFormat="1" ht="9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6"/>
      <c r="M25" s="300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AB25" s="300"/>
      <c r="AE25" s="128"/>
      <c r="AF25" s="128"/>
      <c r="AG25" s="128"/>
      <c r="AH25" s="128"/>
    </row>
    <row r="26" spans="1:34" s="129" customFormat="1" ht="16.5" customHeight="1">
      <c r="A26" s="130"/>
      <c r="B26" s="145" t="s">
        <v>126</v>
      </c>
      <c r="C26" s="145"/>
      <c r="D26" s="146"/>
      <c r="E26" s="146"/>
      <c r="F26" s="146"/>
      <c r="G26" s="146"/>
      <c r="H26" s="146"/>
      <c r="I26" s="146"/>
      <c r="J26" s="146"/>
      <c r="K26" s="146"/>
      <c r="L26" s="136"/>
      <c r="M26" s="300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AB26" s="300"/>
      <c r="AE26" s="128"/>
      <c r="AF26" s="128"/>
      <c r="AG26" s="128"/>
      <c r="AH26" s="128"/>
    </row>
    <row r="27" spans="1:34" s="129" customFormat="1" ht="27.75" customHeight="1">
      <c r="A27" s="130"/>
      <c r="B27" s="168" t="s">
        <v>62</v>
      </c>
      <c r="C27" s="168" t="s">
        <v>100</v>
      </c>
      <c r="D27" s="168" t="s">
        <v>102</v>
      </c>
      <c r="E27" s="168" t="s">
        <v>103</v>
      </c>
      <c r="F27" s="168" t="s">
        <v>104</v>
      </c>
      <c r="G27" s="168" t="s">
        <v>105</v>
      </c>
      <c r="H27" s="168" t="s">
        <v>6</v>
      </c>
      <c r="I27" s="168" t="s">
        <v>7</v>
      </c>
      <c r="J27" s="168" t="s">
        <v>106</v>
      </c>
      <c r="K27" s="168" t="s">
        <v>72</v>
      </c>
      <c r="L27" s="136"/>
      <c r="M27" s="300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AB27" s="300"/>
      <c r="AE27" s="128"/>
      <c r="AF27" s="128"/>
      <c r="AG27" s="128"/>
      <c r="AH27" s="128"/>
    </row>
    <row r="28" spans="1:34" s="129" customFormat="1" ht="23.25" customHeight="1">
      <c r="A28" s="130"/>
      <c r="B28" s="169" t="s">
        <v>369</v>
      </c>
      <c r="C28" s="170">
        <v>12</v>
      </c>
      <c r="D28" s="171">
        <v>2.490552124315935E-2</v>
      </c>
      <c r="E28" s="171">
        <v>0.36931126595054364</v>
      </c>
      <c r="F28" s="171">
        <v>0.19576844572273858</v>
      </c>
      <c r="G28" s="172">
        <v>12.762945145803021</v>
      </c>
      <c r="H28" s="173">
        <v>0.54247566559104299</v>
      </c>
      <c r="I28" s="173">
        <v>18.581353448929889</v>
      </c>
      <c r="J28" s="174">
        <v>2.2522984689383176</v>
      </c>
      <c r="K28" s="175" t="s">
        <v>69</v>
      </c>
      <c r="L28" s="136"/>
      <c r="M28" s="300"/>
      <c r="N28" s="301" t="s">
        <v>116</v>
      </c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AE28" s="128"/>
      <c r="AF28" s="128"/>
      <c r="AG28" s="128"/>
      <c r="AH28" s="128"/>
    </row>
    <row r="29" spans="1:34" s="129" customFormat="1" ht="22.5" customHeight="1">
      <c r="A29" s="130"/>
      <c r="B29" s="176" t="s">
        <v>116</v>
      </c>
      <c r="C29" s="177">
        <v>12</v>
      </c>
      <c r="D29" s="178">
        <v>2.0073075570412491E-2</v>
      </c>
      <c r="E29" s="178">
        <v>0.35744687260446689</v>
      </c>
      <c r="F29" s="178">
        <v>0.20547158757962933</v>
      </c>
      <c r="G29" s="179">
        <v>15.653046153846153</v>
      </c>
      <c r="H29" s="180">
        <v>0.90592430133542856</v>
      </c>
      <c r="I29" s="180">
        <v>31.766558262119592</v>
      </c>
      <c r="J29" s="181">
        <v>2.1102594645552926</v>
      </c>
      <c r="K29" s="182" t="s">
        <v>68</v>
      </c>
      <c r="L29" s="136"/>
      <c r="M29" s="300"/>
      <c r="N29" s="136" t="s">
        <v>68</v>
      </c>
      <c r="O29" s="136">
        <v>149</v>
      </c>
      <c r="P29" s="136"/>
      <c r="Q29" s="136"/>
      <c r="R29" s="136"/>
      <c r="S29" s="136"/>
      <c r="T29" s="136"/>
      <c r="U29" s="136"/>
      <c r="V29" s="136"/>
      <c r="W29" s="136"/>
      <c r="X29" s="136"/>
      <c r="AE29" s="128"/>
      <c r="AF29" s="128"/>
      <c r="AG29" s="128"/>
      <c r="AH29" s="128"/>
    </row>
    <row r="30" spans="1:34" s="129" customFormat="1" ht="22.5" customHeight="1">
      <c r="A30" s="130"/>
      <c r="B30" s="183" t="s">
        <v>754</v>
      </c>
      <c r="C30" s="183"/>
      <c r="D30" s="184">
        <v>-0.19403109959299314</v>
      </c>
      <c r="E30" s="184">
        <v>-3.2125728186330416E-2</v>
      </c>
      <c r="F30" s="184">
        <v>4.956438112929118E-2</v>
      </c>
      <c r="G30" s="184">
        <v>0.22644467832673532</v>
      </c>
      <c r="H30" s="184">
        <v>0.66998145501770612</v>
      </c>
      <c r="I30" s="184">
        <v>0.70959334848393651</v>
      </c>
      <c r="J30" s="184">
        <v>-6.3064023859137563E-2</v>
      </c>
      <c r="K30" s="185" t="s">
        <v>753</v>
      </c>
      <c r="L30" s="136"/>
      <c r="M30" s="129" t="s">
        <v>71</v>
      </c>
      <c r="N30" s="302">
        <v>0.17763157894736842</v>
      </c>
      <c r="O30" s="136">
        <v>27</v>
      </c>
      <c r="P30" s="136"/>
      <c r="Q30" s="136"/>
      <c r="R30" s="136"/>
      <c r="S30" s="136"/>
      <c r="T30" s="136"/>
      <c r="U30" s="136"/>
      <c r="V30" s="136"/>
      <c r="W30" s="136"/>
      <c r="AE30" s="128"/>
      <c r="AF30" s="128"/>
      <c r="AG30" s="128"/>
      <c r="AH30" s="128"/>
    </row>
    <row r="31" spans="1:34" s="129" customFormat="1" ht="22.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6"/>
      <c r="M31" s="129" t="s">
        <v>66</v>
      </c>
      <c r="N31" s="302">
        <v>0.19078947368421054</v>
      </c>
      <c r="O31" s="136">
        <v>29</v>
      </c>
      <c r="P31" s="136"/>
      <c r="Q31" s="136"/>
      <c r="R31" s="136"/>
      <c r="S31" s="136"/>
      <c r="T31" s="136"/>
      <c r="U31" s="136"/>
      <c r="V31" s="136"/>
      <c r="W31" s="136"/>
      <c r="AE31" s="128"/>
      <c r="AF31" s="128"/>
      <c r="AG31" s="128"/>
      <c r="AH31" s="128"/>
    </row>
    <row r="32" spans="1:34" s="129" customFormat="1" ht="17.25" customHeight="1">
      <c r="A32" s="130"/>
      <c r="B32" s="145" t="s">
        <v>127</v>
      </c>
      <c r="C32" s="145"/>
      <c r="D32" s="146"/>
      <c r="E32" s="146"/>
      <c r="F32" s="146"/>
      <c r="G32" s="146"/>
      <c r="H32" s="146"/>
      <c r="I32" s="146"/>
      <c r="J32" s="146"/>
      <c r="K32" s="146"/>
      <c r="L32" s="136"/>
      <c r="M32" s="129" t="s">
        <v>68</v>
      </c>
      <c r="N32" s="302">
        <v>0.18421052631578946</v>
      </c>
      <c r="O32" s="136">
        <v>28</v>
      </c>
      <c r="P32" s="136"/>
      <c r="Q32" s="136"/>
      <c r="R32" s="136"/>
      <c r="S32" s="136"/>
      <c r="T32" s="136"/>
      <c r="U32" s="136"/>
      <c r="V32" s="136"/>
      <c r="W32" s="136"/>
      <c r="AE32" s="128"/>
      <c r="AF32" s="128"/>
      <c r="AG32" s="128"/>
      <c r="AH32" s="128"/>
    </row>
    <row r="33" spans="1:34" s="129" customFormat="1" ht="22.5" customHeight="1">
      <c r="A33" s="130"/>
      <c r="B33" s="186"/>
      <c r="C33" s="186"/>
      <c r="D33" s="130"/>
      <c r="E33" s="130"/>
      <c r="F33" s="130"/>
      <c r="G33" s="130"/>
      <c r="H33" s="130"/>
      <c r="I33" s="130"/>
      <c r="J33" s="130"/>
      <c r="K33" s="130"/>
      <c r="L33" s="136"/>
      <c r="M33" s="129" t="s">
        <v>69</v>
      </c>
      <c r="N33" s="302">
        <v>0.17105263157894737</v>
      </c>
      <c r="O33" s="136">
        <v>25</v>
      </c>
      <c r="P33" s="303"/>
      <c r="Q33" s="303"/>
      <c r="R33" s="304"/>
      <c r="S33" s="305"/>
      <c r="T33" s="305"/>
      <c r="U33" s="136"/>
      <c r="V33" s="136"/>
      <c r="W33" s="136"/>
      <c r="AE33" s="128"/>
      <c r="AF33" s="128"/>
      <c r="AG33" s="128"/>
      <c r="AH33" s="128"/>
    </row>
    <row r="34" spans="1:34" s="129" customFormat="1" ht="22.5" customHeight="1" thickBot="1">
      <c r="A34" s="130"/>
      <c r="B34" s="130"/>
      <c r="C34" s="130"/>
      <c r="D34" s="130"/>
      <c r="E34" s="130"/>
      <c r="F34" s="130"/>
      <c r="G34" s="130"/>
      <c r="H34" s="188" t="s">
        <v>91</v>
      </c>
      <c r="I34" s="189" t="s">
        <v>92</v>
      </c>
      <c r="J34" s="190" t="str">
        <f>J10</f>
        <v>강인여객</v>
      </c>
      <c r="K34" s="191" t="s">
        <v>115</v>
      </c>
      <c r="L34" s="136"/>
      <c r="M34" s="129" t="s">
        <v>67</v>
      </c>
      <c r="N34" s="302">
        <v>0.17763157894736842</v>
      </c>
      <c r="O34" s="136">
        <v>25</v>
      </c>
      <c r="P34" s="136"/>
      <c r="Q34" s="136"/>
      <c r="R34" s="136"/>
      <c r="S34" s="136"/>
      <c r="T34" s="136"/>
      <c r="U34" s="136"/>
      <c r="V34" s="136"/>
      <c r="W34" s="136"/>
      <c r="AE34" s="128"/>
      <c r="AF34" s="128"/>
      <c r="AG34" s="128"/>
      <c r="AH34" s="128"/>
    </row>
    <row r="35" spans="1:34" s="129" customFormat="1" ht="22.5" customHeight="1" thickTop="1">
      <c r="A35" s="130"/>
      <c r="B35" s="130"/>
      <c r="C35" s="130"/>
      <c r="D35" s="130"/>
      <c r="E35" s="130"/>
      <c r="F35" s="130"/>
      <c r="G35" s="130"/>
      <c r="H35" s="192" t="s">
        <v>109</v>
      </c>
      <c r="I35" s="193" t="s">
        <v>69</v>
      </c>
      <c r="J35" s="194" t="s">
        <v>68</v>
      </c>
      <c r="K35" s="195"/>
      <c r="L35" s="136"/>
      <c r="M35" s="129" t="s">
        <v>70</v>
      </c>
      <c r="N35" s="302">
        <v>9.8684210526315791E-2</v>
      </c>
      <c r="O35" s="136">
        <v>15</v>
      </c>
      <c r="P35" s="136"/>
      <c r="Q35" s="136"/>
      <c r="R35" s="136"/>
      <c r="S35" s="136"/>
      <c r="T35" s="136"/>
      <c r="U35" s="136"/>
      <c r="V35" s="136"/>
      <c r="W35" s="136"/>
      <c r="Y35" s="136"/>
      <c r="Z35" s="136"/>
      <c r="AA35" s="136"/>
      <c r="AB35" s="136"/>
      <c r="AE35" s="128"/>
      <c r="AF35" s="128"/>
      <c r="AG35" s="128"/>
      <c r="AH35" s="128"/>
    </row>
    <row r="36" spans="1:34" s="129" customFormat="1" ht="21" customHeight="1">
      <c r="A36" s="130"/>
      <c r="B36" s="130"/>
      <c r="C36" s="130"/>
      <c r="D36" s="130"/>
      <c r="E36" s="130"/>
      <c r="F36" s="130"/>
      <c r="G36" s="130"/>
      <c r="H36" s="196" t="s">
        <v>94</v>
      </c>
      <c r="I36" s="197">
        <v>9.4502228826151558E-2</v>
      </c>
      <c r="J36" s="198" t="s">
        <v>755</v>
      </c>
      <c r="K36" s="199">
        <v>8.3129350121216861E-2</v>
      </c>
      <c r="L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Y36" s="136"/>
      <c r="Z36" s="136"/>
      <c r="AA36" s="136"/>
      <c r="AB36" s="136"/>
      <c r="AE36" s="128"/>
      <c r="AF36" s="128"/>
      <c r="AG36" s="128"/>
      <c r="AH36" s="128"/>
    </row>
    <row r="37" spans="1:34" s="129" customFormat="1" ht="21" customHeight="1">
      <c r="A37" s="130"/>
      <c r="B37" s="130"/>
      <c r="C37" s="130"/>
      <c r="D37" s="130"/>
      <c r="E37" s="130"/>
      <c r="F37" s="130"/>
      <c r="G37" s="130"/>
      <c r="H37" s="200" t="s">
        <v>95</v>
      </c>
      <c r="I37" s="201">
        <v>0.10222882615156018</v>
      </c>
      <c r="J37" s="202" t="s">
        <v>756</v>
      </c>
      <c r="K37" s="203">
        <v>8.8560647532650361E-2</v>
      </c>
      <c r="L37" s="130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Y37" s="136"/>
      <c r="Z37" s="136"/>
      <c r="AA37" s="136"/>
      <c r="AB37" s="136"/>
      <c r="AE37" s="128"/>
      <c r="AF37" s="128"/>
      <c r="AG37" s="128"/>
      <c r="AH37" s="128"/>
    </row>
    <row r="38" spans="1:34" s="129" customFormat="1" ht="21" customHeight="1">
      <c r="A38" s="130"/>
      <c r="B38" s="130"/>
      <c r="C38" s="130"/>
      <c r="D38" s="130"/>
      <c r="E38" s="130"/>
      <c r="F38" s="130"/>
      <c r="G38" s="130"/>
      <c r="H38" s="204" t="s">
        <v>96</v>
      </c>
      <c r="I38" s="201">
        <v>0.17830609212481427</v>
      </c>
      <c r="J38" s="202" t="s">
        <v>757</v>
      </c>
      <c r="K38" s="203">
        <v>5.9044341909751941E-3</v>
      </c>
      <c r="L38" s="130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Y38" s="136"/>
      <c r="Z38" s="136"/>
      <c r="AA38" s="136"/>
      <c r="AB38" s="136"/>
      <c r="AE38" s="128"/>
      <c r="AF38" s="128"/>
      <c r="AG38" s="128"/>
      <c r="AH38" s="128"/>
    </row>
    <row r="39" spans="1:34" s="129" customFormat="1" ht="21" customHeight="1">
      <c r="A39" s="130"/>
      <c r="B39" s="130"/>
      <c r="C39" s="130"/>
      <c r="D39" s="130"/>
      <c r="E39" s="130"/>
      <c r="F39" s="130"/>
      <c r="G39" s="130"/>
      <c r="H39" s="204" t="s">
        <v>99</v>
      </c>
      <c r="I39" s="201">
        <v>0.22704309063893016</v>
      </c>
      <c r="J39" s="202" t="s">
        <v>758</v>
      </c>
      <c r="K39" s="203">
        <v>-5.5990459059982789E-2</v>
      </c>
      <c r="L39" s="130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Y39" s="136"/>
      <c r="Z39" s="136"/>
      <c r="AA39" s="136"/>
      <c r="AB39" s="136"/>
      <c r="AE39" s="128"/>
      <c r="AF39" s="128"/>
      <c r="AG39" s="128"/>
      <c r="AH39" s="128"/>
    </row>
    <row r="40" spans="1:34" s="129" customFormat="1" ht="21" customHeight="1">
      <c r="A40" s="130"/>
      <c r="B40" s="130"/>
      <c r="C40" s="130"/>
      <c r="D40" s="130"/>
      <c r="E40" s="130"/>
      <c r="F40" s="130"/>
      <c r="G40" s="130"/>
      <c r="H40" s="205" t="s">
        <v>97</v>
      </c>
      <c r="I40" s="201">
        <v>0.22912332838038632</v>
      </c>
      <c r="J40" s="202" t="s">
        <v>759</v>
      </c>
      <c r="K40" s="203">
        <v>-5.1491749433017903E-2</v>
      </c>
      <c r="L40" s="130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Y40" s="136"/>
      <c r="Z40" s="136"/>
      <c r="AA40" s="136"/>
      <c r="AB40" s="136"/>
      <c r="AE40" s="128"/>
      <c r="AF40" s="128"/>
      <c r="AG40" s="128"/>
      <c r="AH40" s="128"/>
    </row>
    <row r="41" spans="1:34" s="129" customFormat="1" ht="21" customHeight="1">
      <c r="A41" s="130"/>
      <c r="B41" s="130"/>
      <c r="C41" s="130"/>
      <c r="D41" s="130"/>
      <c r="E41" s="130"/>
      <c r="F41" s="130"/>
      <c r="G41" s="130"/>
      <c r="H41" s="206" t="s">
        <v>98</v>
      </c>
      <c r="I41" s="207">
        <v>0.16879643387815751</v>
      </c>
      <c r="J41" s="208" t="s">
        <v>760</v>
      </c>
      <c r="K41" s="209">
        <v>-7.0112223351841724E-2</v>
      </c>
      <c r="L41" s="130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Y41" s="136"/>
      <c r="Z41" s="136"/>
      <c r="AA41" s="136"/>
      <c r="AB41" s="136"/>
      <c r="AE41" s="128"/>
      <c r="AF41" s="128"/>
      <c r="AG41" s="128"/>
      <c r="AH41" s="128"/>
    </row>
    <row r="42" spans="1:34" s="129" customFormat="1" ht="22.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Y42" s="136"/>
      <c r="Z42" s="136"/>
      <c r="AA42" s="136"/>
      <c r="AB42" s="136"/>
      <c r="AE42" s="128"/>
      <c r="AF42" s="128"/>
      <c r="AG42" s="128"/>
      <c r="AH42" s="128"/>
    </row>
    <row r="43" spans="1:34" s="129" customFormat="1" ht="18" customHeight="1">
      <c r="A43" s="130"/>
      <c r="B43" s="145" t="s">
        <v>128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30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Y43" s="136"/>
      <c r="Z43" s="136"/>
      <c r="AA43" s="136"/>
      <c r="AB43" s="136"/>
      <c r="AE43" s="128"/>
      <c r="AF43" s="128"/>
      <c r="AG43" s="128"/>
      <c r="AH43" s="128"/>
    </row>
    <row r="44" spans="1:34" s="129" customFormat="1" ht="30.75" customHeight="1">
      <c r="A44" s="130"/>
      <c r="B44" s="168" t="s">
        <v>62</v>
      </c>
      <c r="C44" s="168" t="s">
        <v>101</v>
      </c>
      <c r="D44" s="168" t="s">
        <v>102</v>
      </c>
      <c r="E44" s="168" t="s">
        <v>103</v>
      </c>
      <c r="F44" s="168" t="s">
        <v>104</v>
      </c>
      <c r="G44" s="168" t="s">
        <v>105</v>
      </c>
      <c r="H44" s="168" t="s">
        <v>6</v>
      </c>
      <c r="I44" s="168" t="s">
        <v>7</v>
      </c>
      <c r="J44" s="168" t="s">
        <v>106</v>
      </c>
      <c r="K44" s="168" t="s">
        <v>72</v>
      </c>
      <c r="L44" s="130"/>
      <c r="N44" s="136" t="s">
        <v>121</v>
      </c>
      <c r="O44" s="136"/>
      <c r="P44" s="136"/>
      <c r="Q44" s="136"/>
      <c r="R44" s="136"/>
      <c r="S44" s="136"/>
      <c r="T44" s="136"/>
      <c r="U44" s="136"/>
      <c r="V44" s="136"/>
      <c r="W44" s="136"/>
      <c r="Y44" s="136"/>
      <c r="Z44" s="136"/>
      <c r="AA44" s="136"/>
      <c r="AB44" s="136"/>
      <c r="AE44" s="128"/>
      <c r="AF44" s="128"/>
      <c r="AG44" s="128"/>
      <c r="AH44" s="128"/>
    </row>
    <row r="45" spans="1:34" s="129" customFormat="1" ht="22.5" customHeight="1">
      <c r="A45" s="130"/>
      <c r="B45" s="210" t="s">
        <v>116</v>
      </c>
      <c r="C45" s="170">
        <v>1</v>
      </c>
      <c r="D45" s="171">
        <v>7.2810907347990048E-2</v>
      </c>
      <c r="E45" s="171">
        <v>0.4266474047995869</v>
      </c>
      <c r="F45" s="171">
        <v>0.2357022066717534</v>
      </c>
      <c r="G45" s="172">
        <v>20.463946428571425</v>
      </c>
      <c r="H45" s="173">
        <v>4.7314697334380797</v>
      </c>
      <c r="I45" s="173">
        <v>71.066628803726573</v>
      </c>
      <c r="J45" s="174">
        <v>1.7952276952405914</v>
      </c>
      <c r="K45" s="211" t="s">
        <v>70</v>
      </c>
      <c r="L45" s="130"/>
      <c r="N45" s="136">
        <v>1</v>
      </c>
      <c r="O45" s="136"/>
      <c r="P45" s="136"/>
      <c r="Q45" s="136"/>
      <c r="R45" s="136"/>
      <c r="S45" s="136"/>
      <c r="T45" s="136"/>
      <c r="U45" s="136"/>
      <c r="V45" s="136"/>
      <c r="W45" s="136"/>
      <c r="Y45" s="136"/>
      <c r="Z45" s="136"/>
      <c r="AA45" s="136"/>
      <c r="AB45" s="136"/>
      <c r="AE45" s="128"/>
      <c r="AF45" s="128"/>
      <c r="AG45" s="128"/>
      <c r="AH45" s="128"/>
    </row>
    <row r="46" spans="1:34" s="129" customFormat="1" ht="22.5" customHeight="1">
      <c r="A46" s="130"/>
      <c r="B46" s="176" t="s">
        <v>116</v>
      </c>
      <c r="C46" s="177">
        <v>2</v>
      </c>
      <c r="D46" s="178">
        <v>4.5612249145184455E-2</v>
      </c>
      <c r="E46" s="178">
        <v>0.3515907834212339</v>
      </c>
      <c r="F46" s="178">
        <v>0.18597370028542498</v>
      </c>
      <c r="G46" s="187">
        <v>13.800365079365081</v>
      </c>
      <c r="H46" s="180">
        <v>0.31254480156757203</v>
      </c>
      <c r="I46" s="180">
        <v>19.233434487305207</v>
      </c>
      <c r="J46" s="181">
        <v>2.2061634326474495</v>
      </c>
      <c r="K46" s="182" t="s">
        <v>71</v>
      </c>
      <c r="L46" s="136"/>
      <c r="N46" s="136">
        <v>6</v>
      </c>
      <c r="O46" s="136"/>
      <c r="P46" s="136"/>
      <c r="Q46" s="136"/>
      <c r="R46" s="136"/>
      <c r="S46" s="136"/>
      <c r="T46" s="136"/>
      <c r="U46" s="136"/>
      <c r="V46" s="136"/>
      <c r="W46" s="136"/>
      <c r="Y46" s="136"/>
      <c r="Z46" s="136"/>
      <c r="AA46" s="136"/>
      <c r="AB46" s="136"/>
      <c r="AE46" s="128"/>
      <c r="AF46" s="128"/>
      <c r="AG46" s="128"/>
      <c r="AH46" s="128"/>
    </row>
    <row r="47" spans="1:34" s="129" customFormat="1" ht="22.5" customHeight="1">
      <c r="A47" s="130"/>
      <c r="B47" s="176" t="s">
        <v>116</v>
      </c>
      <c r="C47" s="177">
        <v>3</v>
      </c>
      <c r="D47" s="178">
        <v>1.6606869664515966E-2</v>
      </c>
      <c r="E47" s="178">
        <v>0.35006068204173379</v>
      </c>
      <c r="F47" s="178">
        <v>0.19419710692095968</v>
      </c>
      <c r="G47" s="187">
        <v>13.979104477611944</v>
      </c>
      <c r="H47" s="180">
        <v>0.30061263916447234</v>
      </c>
      <c r="I47" s="180">
        <v>22.524699276084959</v>
      </c>
      <c r="J47" s="181">
        <v>2.2126467791262057</v>
      </c>
      <c r="K47" s="182" t="s">
        <v>66</v>
      </c>
      <c r="L47" s="136"/>
      <c r="N47" s="136">
        <v>5</v>
      </c>
      <c r="O47" s="136"/>
      <c r="P47" s="136"/>
      <c r="Q47" s="136"/>
      <c r="R47" s="136"/>
      <c r="S47" s="136"/>
      <c r="T47" s="136"/>
      <c r="U47" s="136"/>
      <c r="V47" s="136"/>
      <c r="W47" s="136"/>
      <c r="Y47" s="136"/>
      <c r="Z47" s="136"/>
      <c r="AA47" s="136"/>
      <c r="AB47" s="136"/>
      <c r="AE47" s="128"/>
      <c r="AF47" s="128"/>
      <c r="AG47" s="128"/>
      <c r="AH47" s="128"/>
    </row>
    <row r="48" spans="1:34" s="129" customFormat="1" ht="22.5" customHeight="1">
      <c r="A48" s="130"/>
      <c r="B48" s="176" t="s">
        <v>116</v>
      </c>
      <c r="C48" s="177">
        <v>4</v>
      </c>
      <c r="D48" s="178">
        <v>1.2979885201975953E-2</v>
      </c>
      <c r="E48" s="178">
        <v>0.34658488567278761</v>
      </c>
      <c r="F48" s="178">
        <v>0.20208082896279148</v>
      </c>
      <c r="G48" s="187">
        <v>14.946246153846154</v>
      </c>
      <c r="H48" s="180">
        <v>0.29191012699083485</v>
      </c>
      <c r="I48" s="180">
        <v>24.056201792069281</v>
      </c>
      <c r="J48" s="181">
        <v>2.1459378503693789</v>
      </c>
      <c r="K48" s="182" t="s">
        <v>68</v>
      </c>
      <c r="L48" s="136"/>
      <c r="N48" s="136">
        <v>4</v>
      </c>
      <c r="O48" s="136"/>
      <c r="P48" s="136"/>
      <c r="Q48" s="136"/>
      <c r="R48" s="136"/>
      <c r="S48" s="136"/>
      <c r="T48" s="136"/>
      <c r="U48" s="136"/>
      <c r="V48" s="136"/>
      <c r="W48" s="136"/>
      <c r="Y48" s="136"/>
      <c r="Z48" s="136"/>
      <c r="AA48" s="136"/>
      <c r="AB48" s="136"/>
      <c r="AE48" s="128"/>
      <c r="AF48" s="128"/>
      <c r="AG48" s="128"/>
      <c r="AH48" s="128"/>
    </row>
    <row r="49" spans="1:34" s="129" customFormat="1" ht="22.5" customHeight="1">
      <c r="A49" s="130"/>
      <c r="B49" s="176" t="s">
        <v>116</v>
      </c>
      <c r="C49" s="177">
        <v>5</v>
      </c>
      <c r="D49" s="178">
        <v>1.260415423980253E-2</v>
      </c>
      <c r="E49" s="178">
        <v>0.34406554708833537</v>
      </c>
      <c r="F49" s="178">
        <v>0.19764719101393646</v>
      </c>
      <c r="G49" s="187">
        <v>15.205532258064515</v>
      </c>
      <c r="H49" s="180">
        <v>0.45729330065487861</v>
      </c>
      <c r="I49" s="180">
        <v>23.21391809685748</v>
      </c>
      <c r="J49" s="181">
        <v>2.0992614547503572</v>
      </c>
      <c r="K49" s="182" t="s">
        <v>66</v>
      </c>
      <c r="L49" s="136"/>
      <c r="N49" s="136">
        <v>5</v>
      </c>
      <c r="O49" s="136"/>
      <c r="P49" s="136"/>
      <c r="Q49" s="136"/>
      <c r="R49" s="136"/>
      <c r="S49" s="136"/>
      <c r="T49" s="136"/>
      <c r="U49" s="136"/>
      <c r="V49" s="136"/>
      <c r="W49" s="136"/>
      <c r="Y49" s="136"/>
      <c r="Z49" s="136"/>
      <c r="AA49" s="136"/>
      <c r="AB49" s="136"/>
      <c r="AE49" s="128"/>
      <c r="AF49" s="128"/>
      <c r="AG49" s="128"/>
      <c r="AH49" s="128"/>
    </row>
    <row r="50" spans="1:34" s="129" customFormat="1" ht="22.5" customHeight="1">
      <c r="A50" s="130"/>
      <c r="B50" s="176" t="s">
        <v>116</v>
      </c>
      <c r="C50" s="177">
        <v>6</v>
      </c>
      <c r="D50" s="178">
        <v>1.4298797324654449E-2</v>
      </c>
      <c r="E50" s="178">
        <v>0.33954774429221157</v>
      </c>
      <c r="F50" s="178">
        <v>0.18553851433016308</v>
      </c>
      <c r="G50" s="187">
        <v>16.106068965517242</v>
      </c>
      <c r="H50" s="180">
        <v>0.45297403397956842</v>
      </c>
      <c r="I50" s="180">
        <v>23.43681234921203</v>
      </c>
      <c r="J50" s="181">
        <v>2.0607631804322688</v>
      </c>
      <c r="K50" s="182" t="s">
        <v>69</v>
      </c>
      <c r="L50" s="136"/>
      <c r="N50" s="136">
        <v>3</v>
      </c>
      <c r="O50" s="136"/>
      <c r="P50" s="136"/>
      <c r="Q50" s="136"/>
      <c r="R50" s="136"/>
      <c r="S50" s="136"/>
      <c r="T50" s="136"/>
      <c r="U50" s="136"/>
      <c r="V50" s="136"/>
      <c r="W50" s="136"/>
      <c r="Y50" s="136"/>
      <c r="Z50" s="136"/>
      <c r="AA50" s="136"/>
      <c r="AB50" s="136"/>
      <c r="AE50" s="128"/>
      <c r="AF50" s="128"/>
      <c r="AG50" s="128"/>
      <c r="AH50" s="128"/>
    </row>
    <row r="51" spans="1:34" s="129" customFormat="1" ht="22.5" customHeight="1">
      <c r="A51" s="130"/>
      <c r="B51" s="176" t="s">
        <v>116</v>
      </c>
      <c r="C51" s="177">
        <v>7</v>
      </c>
      <c r="D51" s="178">
        <v>1.7341300098518437E-2</v>
      </c>
      <c r="E51" s="178">
        <v>0.34109696784726146</v>
      </c>
      <c r="F51" s="178">
        <v>0.18513354555722408</v>
      </c>
      <c r="G51" s="187">
        <v>16.808781818181817</v>
      </c>
      <c r="H51" s="180">
        <v>0.39662210196599867</v>
      </c>
      <c r="I51" s="180">
        <v>24.115227027064229</v>
      </c>
      <c r="J51" s="181">
        <v>2.0019765322839556</v>
      </c>
      <c r="K51" s="182" t="s">
        <v>68</v>
      </c>
      <c r="L51" s="136"/>
      <c r="N51" s="136">
        <v>4</v>
      </c>
      <c r="O51" s="136"/>
      <c r="P51" s="136"/>
      <c r="Q51" s="136"/>
      <c r="R51" s="136"/>
      <c r="S51" s="136"/>
      <c r="T51" s="136"/>
      <c r="U51" s="136"/>
      <c r="V51" s="136"/>
      <c r="W51" s="136"/>
      <c r="Y51" s="136"/>
      <c r="Z51" s="136"/>
      <c r="AA51" s="136"/>
      <c r="AB51" s="136"/>
      <c r="AE51" s="128"/>
      <c r="AF51" s="128"/>
      <c r="AG51" s="128"/>
      <c r="AH51" s="128"/>
    </row>
    <row r="52" spans="1:34" s="129" customFormat="1" ht="22.5" customHeight="1">
      <c r="A52" s="130"/>
      <c r="B52" s="176" t="s">
        <v>116</v>
      </c>
      <c r="C52" s="177">
        <v>8</v>
      </c>
      <c r="D52" s="178">
        <v>2.1621465324289775E-2</v>
      </c>
      <c r="E52" s="178">
        <v>0.34394807452574433</v>
      </c>
      <c r="F52" s="178">
        <v>0.17736316530750007</v>
      </c>
      <c r="G52" s="187">
        <v>17.692035087719297</v>
      </c>
      <c r="H52" s="180">
        <v>0.28967974268648672</v>
      </c>
      <c r="I52" s="180">
        <v>25.713543205407866</v>
      </c>
      <c r="J52" s="181">
        <v>1.9541652305841921</v>
      </c>
      <c r="K52" s="182" t="s">
        <v>69</v>
      </c>
      <c r="L52" s="136"/>
      <c r="N52" s="136">
        <v>3</v>
      </c>
      <c r="O52" s="136"/>
      <c r="P52" s="136"/>
      <c r="Q52" s="136"/>
      <c r="R52" s="136"/>
      <c r="S52" s="136"/>
      <c r="T52" s="136"/>
      <c r="U52" s="136"/>
      <c r="V52" s="136"/>
      <c r="W52" s="136"/>
      <c r="Y52" s="136"/>
      <c r="Z52" s="136"/>
      <c r="AA52" s="136"/>
      <c r="AB52" s="136"/>
      <c r="AE52" s="128"/>
      <c r="AF52" s="128"/>
      <c r="AG52" s="128"/>
      <c r="AH52" s="128"/>
    </row>
    <row r="53" spans="1:34" s="129" customFormat="1" ht="22.5" customHeight="1">
      <c r="A53" s="130"/>
      <c r="B53" s="176" t="s">
        <v>116</v>
      </c>
      <c r="C53" s="177">
        <v>9</v>
      </c>
      <c r="D53" s="178">
        <v>1.730396502853002E-2</v>
      </c>
      <c r="E53" s="178">
        <v>0.34460482267438908</v>
      </c>
      <c r="F53" s="178">
        <v>0.18557602548326457</v>
      </c>
      <c r="G53" s="187">
        <v>17.036684210526314</v>
      </c>
      <c r="H53" s="180">
        <v>0.32497861831855362</v>
      </c>
      <c r="I53" s="180">
        <v>27.194901911894803</v>
      </c>
      <c r="J53" s="181">
        <v>1.9971140077082929</v>
      </c>
      <c r="K53" s="182" t="s">
        <v>69</v>
      </c>
      <c r="L53" s="136"/>
      <c r="N53" s="136">
        <v>3</v>
      </c>
      <c r="O53" s="136"/>
      <c r="P53" s="136"/>
      <c r="Q53" s="136"/>
      <c r="R53" s="136"/>
      <c r="S53" s="136"/>
      <c r="T53" s="136"/>
      <c r="U53" s="136"/>
      <c r="V53" s="136"/>
      <c r="W53" s="136"/>
      <c r="Y53" s="136"/>
      <c r="Z53" s="136"/>
      <c r="AA53" s="136"/>
      <c r="AB53" s="136"/>
      <c r="AE53" s="128"/>
      <c r="AF53" s="128"/>
      <c r="AG53" s="128"/>
      <c r="AH53" s="128"/>
    </row>
    <row r="54" spans="1:34" s="129" customFormat="1" ht="22.5" customHeight="1">
      <c r="A54" s="130"/>
      <c r="B54" s="176" t="s">
        <v>116</v>
      </c>
      <c r="C54" s="177">
        <v>10</v>
      </c>
      <c r="D54" s="178">
        <v>1.4124439093248132E-2</v>
      </c>
      <c r="E54" s="178">
        <v>0.34749430244041934</v>
      </c>
      <c r="F54" s="178">
        <v>0.20680140774240896</v>
      </c>
      <c r="G54" s="187">
        <v>16.027184615384616</v>
      </c>
      <c r="H54" s="180">
        <v>0.60884836302168777</v>
      </c>
      <c r="I54" s="180">
        <v>30.728726710160803</v>
      </c>
      <c r="J54" s="181">
        <v>2.0840405956393084</v>
      </c>
      <c r="K54" s="182" t="s">
        <v>68</v>
      </c>
      <c r="L54" s="136"/>
      <c r="N54" s="136">
        <v>4</v>
      </c>
      <c r="O54" s="136"/>
      <c r="P54" s="136"/>
      <c r="Q54" s="136"/>
      <c r="R54" s="136"/>
      <c r="S54" s="136"/>
      <c r="T54" s="136"/>
      <c r="U54" s="136"/>
      <c r="V54" s="136"/>
      <c r="W54" s="136"/>
      <c r="Y54" s="136"/>
      <c r="Z54" s="136"/>
      <c r="AA54" s="136"/>
      <c r="AB54" s="136"/>
      <c r="AE54" s="128"/>
      <c r="AF54" s="128"/>
      <c r="AG54" s="128"/>
      <c r="AH54" s="128"/>
    </row>
    <row r="55" spans="1:34" s="129" customFormat="1" ht="22.5" customHeight="1">
      <c r="A55" s="130"/>
      <c r="B55" s="176" t="s">
        <v>116</v>
      </c>
      <c r="C55" s="177">
        <v>11</v>
      </c>
      <c r="D55" s="178">
        <v>1.5207811635594594E-2</v>
      </c>
      <c r="E55" s="178">
        <v>0.35388781091738936</v>
      </c>
      <c r="F55" s="178">
        <v>0.21057757626884085</v>
      </c>
      <c r="G55" s="187">
        <v>15.865333333333334</v>
      </c>
      <c r="H55" s="180">
        <v>0.83294235291283225</v>
      </c>
      <c r="I55" s="180">
        <v>32.588604626940736</v>
      </c>
      <c r="J55" s="181">
        <v>2.0885948954943427</v>
      </c>
      <c r="K55" s="182" t="s">
        <v>68</v>
      </c>
      <c r="L55" s="136"/>
      <c r="N55" s="136">
        <v>4</v>
      </c>
      <c r="O55" s="136"/>
      <c r="P55" s="136"/>
      <c r="Q55" s="136"/>
      <c r="R55" s="136"/>
      <c r="S55" s="136"/>
      <c r="T55" s="136"/>
      <c r="U55" s="136"/>
      <c r="V55" s="136"/>
      <c r="W55" s="136"/>
      <c r="Y55" s="136"/>
      <c r="Z55" s="136"/>
      <c r="AA55" s="136"/>
      <c r="AB55" s="136"/>
      <c r="AE55" s="128"/>
      <c r="AF55" s="128"/>
      <c r="AG55" s="128"/>
      <c r="AH55" s="128"/>
    </row>
    <row r="56" spans="1:34" s="129" customFormat="1" ht="22.5" customHeight="1">
      <c r="A56" s="130"/>
      <c r="B56" s="176" t="s">
        <v>116</v>
      </c>
      <c r="C56" s="177">
        <v>12</v>
      </c>
      <c r="D56" s="178">
        <v>2.0073075570412491E-2</v>
      </c>
      <c r="E56" s="178">
        <v>0.35744687260446689</v>
      </c>
      <c r="F56" s="178">
        <v>0.20547158757962933</v>
      </c>
      <c r="G56" s="187">
        <v>15.653046153846153</v>
      </c>
      <c r="H56" s="180">
        <v>0.90592430133542856</v>
      </c>
      <c r="I56" s="180">
        <v>31.766558262119592</v>
      </c>
      <c r="J56" s="181">
        <v>2.1102594645552926</v>
      </c>
      <c r="K56" s="182" t="s">
        <v>432</v>
      </c>
      <c r="L56" s="136"/>
      <c r="N56" s="136">
        <v>4</v>
      </c>
      <c r="O56" s="136"/>
      <c r="P56" s="136"/>
      <c r="Q56" s="136"/>
      <c r="R56" s="136"/>
      <c r="S56" s="136"/>
      <c r="T56" s="136"/>
      <c r="U56" s="136"/>
      <c r="V56" s="136"/>
      <c r="W56" s="136"/>
      <c r="Y56" s="136"/>
      <c r="Z56" s="136"/>
      <c r="AA56" s="136"/>
      <c r="AB56" s="136"/>
      <c r="AE56" s="128"/>
      <c r="AF56" s="128"/>
      <c r="AG56" s="128"/>
      <c r="AH56" s="128"/>
    </row>
    <row r="57" spans="1:34" s="129" customFormat="1" ht="25.5" customHeight="1">
      <c r="A57" s="130"/>
      <c r="B57" s="183" t="s">
        <v>107</v>
      </c>
      <c r="C57" s="183"/>
      <c r="D57" s="184" cm="1">
        <f t="array" aca="1" ref="D57" ca="1">(INDIRECT(ADDRESS(ROW()-1,COLUMN()))/INDIRECT(ADDRESS(ROW()-2,COLUMN())))-1</f>
        <v>0.31991873988171449</v>
      </c>
      <c r="E57" s="184" cm="1">
        <f t="array" aca="1" ref="E57" ca="1">(INDIRECT(ADDRESS(ROW()-1,COLUMN()))/INDIRECT(ADDRESS(ROW()-2,COLUMN())))-1</f>
        <v>1.0057033831855744E-2</v>
      </c>
      <c r="F57" s="184" cm="1">
        <f t="array" aca="1" ref="F57" ca="1">(INDIRECT(ADDRESS(ROW()-1,COLUMN()))/INDIRECT(ADDRESS(ROW()-2,COLUMN())))-1</f>
        <v>-2.4247542305704917E-2</v>
      </c>
      <c r="G57" s="184" cm="1">
        <f t="array" aca="1" ref="G57" ca="1">(INDIRECT(ADDRESS(ROW()-1,COLUMN()))/INDIRECT(ADDRESS(ROW()-2,COLUMN())))-1</f>
        <v>-1.3380568502847745E-2</v>
      </c>
      <c r="H57" s="184" cm="1">
        <f t="array" aca="1" ref="H57" ca="1">(INDIRECT(ADDRESS(ROW()-1,COLUMN()))/INDIRECT(ADDRESS(ROW()-2,COLUMN())))-1</f>
        <v>8.7619447093037817E-2</v>
      </c>
      <c r="I57" s="184" cm="1">
        <f t="array" aca="1" ref="I57" ca="1">(INDIRECT(ADDRESS(ROW()-1,COLUMN()))/INDIRECT(ADDRESS(ROW()-2,COLUMN())))-1</f>
        <v>-2.5224963579495108E-2</v>
      </c>
      <c r="J57" s="184" cm="1">
        <f t="array" aca="1" ref="J57" ca="1">(INDIRECT(ADDRESS(ROW()-1,COLUMN()))/INDIRECT(ADDRESS(ROW()-2,COLUMN())))-1</f>
        <v>1.037279613566322E-2</v>
      </c>
      <c r="K57" s="212" t="str" cm="1">
        <f t="array" aca="1" ref="K57" ca="1">_xlfn.IFS(N57=0,"등급유지",N57&gt;0,N57&amp;"등급 상승",N57&lt;0,N57&amp;"등급 하락")</f>
        <v>등급유지</v>
      </c>
      <c r="L57" s="136"/>
      <c r="M57" s="306"/>
      <c r="N57" s="136" cm="1">
        <f t="array" aca="1" ref="N57" ca="1">(INDIRECT(ADDRESS(ROW()-1,COLUMN()))-INDIRECT(ADDRESS(ROW()-2,COLUMN())))</f>
        <v>0</v>
      </c>
      <c r="O57" s="136" t="s">
        <v>122</v>
      </c>
      <c r="P57" s="136"/>
      <c r="Q57" s="136"/>
      <c r="R57" s="136"/>
      <c r="S57" s="136"/>
      <c r="T57" s="136"/>
      <c r="U57" s="136"/>
      <c r="V57" s="136"/>
      <c r="W57" s="136"/>
      <c r="X57" s="294"/>
      <c r="Y57" s="136"/>
      <c r="Z57" s="257"/>
      <c r="AA57" s="136"/>
      <c r="AB57" s="136"/>
      <c r="AE57" s="128"/>
      <c r="AF57" s="128"/>
      <c r="AG57" s="128"/>
      <c r="AH57" s="128"/>
    </row>
    <row r="58" spans="1:34" s="129" customFormat="1" ht="25.5" customHeight="1">
      <c r="A58" s="130"/>
      <c r="B58" s="213"/>
      <c r="C58" s="213"/>
      <c r="D58" s="214"/>
      <c r="E58" s="214"/>
      <c r="F58" s="214"/>
      <c r="G58" s="214"/>
      <c r="H58" s="214"/>
      <c r="I58" s="214"/>
      <c r="J58" s="214"/>
      <c r="K58" s="214"/>
      <c r="L58" s="136"/>
      <c r="M58" s="306"/>
      <c r="P58" s="136"/>
      <c r="Q58" s="136"/>
      <c r="R58" s="136"/>
      <c r="S58" s="136"/>
      <c r="T58" s="136"/>
      <c r="U58" s="136"/>
      <c r="V58" s="136"/>
      <c r="W58" s="136"/>
      <c r="X58" s="294"/>
      <c r="Y58" s="136"/>
      <c r="Z58" s="257"/>
      <c r="AA58" s="136"/>
      <c r="AB58" s="136"/>
      <c r="AE58" s="128"/>
      <c r="AF58" s="128"/>
      <c r="AG58" s="128"/>
      <c r="AH58" s="128"/>
    </row>
    <row r="59" spans="1:34" s="129" customFormat="1" ht="18" customHeight="1">
      <c r="A59" s="130"/>
      <c r="B59" s="145" t="s">
        <v>129</v>
      </c>
      <c r="C59" s="145"/>
      <c r="D59" s="146"/>
      <c r="E59" s="146"/>
      <c r="F59" s="146"/>
      <c r="G59" s="146"/>
      <c r="H59" s="146"/>
      <c r="I59" s="146"/>
      <c r="J59" s="146"/>
      <c r="K59" s="146"/>
      <c r="L59" s="136"/>
      <c r="M59" s="30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294"/>
      <c r="Y59" s="136"/>
      <c r="Z59" s="257"/>
      <c r="AA59" s="136"/>
      <c r="AB59" s="136"/>
      <c r="AE59" s="128"/>
      <c r="AF59" s="128"/>
      <c r="AG59" s="128"/>
      <c r="AH59" s="128"/>
    </row>
    <row r="60" spans="1:34" s="129" customFormat="1" ht="21" customHeight="1">
      <c r="A60" s="130"/>
      <c r="B60" s="213"/>
      <c r="C60" s="213"/>
      <c r="D60" s="214"/>
      <c r="E60" s="214"/>
      <c r="F60" s="214"/>
      <c r="G60" s="214"/>
      <c r="H60" s="214"/>
      <c r="I60" s="214"/>
      <c r="J60" s="214"/>
      <c r="K60" s="214"/>
      <c r="L60" s="136"/>
      <c r="M60" s="30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294"/>
      <c r="Y60" s="136"/>
      <c r="Z60" s="257"/>
      <c r="AA60" s="136"/>
      <c r="AB60" s="136"/>
      <c r="AE60" s="128"/>
      <c r="AF60" s="128"/>
      <c r="AG60" s="128"/>
      <c r="AH60" s="128"/>
    </row>
    <row r="61" spans="1:34" s="129" customFormat="1" ht="25.5" customHeight="1">
      <c r="A61" s="130"/>
      <c r="B61" s="213"/>
      <c r="C61" s="213"/>
      <c r="D61" s="214"/>
      <c r="E61" s="214"/>
      <c r="F61" s="214"/>
      <c r="G61" s="214"/>
      <c r="H61" s="214"/>
      <c r="I61" s="214"/>
      <c r="J61" s="214"/>
      <c r="K61" s="214"/>
      <c r="L61" s="136"/>
      <c r="M61" s="306"/>
      <c r="N61" s="294"/>
      <c r="O61" s="136"/>
      <c r="P61" s="257"/>
      <c r="Q61" s="136"/>
      <c r="R61" s="136"/>
      <c r="S61" s="136"/>
      <c r="T61" s="136"/>
      <c r="U61" s="136"/>
      <c r="V61" s="136"/>
      <c r="W61" s="136"/>
      <c r="X61" s="136"/>
      <c r="Y61" s="136"/>
      <c r="AA61" s="215"/>
      <c r="AE61" s="128"/>
      <c r="AF61" s="128"/>
      <c r="AG61" s="128"/>
      <c r="AH61" s="128"/>
    </row>
    <row r="62" spans="1:34" s="129" customFormat="1" ht="25.5" customHeight="1">
      <c r="A62" s="130"/>
      <c r="B62" s="213"/>
      <c r="C62" s="213"/>
      <c r="D62" s="214"/>
      <c r="E62" s="130"/>
      <c r="F62" s="130"/>
      <c r="G62" s="130"/>
      <c r="H62" s="130"/>
      <c r="I62" s="130"/>
      <c r="J62" s="130"/>
      <c r="K62" s="130"/>
      <c r="L62" s="136"/>
      <c r="M62" s="306"/>
      <c r="N62" s="294"/>
      <c r="O62" s="136"/>
      <c r="P62" s="257"/>
      <c r="Q62" s="136"/>
      <c r="R62" s="136"/>
      <c r="S62" s="136"/>
      <c r="T62" s="136"/>
      <c r="U62" s="136"/>
      <c r="V62" s="136"/>
      <c r="W62" s="136"/>
      <c r="X62" s="136"/>
      <c r="Y62" s="136"/>
      <c r="AA62" s="215"/>
      <c r="AE62" s="128"/>
      <c r="AF62" s="128"/>
      <c r="AG62" s="128"/>
      <c r="AH62" s="128"/>
    </row>
    <row r="63" spans="1:34" s="129" customFormat="1" ht="25.5" customHeight="1">
      <c r="A63" s="130"/>
      <c r="B63" s="213"/>
      <c r="C63" s="213"/>
      <c r="D63" s="214"/>
      <c r="E63" s="130"/>
      <c r="F63" s="130"/>
      <c r="G63" s="130"/>
      <c r="H63" s="130"/>
      <c r="I63" s="130"/>
      <c r="J63" s="130"/>
      <c r="K63" s="130"/>
      <c r="L63" s="136"/>
      <c r="M63" s="306"/>
      <c r="N63" s="294"/>
      <c r="O63" s="136"/>
      <c r="P63" s="257"/>
      <c r="Q63" s="136"/>
      <c r="R63" s="136"/>
      <c r="S63" s="136"/>
      <c r="T63" s="136"/>
      <c r="U63" s="136"/>
      <c r="V63" s="136"/>
      <c r="W63" s="136"/>
      <c r="X63" s="136"/>
      <c r="Y63" s="136"/>
      <c r="AA63" s="215"/>
      <c r="AE63" s="128"/>
      <c r="AF63" s="128"/>
      <c r="AG63" s="128"/>
      <c r="AH63" s="128"/>
    </row>
    <row r="64" spans="1:34" s="129" customFormat="1" ht="25.5" customHeight="1">
      <c r="A64" s="130"/>
      <c r="B64" s="213"/>
      <c r="C64" s="213"/>
      <c r="D64" s="214"/>
      <c r="E64" s="130"/>
      <c r="F64" s="130"/>
      <c r="G64" s="130"/>
      <c r="H64" s="130"/>
      <c r="I64" s="130"/>
      <c r="J64" s="130"/>
      <c r="K64" s="130"/>
      <c r="L64" s="136"/>
      <c r="M64" s="306"/>
      <c r="N64" s="294"/>
      <c r="O64" s="136"/>
      <c r="P64" s="257"/>
      <c r="Q64" s="136"/>
      <c r="R64" s="136"/>
      <c r="S64" s="136"/>
      <c r="T64" s="136"/>
      <c r="U64" s="136"/>
      <c r="V64" s="136"/>
      <c r="W64" s="136"/>
      <c r="X64" s="136"/>
      <c r="Y64" s="136"/>
      <c r="AA64" s="215"/>
      <c r="AE64" s="128"/>
      <c r="AF64" s="128"/>
      <c r="AG64" s="128"/>
      <c r="AH64" s="128"/>
    </row>
    <row r="65" spans="1:34" s="129" customFormat="1" ht="25.5" customHeight="1">
      <c r="A65" s="130"/>
      <c r="B65" s="213"/>
      <c r="C65" s="213"/>
      <c r="D65" s="214"/>
      <c r="E65" s="130"/>
      <c r="F65" s="130"/>
      <c r="G65" s="130"/>
      <c r="H65" s="130"/>
      <c r="I65" s="130"/>
      <c r="J65" s="130"/>
      <c r="K65" s="130"/>
      <c r="L65" s="136"/>
      <c r="M65" s="306"/>
      <c r="N65" s="294"/>
      <c r="O65" s="136"/>
      <c r="P65" s="257"/>
      <c r="Q65" s="136"/>
      <c r="R65" s="136"/>
      <c r="S65" s="136"/>
      <c r="T65" s="136"/>
      <c r="U65" s="136"/>
      <c r="V65" s="136"/>
      <c r="W65" s="136"/>
      <c r="X65" s="136"/>
      <c r="Y65" s="136"/>
      <c r="AA65" s="215"/>
      <c r="AE65" s="128"/>
      <c r="AF65" s="128"/>
      <c r="AG65" s="128"/>
      <c r="AH65" s="128"/>
    </row>
    <row r="66" spans="1:34" s="129" customFormat="1" ht="25.5" customHeight="1">
      <c r="A66" s="130"/>
      <c r="B66" s="213"/>
      <c r="C66" s="213"/>
      <c r="D66" s="214"/>
      <c r="E66" s="130"/>
      <c r="F66" s="130"/>
      <c r="G66" s="130"/>
      <c r="H66" s="130"/>
      <c r="I66" s="130"/>
      <c r="J66" s="130"/>
      <c r="K66" s="130"/>
      <c r="L66" s="136"/>
      <c r="M66" s="306"/>
      <c r="N66" s="294"/>
      <c r="O66" s="136"/>
      <c r="P66" s="257"/>
      <c r="Q66" s="136"/>
      <c r="R66" s="136"/>
      <c r="S66" s="136"/>
      <c r="T66" s="136"/>
      <c r="U66" s="136"/>
      <c r="V66" s="136"/>
      <c r="W66" s="136"/>
      <c r="X66" s="136"/>
      <c r="Y66" s="136"/>
      <c r="AA66" s="215"/>
      <c r="AE66" s="128"/>
      <c r="AF66" s="128"/>
      <c r="AG66" s="128"/>
      <c r="AH66" s="128"/>
    </row>
    <row r="67" spans="1:34" s="129" customFormat="1" ht="25.5" customHeight="1">
      <c r="A67" s="130"/>
      <c r="B67" s="213"/>
      <c r="C67" s="213"/>
      <c r="D67" s="214"/>
      <c r="E67" s="130"/>
      <c r="F67" s="130"/>
      <c r="G67" s="130"/>
      <c r="H67" s="130"/>
      <c r="I67" s="130"/>
      <c r="J67" s="130"/>
      <c r="K67" s="130"/>
      <c r="L67" s="136"/>
      <c r="M67" s="306"/>
      <c r="N67" s="294"/>
      <c r="O67" s="136"/>
      <c r="P67" s="257"/>
      <c r="Q67" s="136"/>
      <c r="R67" s="136"/>
      <c r="S67" s="136"/>
      <c r="T67" s="136"/>
      <c r="U67" s="136"/>
      <c r="V67" s="136"/>
      <c r="W67" s="136"/>
      <c r="X67" s="136"/>
      <c r="Y67" s="136"/>
      <c r="AA67" s="215"/>
      <c r="AE67" s="128"/>
      <c r="AF67" s="128"/>
      <c r="AG67" s="128"/>
      <c r="AH67" s="128"/>
    </row>
    <row r="68" spans="1:34" s="129" customFormat="1" ht="25.5" customHeight="1">
      <c r="A68" s="130"/>
      <c r="B68" s="213"/>
      <c r="C68" s="213"/>
      <c r="D68" s="214"/>
      <c r="E68" s="214"/>
      <c r="F68" s="214"/>
      <c r="G68" s="214"/>
      <c r="H68" s="214"/>
      <c r="I68" s="214"/>
      <c r="J68" s="214"/>
      <c r="K68" s="214"/>
      <c r="L68" s="136"/>
      <c r="M68" s="306"/>
      <c r="N68" s="294"/>
      <c r="O68" s="136"/>
      <c r="P68" s="257"/>
      <c r="Q68" s="136"/>
      <c r="R68" s="136"/>
      <c r="S68" s="136"/>
      <c r="T68" s="136"/>
      <c r="U68" s="136"/>
      <c r="V68" s="136"/>
      <c r="W68" s="136"/>
      <c r="X68" s="136"/>
      <c r="Y68" s="136"/>
      <c r="AA68" s="215"/>
      <c r="AE68" s="128"/>
      <c r="AF68" s="128"/>
      <c r="AG68" s="128"/>
      <c r="AH68" s="128"/>
    </row>
    <row r="69" spans="1:34" s="129" customFormat="1" ht="25.5" customHeight="1">
      <c r="A69" s="130"/>
      <c r="B69" s="213"/>
      <c r="C69" s="213"/>
      <c r="D69" s="214"/>
      <c r="E69" s="214"/>
      <c r="F69" s="214"/>
      <c r="G69" s="214"/>
      <c r="H69" s="214"/>
      <c r="I69" s="214"/>
      <c r="J69" s="214"/>
      <c r="K69" s="214"/>
      <c r="L69" s="136"/>
      <c r="M69" s="306"/>
      <c r="N69" s="294"/>
      <c r="O69" s="136"/>
      <c r="P69" s="257"/>
      <c r="Q69" s="136"/>
      <c r="R69" s="136"/>
      <c r="S69" s="136"/>
      <c r="T69" s="136"/>
      <c r="U69" s="136"/>
      <c r="V69" s="136"/>
      <c r="W69" s="136"/>
      <c r="X69" s="136"/>
      <c r="Y69" s="136"/>
      <c r="AA69" s="215"/>
      <c r="AE69" s="128"/>
      <c r="AF69" s="128"/>
      <c r="AG69" s="128"/>
      <c r="AH69" s="128"/>
    </row>
    <row r="70" spans="1:34" s="129" customFormat="1" ht="25.5" customHeight="1" thickBot="1">
      <c r="A70" s="130"/>
      <c r="B70" s="216" t="s">
        <v>91</v>
      </c>
      <c r="C70" s="217" t="s">
        <v>120</v>
      </c>
      <c r="D70" s="217" t="s">
        <v>118</v>
      </c>
      <c r="E70" s="217" t="s">
        <v>117</v>
      </c>
      <c r="F70" s="217" t="s">
        <v>119</v>
      </c>
      <c r="G70" s="217" t="str">
        <f>IFERROR(INDEX(#REF!,MATCH(종합!$C$5&amp;5,#REF!,0),2),"")</f>
        <v/>
      </c>
      <c r="H70" s="217" t="str">
        <f>IFERROR(INDEX(#REF!,MATCH(종합!$C$5&amp;6,#REF!,0),2),"")</f>
        <v/>
      </c>
      <c r="I70" s="217" t="str">
        <f>IFERROR(INDEX(#REF!,MATCH(종합!$C$5&amp;7,#REF!,0),2),"")</f>
        <v/>
      </c>
      <c r="J70" s="217" t="str">
        <f>IFERROR(INDEX(#REF!,MATCH(종합!$C$5&amp;8,#REF!,0),2),"")</f>
        <v/>
      </c>
      <c r="K70" s="218" t="str">
        <f>IFERROR(INDEX(#REF!,MATCH(종합!$C$5&amp;9,#REF!,0),2),"")</f>
        <v/>
      </c>
      <c r="L70" s="136"/>
      <c r="M70" s="307">
        <v>1</v>
      </c>
      <c r="N70" s="308">
        <v>2</v>
      </c>
      <c r="O70" s="308">
        <v>3</v>
      </c>
      <c r="P70" s="307">
        <v>4</v>
      </c>
      <c r="Q70" s="308">
        <v>5</v>
      </c>
      <c r="R70" s="308">
        <v>6</v>
      </c>
      <c r="S70" s="307">
        <v>7</v>
      </c>
      <c r="T70" s="308">
        <v>8</v>
      </c>
      <c r="U70" s="309"/>
      <c r="V70" s="136"/>
      <c r="W70" s="136"/>
      <c r="X70" s="136"/>
      <c r="Y70" s="136"/>
      <c r="AA70" s="215"/>
      <c r="AE70" s="128"/>
      <c r="AF70" s="128"/>
      <c r="AG70" s="128"/>
      <c r="AH70" s="128"/>
    </row>
    <row r="71" spans="1:34" s="129" customFormat="1" ht="25.5" customHeight="1" thickTop="1">
      <c r="A71" s="130"/>
      <c r="B71" s="219" t="s">
        <v>109</v>
      </c>
      <c r="C71" s="220" t="s">
        <v>66</v>
      </c>
      <c r="D71" s="221" t="s">
        <v>68</v>
      </c>
      <c r="E71" s="221" t="s">
        <v>68</v>
      </c>
      <c r="F71" s="221" t="s">
        <v>69</v>
      </c>
      <c r="G71" s="221" t="str">
        <f>IFERROR(INDEX(#REF!,MATCH(종합!$C$5&amp;종합!G$70,#REF!,0),15),"")</f>
        <v/>
      </c>
      <c r="H71" s="221" t="str">
        <f>IFERROR(INDEX(#REF!,MATCH(종합!$C$5&amp;종합!H$70,#REF!,0),15),"")</f>
        <v/>
      </c>
      <c r="I71" s="221" t="str">
        <f>IFERROR(INDEX(#REF!,MATCH(종합!$C$5&amp;종합!I$70,#REF!,0),15),"")</f>
        <v/>
      </c>
      <c r="J71" s="221" t="str">
        <f>IFERROR(INDEX(#REF!,MATCH(종합!$C$5&amp;종합!J$70,#REF!,0),15),"")</f>
        <v/>
      </c>
      <c r="K71" s="221" t="str">
        <f>IFERROR(INDEX(#REF!,MATCH(종합!$C$5&amp;종합!K$70,#REF!,0),15),"")</f>
        <v/>
      </c>
      <c r="L71" s="136"/>
      <c r="M71" s="307" t="s">
        <v>120</v>
      </c>
      <c r="N71" s="307" t="s">
        <v>118</v>
      </c>
      <c r="O71" s="307" t="s">
        <v>117</v>
      </c>
      <c r="P71" s="307" t="s">
        <v>119</v>
      </c>
      <c r="Q71" s="307" t="str">
        <f t="shared" ref="Q71:U71" si="0">G70</f>
        <v/>
      </c>
      <c r="R71" s="307" t="str">
        <f t="shared" si="0"/>
        <v/>
      </c>
      <c r="S71" s="307" t="str">
        <f t="shared" si="0"/>
        <v/>
      </c>
      <c r="T71" s="307" t="str">
        <f t="shared" si="0"/>
        <v/>
      </c>
      <c r="U71" s="306" t="str">
        <f t="shared" si="0"/>
        <v/>
      </c>
      <c r="V71" s="136"/>
      <c r="W71" s="136"/>
      <c r="X71" s="136"/>
      <c r="Y71" s="136"/>
      <c r="AA71" s="215"/>
      <c r="AE71" s="128"/>
      <c r="AF71" s="128"/>
      <c r="AG71" s="128"/>
      <c r="AH71" s="128"/>
    </row>
    <row r="72" spans="1:34" s="129" customFormat="1" ht="25.5" customHeight="1">
      <c r="A72" s="130"/>
      <c r="B72" s="222" t="s">
        <v>94</v>
      </c>
      <c r="C72" s="223" t="s">
        <v>459</v>
      </c>
      <c r="D72" s="223" t="s">
        <v>433</v>
      </c>
      <c r="E72" s="223" t="s">
        <v>761</v>
      </c>
      <c r="F72" s="223" t="s">
        <v>356</v>
      </c>
      <c r="G72" s="197" t="str">
        <f>IFERROR(ROUND(SUMIFS(#REF!,#REF!,종합!$C$5,#REF!,종합!G$70)/SUMIFS(#REF!,#REF!,종합!$C$5,#REF!,종합!G$70)*100,0)&amp;"%("&amp;SUMIFS(#REF!,#REF!,종합!$C$5,#REF!,종합!G$70)&amp;"명)","")</f>
        <v/>
      </c>
      <c r="H72" s="197" t="str">
        <f>IFERROR(ROUND(SUMIFS(#REF!,#REF!,종합!$C$5,#REF!,종합!H$70)/SUMIFS(#REF!,#REF!,종합!$C$5,#REF!,종합!H$70)*100,0)&amp;"%("&amp;SUMIFS(#REF!,#REF!,종합!$C$5,#REF!,종합!H$70)&amp;"명)","")</f>
        <v/>
      </c>
      <c r="I72" s="197" t="str">
        <f>IFERROR(ROUND(SUMIFS(#REF!,#REF!,종합!$C$5,#REF!,종합!I$70)/SUMIFS(#REF!,#REF!,종합!$C$5,#REF!,종합!I$70)*100,0)&amp;"%("&amp;SUMIFS(#REF!,#REF!,종합!$C$5,#REF!,종합!I$70)&amp;"명)","")</f>
        <v/>
      </c>
      <c r="J72" s="197" t="str">
        <f>IFERROR(ROUND(SUMIFS(#REF!,#REF!,종합!$C$5,#REF!,종합!J$70)/SUMIFS(#REF!,#REF!,종합!$C$5,#REF!,종합!J$70)*100,0)&amp;"%("&amp;SUMIFS(#REF!,#REF!,종합!$C$5,#REF!,종합!J$70)&amp;"명)","")</f>
        <v/>
      </c>
      <c r="K72" s="224" t="str">
        <f>IFERROR(ROUND(SUMIFS(#REF!,#REF!,종합!$C$5,#REF!,종합!K$70)/SUMIFS(#REF!,#REF!,종합!$C$5,#REF!,종합!K$70)*100,0)&amp;"%("&amp;SUMIFS(#REF!,#REF!,종합!$C$5,#REF!,종합!K$70)&amp;"명)","")</f>
        <v/>
      </c>
      <c r="L72" s="136"/>
      <c r="M72" s="306"/>
      <c r="N72" s="294"/>
      <c r="O72" s="136"/>
      <c r="P72" s="257"/>
      <c r="Q72" s="136"/>
      <c r="R72" s="136"/>
      <c r="S72" s="136"/>
      <c r="T72" s="136"/>
      <c r="U72" s="136"/>
      <c r="V72" s="136"/>
      <c r="W72" s="136"/>
      <c r="X72" s="136"/>
      <c r="Y72" s="136"/>
      <c r="AA72" s="215"/>
      <c r="AE72" s="128"/>
      <c r="AF72" s="128"/>
      <c r="AG72" s="128"/>
      <c r="AH72" s="128"/>
    </row>
    <row r="73" spans="1:34" s="129" customFormat="1" ht="25.5" customHeight="1">
      <c r="A73" s="130"/>
      <c r="B73" s="225" t="s">
        <v>95</v>
      </c>
      <c r="C73" s="223" t="s">
        <v>459</v>
      </c>
      <c r="D73" s="223" t="s">
        <v>762</v>
      </c>
      <c r="E73" s="223" t="s">
        <v>761</v>
      </c>
      <c r="F73" s="223" t="s">
        <v>356</v>
      </c>
      <c r="G73" s="223" t="str">
        <f>IFERROR(ROUND(SUMIFS(#REF!,#REF!,종합!$C$5,#REF!,종합!G$70)/SUMIFS(#REF!,#REF!,종합!$C$5,#REF!,종합!G$70)*100,0)&amp;"%("&amp;SUMIFS(#REF!,#REF!,종합!$C$5,#REF!,종합!G$70)&amp;"명)","")</f>
        <v/>
      </c>
      <c r="H73" s="223" t="str">
        <f>IFERROR(ROUND(SUMIFS(#REF!,#REF!,종합!$C$5,#REF!,종합!H$70)/SUMIFS(#REF!,#REF!,종합!$C$5,#REF!,종합!H$70)*100,0)&amp;"%("&amp;SUMIFS(#REF!,#REF!,종합!$C$5,#REF!,종합!H$70)&amp;"명)","")</f>
        <v/>
      </c>
      <c r="I73" s="223" t="str">
        <f>IFERROR(ROUND(SUMIFS(#REF!,#REF!,종합!$C$5,#REF!,종합!I$70)/SUMIFS(#REF!,#REF!,종합!$C$5,#REF!,종합!I$70)*100,0)&amp;"%("&amp;SUMIFS(#REF!,#REF!,종합!$C$5,#REF!,종합!I$70)&amp;"명)","")</f>
        <v/>
      </c>
      <c r="J73" s="223" t="str">
        <f>IFERROR(ROUND(SUMIFS(#REF!,#REF!,종합!$C$5,#REF!,종합!J$70)/SUMIFS(#REF!,#REF!,종합!$C$5,#REF!,종합!J$70)*100,0)&amp;"%("&amp;SUMIFS(#REF!,#REF!,종합!$C$5,#REF!,종합!J$70)&amp;"명)","")</f>
        <v/>
      </c>
      <c r="K73" s="226" t="str">
        <f>IFERROR(ROUND(SUMIFS(#REF!,#REF!,종합!$C$5,#REF!,종합!K$70)/SUMIFS(#REF!,#REF!,종합!$C$5,#REF!,종합!K$70)*100,0)&amp;"%("&amp;SUMIFS(#REF!,#REF!,종합!$C$5,#REF!,종합!K$70)&amp;"명)","")</f>
        <v/>
      </c>
      <c r="L73" s="136"/>
      <c r="M73" s="310">
        <v>0.33333333333333331</v>
      </c>
      <c r="N73" s="310">
        <v>0.1111111111111111</v>
      </c>
      <c r="O73" s="310">
        <v>7.1428571428571425E-2</v>
      </c>
      <c r="P73" s="310">
        <v>0</v>
      </c>
      <c r="Q73" s="310"/>
      <c r="R73" s="310"/>
      <c r="S73" s="310"/>
      <c r="T73" s="310"/>
      <c r="U73" s="136"/>
      <c r="V73" s="136"/>
      <c r="W73" s="136"/>
      <c r="X73" s="136"/>
      <c r="Y73" s="136"/>
      <c r="AA73" s="215"/>
      <c r="AE73" s="128"/>
      <c r="AF73" s="128"/>
      <c r="AG73" s="128"/>
      <c r="AH73" s="128"/>
    </row>
    <row r="74" spans="1:34" s="129" customFormat="1" ht="25.5" customHeight="1">
      <c r="A74" s="130"/>
      <c r="B74" s="227" t="s">
        <v>96</v>
      </c>
      <c r="C74" s="223" t="s">
        <v>462</v>
      </c>
      <c r="D74" s="223" t="s">
        <v>763</v>
      </c>
      <c r="E74" s="223" t="s">
        <v>464</v>
      </c>
      <c r="F74" s="223" t="s">
        <v>764</v>
      </c>
      <c r="G74" s="223" t="str">
        <f>IFERROR(ROUND(SUMIFS(#REF!,#REF!,종합!$C$5,#REF!,종합!G$70)/SUMIFS(#REF!,#REF!,종합!$C$5,#REF!,종합!G$70)*100,0)&amp;"%("&amp;SUMIFS(#REF!,#REF!,종합!$C$5,#REF!,종합!G$70)&amp;"명)","")</f>
        <v/>
      </c>
      <c r="H74" s="223" t="str">
        <f>IFERROR(ROUND(SUMIFS(#REF!,#REF!,종합!$C$5,#REF!,종합!H$70)/SUMIFS(#REF!,#REF!,종합!$C$5,#REF!,종합!H$70)*100,0)&amp;"%("&amp;SUMIFS(#REF!,#REF!,종합!$C$5,#REF!,종합!H$70)&amp;"명)","")</f>
        <v/>
      </c>
      <c r="I74" s="223" t="str">
        <f>IFERROR(ROUND(SUMIFS(#REF!,#REF!,종합!$C$5,#REF!,종합!I$70)/SUMIFS(#REF!,#REF!,종합!$C$5,#REF!,종합!I$70)*100,0)&amp;"%("&amp;SUMIFS(#REF!,#REF!,종합!$C$5,#REF!,종합!I$70)&amp;"명)","")</f>
        <v/>
      </c>
      <c r="J74" s="223" t="str">
        <f>IFERROR(ROUND(SUMIFS(#REF!,#REF!,종합!$C$5,#REF!,종합!J$70)/SUMIFS(#REF!,#REF!,종합!$C$5,#REF!,종합!J$70)*100,0)&amp;"%("&amp;SUMIFS(#REF!,#REF!,종합!$C$5,#REF!,종합!J$70)&amp;"명)","")</f>
        <v/>
      </c>
      <c r="K74" s="226" t="str">
        <f>IFERROR(ROUND(SUMIFS(#REF!,#REF!,종합!$C$5,#REF!,종합!K$70)/SUMIFS(#REF!,#REF!,종합!$C$5,#REF!,종합!K$70)*100,0)&amp;"%("&amp;SUMIFS(#REF!,#REF!,종합!$C$5,#REF!,종합!K$70)&amp;"명)","")</f>
        <v/>
      </c>
      <c r="L74" s="136"/>
      <c r="M74" s="310">
        <v>0.33333333333333331</v>
      </c>
      <c r="N74" s="310">
        <v>0.16666666666666666</v>
      </c>
      <c r="O74" s="310">
        <v>7.1428571428571425E-2</v>
      </c>
      <c r="P74" s="310">
        <v>0</v>
      </c>
      <c r="Q74" s="310"/>
      <c r="R74" s="310"/>
      <c r="S74" s="310"/>
      <c r="T74" s="310"/>
      <c r="U74" s="136"/>
      <c r="V74" s="136"/>
      <c r="W74" s="136"/>
      <c r="X74" s="136"/>
      <c r="Y74" s="136"/>
      <c r="AA74" s="215"/>
      <c r="AE74" s="128"/>
      <c r="AF74" s="128"/>
      <c r="AG74" s="128"/>
      <c r="AH74" s="128"/>
    </row>
    <row r="75" spans="1:34" s="129" customFormat="1" ht="25.5" customHeight="1">
      <c r="A75" s="130"/>
      <c r="B75" s="227" t="s">
        <v>99</v>
      </c>
      <c r="C75" s="223" t="s">
        <v>462</v>
      </c>
      <c r="D75" s="223" t="s">
        <v>762</v>
      </c>
      <c r="E75" s="223" t="s">
        <v>464</v>
      </c>
      <c r="F75" s="223" t="s">
        <v>463</v>
      </c>
      <c r="G75" s="223" t="str">
        <f>IFERROR(ROUND(SUMIFS(#REF!,#REF!,종합!$C$5,#REF!,종합!G$70)/SUMIFS(#REF!,#REF!,종합!$C$5,#REF!,종합!G$70)*100,0)&amp;"%("&amp;SUMIFS(#REF!,#REF!,종합!$C$5,#REF!,종합!G$70)&amp;"명)","")</f>
        <v/>
      </c>
      <c r="H75" s="223" t="str">
        <f>IFERROR(ROUND(SUMIFS(#REF!,#REF!,종합!$C$5,#REF!,종합!H$70)/SUMIFS(#REF!,#REF!,종합!$C$5,#REF!,종합!H$70)*100,0)&amp;"%("&amp;SUMIFS(#REF!,#REF!,종합!$C$5,#REF!,종합!H$70)&amp;"명)","")</f>
        <v/>
      </c>
      <c r="I75" s="223" t="str">
        <f>IFERROR(ROUND(SUMIFS(#REF!,#REF!,종합!$C$5,#REF!,종합!I$70)/SUMIFS(#REF!,#REF!,종합!$C$5,#REF!,종합!I$70)*100,0)&amp;"%("&amp;SUMIFS(#REF!,#REF!,종합!$C$5,#REF!,종합!I$70)&amp;"명)","")</f>
        <v/>
      </c>
      <c r="J75" s="223" t="str">
        <f>IFERROR(ROUND(SUMIFS(#REF!,#REF!,종합!$C$5,#REF!,종합!J$70)/SUMIFS(#REF!,#REF!,종합!$C$5,#REF!,종합!J$70)*100,0)&amp;"%("&amp;SUMIFS(#REF!,#REF!,종합!$C$5,#REF!,종합!J$70)&amp;"명)","")</f>
        <v/>
      </c>
      <c r="K75" s="226" t="str">
        <f>IFERROR(ROUND(SUMIFS(#REF!,#REF!,종합!$C$5,#REF!,종합!K$70)/SUMIFS(#REF!,#REF!,종합!$C$5,#REF!,종합!K$70)*100,0)&amp;"%("&amp;SUMIFS(#REF!,#REF!,종합!$C$5,#REF!,종합!K$70)&amp;"명)","")</f>
        <v/>
      </c>
      <c r="L75" s="136"/>
      <c r="M75" s="310">
        <v>0.16666666666666666</v>
      </c>
      <c r="N75" s="310">
        <v>0.44444444444444442</v>
      </c>
      <c r="O75" s="310">
        <v>0.32142857142857145</v>
      </c>
      <c r="P75" s="310">
        <v>0.5</v>
      </c>
      <c r="Q75" s="310"/>
      <c r="R75" s="310"/>
      <c r="S75" s="310"/>
      <c r="T75" s="310"/>
      <c r="U75" s="136"/>
      <c r="V75" s="136"/>
      <c r="W75" s="136"/>
      <c r="X75" s="136"/>
      <c r="Y75" s="136"/>
      <c r="AA75" s="215"/>
      <c r="AE75" s="128"/>
      <c r="AF75" s="128"/>
      <c r="AG75" s="128"/>
      <c r="AH75" s="128"/>
    </row>
    <row r="76" spans="1:34" s="129" customFormat="1" ht="25.5" customHeight="1">
      <c r="A76" s="130"/>
      <c r="B76" s="228" t="s">
        <v>97</v>
      </c>
      <c r="C76" s="223" t="s">
        <v>356</v>
      </c>
      <c r="D76" s="223" t="s">
        <v>355</v>
      </c>
      <c r="E76" s="223" t="s">
        <v>765</v>
      </c>
      <c r="F76" s="223" t="s">
        <v>461</v>
      </c>
      <c r="G76" s="223" t="str">
        <f>IFERROR(ROUND(SUMIFS(#REF!,#REF!,종합!$C$5,#REF!,종합!G$70)/SUMIFS(#REF!,#REF!,종합!$C$5,#REF!,종합!G$70)*100,0)&amp;"%("&amp;SUMIFS(#REF!,#REF!,종합!$C$5,#REF!,종합!G$70)&amp;"명)","")</f>
        <v/>
      </c>
      <c r="H76" s="223" t="str">
        <f>IFERROR(ROUND(SUMIFS(#REF!,#REF!,종합!$C$5,#REF!,종합!H$70)/SUMIFS(#REF!,#REF!,종합!$C$5,#REF!,종합!H$70)*100,0)&amp;"%("&amp;SUMIFS(#REF!,#REF!,종합!$C$5,#REF!,종합!H$70)&amp;"명)","")</f>
        <v/>
      </c>
      <c r="I76" s="223" t="str">
        <f>IFERROR(ROUND(SUMIFS(#REF!,#REF!,종합!$C$5,#REF!,종합!I$70)/SUMIFS(#REF!,#REF!,종합!$C$5,#REF!,종합!I$70)*100,0)&amp;"%("&amp;SUMIFS(#REF!,#REF!,종합!$C$5,#REF!,종합!I$70)&amp;"명)","")</f>
        <v/>
      </c>
      <c r="J76" s="223" t="str">
        <f>IFERROR(ROUND(SUMIFS(#REF!,#REF!,종합!$C$5,#REF!,종합!J$70)/SUMIFS(#REF!,#REF!,종합!$C$5,#REF!,종합!J$70)*100,0)&amp;"%("&amp;SUMIFS(#REF!,#REF!,종합!$C$5,#REF!,종합!J$70)&amp;"명)","")</f>
        <v/>
      </c>
      <c r="K76" s="226" t="str">
        <f>IFERROR(ROUND(SUMIFS(#REF!,#REF!,종합!$C$5,#REF!,종합!K$70)/SUMIFS(#REF!,#REF!,종합!$C$5,#REF!,종합!K$70)*100,0)&amp;"%("&amp;SUMIFS(#REF!,#REF!,종합!$C$5,#REF!,종합!K$70)&amp;"명)","")</f>
        <v/>
      </c>
      <c r="L76" s="136"/>
      <c r="M76" s="310">
        <v>0.16666666666666666</v>
      </c>
      <c r="N76" s="310">
        <v>0.16666666666666666</v>
      </c>
      <c r="O76" s="310">
        <v>0.32142857142857145</v>
      </c>
      <c r="P76" s="310">
        <v>0.375</v>
      </c>
      <c r="Q76" s="310"/>
      <c r="R76" s="310"/>
      <c r="S76" s="310"/>
      <c r="T76" s="310"/>
      <c r="U76" s="136"/>
      <c r="V76" s="136"/>
      <c r="W76" s="136"/>
      <c r="X76" s="136"/>
      <c r="Y76" s="136"/>
      <c r="AA76" s="215"/>
      <c r="AE76" s="128"/>
      <c r="AF76" s="128"/>
      <c r="AG76" s="128"/>
      <c r="AH76" s="128"/>
    </row>
    <row r="77" spans="1:34" s="129" customFormat="1" ht="25.5" customHeight="1">
      <c r="A77" s="130"/>
      <c r="B77" s="229" t="s">
        <v>98</v>
      </c>
      <c r="C77" s="230" t="s">
        <v>356</v>
      </c>
      <c r="D77" s="230" t="s">
        <v>355</v>
      </c>
      <c r="E77" s="230" t="s">
        <v>460</v>
      </c>
      <c r="F77" s="230" t="s">
        <v>356</v>
      </c>
      <c r="G77" s="230" t="str">
        <f>IFERROR(ROUND(SUMIFS(#REF!,#REF!,종합!$C$5,#REF!,종합!G$70)/SUMIFS(#REF!,#REF!,종합!$C$5,#REF!,종합!G$70)*100,0)&amp;"%("&amp;SUMIFS(#REF!,#REF!,종합!$C$5,#REF!,종합!G$70)&amp;"명)","")</f>
        <v/>
      </c>
      <c r="H77" s="230" t="str">
        <f>IFERROR(ROUND(SUMIFS(#REF!,#REF!,종합!$C$5,#REF!,종합!H$70)/SUMIFS(#REF!,#REF!,종합!$C$5,#REF!,종합!H$70)*100,0)&amp;"%("&amp;SUMIFS(#REF!,#REF!,종합!$C$5,#REF!,종합!H$70)&amp;"명)","")</f>
        <v/>
      </c>
      <c r="I77" s="230" t="str">
        <f>IFERROR(ROUND(SUMIFS(#REF!,#REF!,종합!$C$5,#REF!,종합!I$70)/SUMIFS(#REF!,#REF!,종합!$C$5,#REF!,종합!I$70)*100,0)&amp;"%("&amp;SUMIFS(#REF!,#REF!,종합!$C$5,#REF!,종합!I$70)&amp;"명)","")</f>
        <v/>
      </c>
      <c r="J77" s="230" t="str">
        <f>IFERROR(ROUND(SUMIFS(#REF!,#REF!,종합!$C$5,#REF!,종합!J$70)/SUMIFS(#REF!,#REF!,종합!$C$5,#REF!,종합!J$70)*100,0)&amp;"%("&amp;SUMIFS(#REF!,#REF!,종합!$C$5,#REF!,종합!J$70)&amp;"명)","")</f>
        <v/>
      </c>
      <c r="K77" s="231" t="str">
        <f>IFERROR(ROUND(SUMIFS(#REF!,#REF!,종합!$C$5,#REF!,종합!K$70)/SUMIFS(#REF!,#REF!,종합!$C$5,#REF!,종합!K$70)*100,0)&amp;"%("&amp;SUMIFS(#REF!,#REF!,종합!$C$5,#REF!,종합!K$70)&amp;"명)","")</f>
        <v/>
      </c>
      <c r="L77" s="136"/>
      <c r="M77" s="310">
        <v>0</v>
      </c>
      <c r="N77" s="310">
        <v>5.5555555555555552E-2</v>
      </c>
      <c r="O77" s="310">
        <v>0.17857142857142858</v>
      </c>
      <c r="P77" s="310">
        <v>0.125</v>
      </c>
      <c r="Q77" s="310"/>
      <c r="R77" s="310"/>
      <c r="S77" s="310"/>
      <c r="T77" s="310"/>
      <c r="U77" s="136"/>
      <c r="V77" s="136"/>
      <c r="W77" s="136"/>
      <c r="X77" s="136"/>
      <c r="Y77" s="136"/>
      <c r="AA77" s="215"/>
      <c r="AE77" s="128"/>
      <c r="AF77" s="128"/>
      <c r="AG77" s="128"/>
      <c r="AH77" s="128"/>
    </row>
    <row r="78" spans="1:34" s="129" customFormat="1" ht="15.75" customHeight="1">
      <c r="A78" s="130"/>
      <c r="B78" s="213"/>
      <c r="C78" s="213"/>
      <c r="D78" s="214"/>
      <c r="E78" s="214"/>
      <c r="F78" s="214"/>
      <c r="G78" s="214"/>
      <c r="H78" s="214"/>
      <c r="I78" s="214"/>
      <c r="J78" s="214"/>
      <c r="K78" s="214"/>
      <c r="L78" s="136"/>
      <c r="M78" s="310">
        <v>0</v>
      </c>
      <c r="N78" s="310">
        <v>5.5555555555555552E-2</v>
      </c>
      <c r="O78" s="310">
        <v>3.5714285714285712E-2</v>
      </c>
      <c r="P78" s="310">
        <v>0</v>
      </c>
      <c r="Q78" s="310"/>
      <c r="R78" s="310"/>
      <c r="S78" s="310"/>
      <c r="T78" s="310"/>
      <c r="U78" s="136"/>
      <c r="V78" s="136"/>
      <c r="W78" s="136"/>
      <c r="X78" s="136"/>
      <c r="Y78" s="136"/>
      <c r="AA78" s="215"/>
      <c r="AE78" s="128"/>
      <c r="AF78" s="128"/>
      <c r="AG78" s="128"/>
      <c r="AH78" s="128"/>
    </row>
    <row r="79" spans="1:34" s="129" customFormat="1" ht="17.25" customHeight="1">
      <c r="A79" s="130"/>
      <c r="B79" s="145" t="s">
        <v>130</v>
      </c>
      <c r="C79" s="145"/>
      <c r="D79" s="146"/>
      <c r="E79" s="146"/>
      <c r="F79" s="146"/>
      <c r="G79" s="146"/>
      <c r="H79" s="146"/>
      <c r="I79" s="146"/>
      <c r="J79" s="146"/>
      <c r="K79" s="146"/>
      <c r="L79" s="136"/>
      <c r="M79" s="306"/>
      <c r="N79" s="294"/>
      <c r="O79" s="136"/>
      <c r="P79" s="257"/>
      <c r="Q79" s="136"/>
      <c r="R79" s="136"/>
      <c r="S79" s="136"/>
      <c r="T79" s="136"/>
      <c r="U79" s="136"/>
      <c r="V79" s="136"/>
      <c r="W79" s="136"/>
      <c r="X79" s="136"/>
      <c r="Y79" s="136"/>
      <c r="AA79" s="215"/>
      <c r="AE79" s="128"/>
      <c r="AF79" s="128"/>
      <c r="AG79" s="128"/>
      <c r="AH79" s="128"/>
    </row>
    <row r="80" spans="1:34" s="129" customFormat="1" ht="30.75" customHeight="1">
      <c r="A80" s="130"/>
      <c r="B80" s="168" t="s">
        <v>75</v>
      </c>
      <c r="C80" s="168" t="s">
        <v>101</v>
      </c>
      <c r="D80" s="168" t="s">
        <v>102</v>
      </c>
      <c r="E80" s="168" t="s">
        <v>103</v>
      </c>
      <c r="F80" s="168" t="s">
        <v>104</v>
      </c>
      <c r="G80" s="168" t="s">
        <v>105</v>
      </c>
      <c r="H80" s="168" t="s">
        <v>6</v>
      </c>
      <c r="I80" s="168" t="s">
        <v>7</v>
      </c>
      <c r="J80" s="168" t="s">
        <v>106</v>
      </c>
      <c r="K80" s="168" t="s">
        <v>108</v>
      </c>
      <c r="L80" s="136"/>
      <c r="M80" s="306"/>
      <c r="N80" s="294"/>
      <c r="O80" s="136"/>
      <c r="P80" s="257"/>
      <c r="Q80" s="136"/>
      <c r="R80" s="136"/>
      <c r="S80" s="136"/>
      <c r="T80" s="136"/>
      <c r="U80" s="136"/>
      <c r="V80" s="136"/>
      <c r="W80" s="136"/>
      <c r="X80" s="136"/>
      <c r="Y80" s="136"/>
      <c r="AA80" s="215"/>
      <c r="AE80" s="128"/>
      <c r="AF80" s="128"/>
      <c r="AG80" s="128"/>
      <c r="AH80" s="128"/>
    </row>
    <row r="81" spans="1:34" s="129" customFormat="1" ht="27" customHeight="1">
      <c r="A81" s="130"/>
      <c r="B81" s="232" t="s">
        <v>120</v>
      </c>
      <c r="C81" s="233">
        <v>1</v>
      </c>
      <c r="D81" s="234">
        <v>6.4190239701056001E-2</v>
      </c>
      <c r="E81" s="234">
        <v>0.40810322205664806</v>
      </c>
      <c r="F81" s="234">
        <v>0.25221904618407442</v>
      </c>
      <c r="G81" s="235">
        <v>20.867333333333335</v>
      </c>
      <c r="H81" s="236">
        <v>2.4259059927598128</v>
      </c>
      <c r="I81" s="236">
        <v>54.292296574554236</v>
      </c>
      <c r="J81" s="237">
        <v>2.2015591499802447</v>
      </c>
      <c r="K81" s="182"/>
      <c r="L81" s="136"/>
      <c r="M81" s="306"/>
      <c r="N81" s="294"/>
      <c r="O81" s="136"/>
      <c r="P81" s="257"/>
      <c r="Q81" s="136"/>
      <c r="R81" s="136"/>
      <c r="S81" s="136"/>
      <c r="T81" s="136"/>
      <c r="U81" s="136"/>
      <c r="V81" s="136"/>
      <c r="W81" s="136"/>
      <c r="X81" s="136"/>
      <c r="Y81" s="136"/>
      <c r="AA81" s="215"/>
      <c r="AE81" s="128"/>
      <c r="AF81" s="128"/>
      <c r="AG81" s="128"/>
      <c r="AH81" s="128"/>
    </row>
    <row r="82" spans="1:34" s="129" customFormat="1" ht="20.25" customHeight="1">
      <c r="A82" s="130"/>
      <c r="B82" s="232" t="s">
        <v>120</v>
      </c>
      <c r="C82" s="233">
        <v>2</v>
      </c>
      <c r="D82" s="234">
        <v>4.5612544013041968E-2</v>
      </c>
      <c r="E82" s="234">
        <v>0.30696222593898947</v>
      </c>
      <c r="F82" s="234">
        <v>0.2176852217277587</v>
      </c>
      <c r="G82" s="235">
        <v>14.316800000000001</v>
      </c>
      <c r="H82" s="236">
        <v>0.105583728475361</v>
      </c>
      <c r="I82" s="236">
        <v>11.30964168476463</v>
      </c>
      <c r="J82" s="237">
        <v>2.7444673642237127</v>
      </c>
      <c r="K82" s="182"/>
      <c r="L82" s="136"/>
      <c r="M82" s="306"/>
      <c r="N82" s="294"/>
      <c r="O82" s="136"/>
      <c r="P82" s="257"/>
      <c r="Q82" s="136"/>
      <c r="R82" s="136"/>
      <c r="S82" s="136"/>
      <c r="T82" s="136"/>
      <c r="U82" s="136"/>
      <c r="V82" s="136"/>
      <c r="W82" s="136"/>
      <c r="X82" s="136"/>
      <c r="Y82" s="136"/>
      <c r="AA82" s="215"/>
      <c r="AE82" s="128"/>
      <c r="AF82" s="128"/>
      <c r="AG82" s="128"/>
      <c r="AH82" s="128"/>
    </row>
    <row r="83" spans="1:34" s="129" customFormat="1" ht="20.25" customHeight="1">
      <c r="A83" s="130"/>
      <c r="B83" s="232" t="s">
        <v>120</v>
      </c>
      <c r="C83" s="233">
        <v>3</v>
      </c>
      <c r="D83" s="234">
        <v>2.1054412463848021E-2</v>
      </c>
      <c r="E83" s="234">
        <v>0.30447878620311813</v>
      </c>
      <c r="F83" s="234">
        <v>0.23146530508707552</v>
      </c>
      <c r="G83" s="235">
        <v>14.288166666666667</v>
      </c>
      <c r="H83" s="236">
        <v>0.14164199774992933</v>
      </c>
      <c r="I83" s="236">
        <v>13.226816216850141</v>
      </c>
      <c r="J83" s="237">
        <v>2.8707557824502987</v>
      </c>
      <c r="K83" s="182"/>
      <c r="L83" s="136"/>
      <c r="M83" s="306"/>
      <c r="N83" s="294"/>
      <c r="O83" s="136"/>
      <c r="P83" s="257"/>
      <c r="Q83" s="136"/>
      <c r="R83" s="136"/>
      <c r="S83" s="136"/>
      <c r="T83" s="136"/>
      <c r="U83" s="136"/>
      <c r="V83" s="136"/>
      <c r="W83" s="136"/>
      <c r="X83" s="136"/>
      <c r="Y83" s="136"/>
      <c r="AA83" s="215"/>
      <c r="AE83" s="128"/>
      <c r="AF83" s="128"/>
      <c r="AG83" s="128"/>
      <c r="AH83" s="128"/>
    </row>
    <row r="84" spans="1:34" s="129" customFormat="1" ht="20.25" customHeight="1">
      <c r="A84" s="130"/>
      <c r="B84" s="232" t="s">
        <v>120</v>
      </c>
      <c r="C84" s="233">
        <v>4</v>
      </c>
      <c r="D84" s="234">
        <v>1.6635683785544406E-2</v>
      </c>
      <c r="E84" s="234">
        <v>0.30052090951970672</v>
      </c>
      <c r="F84" s="234">
        <v>0.24382442253232797</v>
      </c>
      <c r="G84" s="235">
        <v>15.133166666666668</v>
      </c>
      <c r="H84" s="236">
        <v>0.15353645637858679</v>
      </c>
      <c r="I84" s="236">
        <v>13.711658534921016</v>
      </c>
      <c r="J84" s="237">
        <v>2.8350825382617098</v>
      </c>
      <c r="K84" s="182"/>
      <c r="L84" s="136"/>
      <c r="M84" s="306"/>
      <c r="N84" s="294"/>
      <c r="O84" s="136"/>
      <c r="P84" s="257"/>
      <c r="Q84" s="136"/>
      <c r="R84" s="136"/>
      <c r="S84" s="136"/>
      <c r="T84" s="136"/>
      <c r="U84" s="136"/>
      <c r="V84" s="136"/>
      <c r="W84" s="136"/>
      <c r="X84" s="136"/>
      <c r="Y84" s="136"/>
      <c r="AA84" s="215"/>
      <c r="AE84" s="128"/>
      <c r="AF84" s="128"/>
      <c r="AG84" s="128"/>
      <c r="AH84" s="128"/>
    </row>
    <row r="85" spans="1:34" s="129" customFormat="1" ht="20.25" customHeight="1">
      <c r="A85" s="130"/>
      <c r="B85" s="232" t="s">
        <v>120</v>
      </c>
      <c r="C85" s="233">
        <v>5</v>
      </c>
      <c r="D85" s="234">
        <v>9.5552830133684794E-3</v>
      </c>
      <c r="E85" s="234">
        <v>0.30237556485036571</v>
      </c>
      <c r="F85" s="234">
        <v>0.25387941864046298</v>
      </c>
      <c r="G85" s="235">
        <v>15.38475</v>
      </c>
      <c r="H85" s="236">
        <v>0.19179074358902942</v>
      </c>
      <c r="I85" s="236">
        <v>14.347092639824112</v>
      </c>
      <c r="J85" s="237">
        <v>2.6544384419999019</v>
      </c>
      <c r="K85" s="182"/>
      <c r="L85" s="136"/>
      <c r="M85" s="306"/>
      <c r="N85" s="294"/>
      <c r="O85" s="136"/>
      <c r="P85" s="257"/>
      <c r="Q85" s="136"/>
      <c r="R85" s="136"/>
      <c r="S85" s="136"/>
      <c r="T85" s="136"/>
      <c r="U85" s="136"/>
      <c r="V85" s="136"/>
      <c r="W85" s="136"/>
      <c r="X85" s="136"/>
      <c r="Y85" s="136"/>
      <c r="AA85" s="215"/>
      <c r="AE85" s="128"/>
      <c r="AF85" s="128"/>
      <c r="AG85" s="128"/>
      <c r="AH85" s="128"/>
    </row>
    <row r="86" spans="1:34" s="129" customFormat="1" ht="20.25" customHeight="1">
      <c r="A86" s="130"/>
      <c r="B86" s="232" t="s">
        <v>120</v>
      </c>
      <c r="C86" s="233">
        <v>6</v>
      </c>
      <c r="D86" s="234">
        <v>2.052100387007269E-2</v>
      </c>
      <c r="E86" s="234">
        <v>0.29803680054464193</v>
      </c>
      <c r="F86" s="234">
        <v>0.23640962519820879</v>
      </c>
      <c r="G86" s="235">
        <v>16.465499999999999</v>
      </c>
      <c r="H86" s="236">
        <v>0.13219326337842094</v>
      </c>
      <c r="I86" s="236">
        <v>13.808187238345969</v>
      </c>
      <c r="J86" s="237">
        <v>2.6988782780838174</v>
      </c>
      <c r="K86" s="182"/>
      <c r="L86" s="136"/>
      <c r="M86" s="306"/>
      <c r="N86" s="294"/>
      <c r="O86" s="136"/>
      <c r="P86" s="257"/>
      <c r="Q86" s="136"/>
      <c r="R86" s="136"/>
      <c r="S86" s="136"/>
      <c r="T86" s="136"/>
      <c r="U86" s="136"/>
      <c r="V86" s="136"/>
      <c r="W86" s="136"/>
      <c r="X86" s="136"/>
      <c r="Y86" s="136"/>
      <c r="AA86" s="215"/>
      <c r="AE86" s="128"/>
      <c r="AF86" s="128"/>
      <c r="AG86" s="128"/>
      <c r="AH86" s="128"/>
    </row>
    <row r="87" spans="1:34" s="129" customFormat="1" ht="20.25" customHeight="1">
      <c r="A87" s="130"/>
      <c r="B87" s="232" t="s">
        <v>120</v>
      </c>
      <c r="C87" s="233">
        <v>7</v>
      </c>
      <c r="D87" s="234">
        <v>2.2593298282424078E-2</v>
      </c>
      <c r="E87" s="234">
        <v>0.3007625233661213</v>
      </c>
      <c r="F87" s="234">
        <v>0.22566476570643715</v>
      </c>
      <c r="G87" s="235">
        <v>17.117000000000001</v>
      </c>
      <c r="H87" s="236">
        <v>0.10842751505414398</v>
      </c>
      <c r="I87" s="236">
        <v>15.358305726106769</v>
      </c>
      <c r="J87" s="237">
        <v>2.6240961910030114</v>
      </c>
      <c r="K87" s="182"/>
      <c r="L87" s="136"/>
      <c r="M87" s="306"/>
      <c r="N87" s="294"/>
      <c r="O87" s="136"/>
      <c r="P87" s="257"/>
      <c r="Q87" s="136"/>
      <c r="R87" s="136"/>
      <c r="S87" s="136"/>
      <c r="T87" s="136"/>
      <c r="U87" s="136"/>
      <c r="V87" s="136"/>
      <c r="W87" s="136"/>
      <c r="X87" s="136"/>
      <c r="Y87" s="136"/>
      <c r="AA87" s="215"/>
      <c r="AE87" s="128"/>
      <c r="AF87" s="128"/>
      <c r="AG87" s="128"/>
      <c r="AH87" s="128"/>
    </row>
    <row r="88" spans="1:34" s="129" customFormat="1" ht="20.25" customHeight="1">
      <c r="A88" s="130"/>
      <c r="B88" s="232" t="s">
        <v>120</v>
      </c>
      <c r="C88" s="233">
        <v>8</v>
      </c>
      <c r="D88" s="234">
        <v>2.8296590084271375E-2</v>
      </c>
      <c r="E88" s="234">
        <v>0.30335368380569078</v>
      </c>
      <c r="F88" s="234">
        <v>0.21044100997689943</v>
      </c>
      <c r="G88" s="235">
        <v>18.149000000000001</v>
      </c>
      <c r="H88" s="236">
        <v>0.1088487982639135</v>
      </c>
      <c r="I88" s="236">
        <v>16.73679855210365</v>
      </c>
      <c r="J88" s="237">
        <v>2.5312562525953397</v>
      </c>
      <c r="K88" s="182"/>
      <c r="L88" s="136"/>
      <c r="M88" s="306"/>
      <c r="N88" s="294"/>
      <c r="O88" s="136"/>
      <c r="P88" s="257"/>
      <c r="Q88" s="136"/>
      <c r="R88" s="136"/>
      <c r="S88" s="136"/>
      <c r="T88" s="136"/>
      <c r="U88" s="136"/>
      <c r="V88" s="136"/>
      <c r="W88" s="136"/>
      <c r="X88" s="136"/>
      <c r="Y88" s="136"/>
      <c r="AA88" s="215"/>
      <c r="AE88" s="128"/>
      <c r="AF88" s="128"/>
      <c r="AG88" s="128"/>
      <c r="AH88" s="128"/>
    </row>
    <row r="89" spans="1:34" s="129" customFormat="1" ht="20.25" customHeight="1">
      <c r="A89" s="130"/>
      <c r="B89" s="232" t="s">
        <v>120</v>
      </c>
      <c r="C89" s="233">
        <v>9</v>
      </c>
      <c r="D89" s="234">
        <v>2.4386215818353898E-2</v>
      </c>
      <c r="E89" s="234">
        <v>0.30225115433372951</v>
      </c>
      <c r="F89" s="234">
        <v>0.21755756314005326</v>
      </c>
      <c r="G89" s="235">
        <v>17.207799999999999</v>
      </c>
      <c r="H89" s="236">
        <v>0.17660684983464495</v>
      </c>
      <c r="I89" s="236">
        <v>17.13914288004656</v>
      </c>
      <c r="J89" s="237">
        <v>2.5913583500972077</v>
      </c>
      <c r="K89" s="182"/>
      <c r="L89" s="136"/>
      <c r="M89" s="306"/>
      <c r="N89" s="294"/>
      <c r="O89" s="136"/>
      <c r="P89" s="257"/>
      <c r="Q89" s="136"/>
      <c r="R89" s="136"/>
      <c r="S89" s="136"/>
      <c r="T89" s="136"/>
      <c r="U89" s="136"/>
      <c r="V89" s="136"/>
      <c r="W89" s="136"/>
      <c r="X89" s="136"/>
      <c r="Y89" s="136"/>
      <c r="AA89" s="215"/>
      <c r="AE89" s="128"/>
      <c r="AF89" s="128"/>
      <c r="AG89" s="128"/>
      <c r="AH89" s="128"/>
    </row>
    <row r="90" spans="1:34" s="129" customFormat="1" ht="20.25" customHeight="1">
      <c r="A90" s="130"/>
      <c r="B90" s="232" t="s">
        <v>120</v>
      </c>
      <c r="C90" s="233">
        <v>10</v>
      </c>
      <c r="D90" s="234">
        <v>1.8770397363078426E-2</v>
      </c>
      <c r="E90" s="234">
        <v>0.30731461946795352</v>
      </c>
      <c r="F90" s="234">
        <v>0.22676907377525662</v>
      </c>
      <c r="G90" s="235">
        <v>16.62</v>
      </c>
      <c r="H90" s="236">
        <v>0.12962347818210923</v>
      </c>
      <c r="I90" s="236">
        <v>20.89458455252166</v>
      </c>
      <c r="J90" s="237">
        <v>2.6299503540612328</v>
      </c>
      <c r="K90" s="182"/>
      <c r="L90" s="136"/>
      <c r="M90" s="306"/>
      <c r="N90" s="294"/>
      <c r="O90" s="136"/>
      <c r="P90" s="257"/>
      <c r="Q90" s="136"/>
      <c r="R90" s="136"/>
      <c r="S90" s="136"/>
      <c r="T90" s="136"/>
      <c r="U90" s="136"/>
      <c r="V90" s="136"/>
      <c r="W90" s="136"/>
      <c r="X90" s="136"/>
      <c r="Y90" s="136"/>
      <c r="AA90" s="215"/>
      <c r="AE90" s="128"/>
      <c r="AF90" s="128"/>
      <c r="AG90" s="128"/>
      <c r="AH90" s="128"/>
    </row>
    <row r="91" spans="1:34" s="129" customFormat="1" ht="20.25" customHeight="1">
      <c r="A91" s="130"/>
      <c r="B91" s="232" t="s">
        <v>120</v>
      </c>
      <c r="C91" s="233">
        <v>11</v>
      </c>
      <c r="D91" s="234">
        <v>1.5198632285999282E-2</v>
      </c>
      <c r="E91" s="234">
        <v>0.31577680754126652</v>
      </c>
      <c r="F91" s="234">
        <v>0.24304692534589883</v>
      </c>
      <c r="G91" s="235">
        <v>16.183399999999999</v>
      </c>
      <c r="H91" s="236">
        <v>0.1971587645433838</v>
      </c>
      <c r="I91" s="236">
        <v>20.994158554125153</v>
      </c>
      <c r="J91" s="237">
        <v>2.5591992552346214</v>
      </c>
      <c r="K91" s="182"/>
      <c r="L91" s="136"/>
      <c r="M91" s="306"/>
      <c r="N91" s="294"/>
      <c r="O91" s="136"/>
      <c r="P91" s="257"/>
      <c r="Q91" s="136"/>
      <c r="R91" s="136"/>
      <c r="S91" s="136"/>
      <c r="T91" s="136"/>
      <c r="U91" s="136"/>
      <c r="V91" s="136"/>
      <c r="W91" s="136"/>
      <c r="X91" s="136"/>
      <c r="Y91" s="136"/>
      <c r="AA91" s="215"/>
      <c r="AE91" s="128"/>
      <c r="AF91" s="128"/>
      <c r="AG91" s="128"/>
      <c r="AH91" s="128"/>
    </row>
    <row r="92" spans="1:34" s="129" customFormat="1" ht="20.25" customHeight="1">
      <c r="A92" s="130"/>
      <c r="B92" s="232" t="s">
        <v>120</v>
      </c>
      <c r="C92" s="233">
        <v>12</v>
      </c>
      <c r="D92" s="234">
        <v>2.0125032800905437E-2</v>
      </c>
      <c r="E92" s="234">
        <v>0.32065163974964589</v>
      </c>
      <c r="F92" s="234">
        <v>0.23150254783037597</v>
      </c>
      <c r="G92" s="235">
        <v>16.2346</v>
      </c>
      <c r="H92" s="236">
        <v>0.22495133355491698</v>
      </c>
      <c r="I92" s="236">
        <v>18.483501240429014</v>
      </c>
      <c r="J92" s="237">
        <v>2.5885933922192681</v>
      </c>
      <c r="K92" s="182" t="s">
        <v>66</v>
      </c>
      <c r="L92" s="136"/>
      <c r="M92" s="306"/>
      <c r="N92" s="294"/>
      <c r="O92" s="136"/>
      <c r="P92" s="257"/>
      <c r="Q92" s="136"/>
      <c r="R92" s="136"/>
      <c r="S92" s="136"/>
      <c r="T92" s="136"/>
      <c r="U92" s="136"/>
      <c r="V92" s="136"/>
      <c r="W92" s="136"/>
      <c r="X92" s="136"/>
      <c r="Y92" s="136"/>
      <c r="AA92" s="215"/>
      <c r="AE92" s="128"/>
      <c r="AF92" s="128"/>
      <c r="AG92" s="128"/>
      <c r="AH92" s="128"/>
    </row>
    <row r="93" spans="1:34" s="129" customFormat="1" ht="20.25" customHeight="1">
      <c r="A93" s="130"/>
      <c r="B93" s="232" t="s">
        <v>118</v>
      </c>
      <c r="C93" s="233">
        <v>1</v>
      </c>
      <c r="D93" s="234">
        <v>9.2291408694588864E-2</v>
      </c>
      <c r="E93" s="234">
        <v>0.45018897025048032</v>
      </c>
      <c r="F93" s="234">
        <v>0.21788062227600094</v>
      </c>
      <c r="G93" s="235">
        <v>21.492529411764707</v>
      </c>
      <c r="H93" s="236">
        <v>5.3155674944750331</v>
      </c>
      <c r="I93" s="236">
        <v>72.375914557536646</v>
      </c>
      <c r="J93" s="237">
        <v>1.6925242491798287</v>
      </c>
      <c r="K93" s="182"/>
      <c r="L93" s="136"/>
      <c r="M93" s="306"/>
      <c r="N93" s="294"/>
      <c r="O93" s="136"/>
      <c r="P93" s="257"/>
      <c r="Q93" s="136"/>
      <c r="R93" s="136"/>
      <c r="S93" s="136"/>
      <c r="T93" s="136"/>
      <c r="U93" s="136"/>
      <c r="V93" s="136"/>
      <c r="W93" s="136"/>
      <c r="X93" s="136"/>
      <c r="Y93" s="136"/>
      <c r="AA93" s="215"/>
      <c r="AE93" s="128"/>
      <c r="AF93" s="128"/>
      <c r="AG93" s="128"/>
      <c r="AH93" s="128"/>
    </row>
    <row r="94" spans="1:34" s="129" customFormat="1" ht="20.25" customHeight="1">
      <c r="A94" s="130"/>
      <c r="B94" s="232" t="s">
        <v>118</v>
      </c>
      <c r="C94" s="233">
        <v>2</v>
      </c>
      <c r="D94" s="234">
        <v>5.4956897139456069E-2</v>
      </c>
      <c r="E94" s="234">
        <v>0.35835776180517803</v>
      </c>
      <c r="F94" s="234">
        <v>0.16743484088546159</v>
      </c>
      <c r="G94" s="235">
        <v>13.450117647058825</v>
      </c>
      <c r="H94" s="236">
        <v>0.27690654045562185</v>
      </c>
      <c r="I94" s="236">
        <v>17.855051980481893</v>
      </c>
      <c r="J94" s="237">
        <v>2.1631037235600421</v>
      </c>
      <c r="K94" s="182"/>
      <c r="L94" s="136"/>
      <c r="M94" s="306"/>
      <c r="N94" s="294"/>
      <c r="O94" s="136"/>
      <c r="P94" s="257"/>
      <c r="Q94" s="136"/>
      <c r="R94" s="136"/>
      <c r="S94" s="136"/>
      <c r="T94" s="136"/>
      <c r="U94" s="136"/>
      <c r="V94" s="136"/>
      <c r="W94" s="136"/>
      <c r="X94" s="136"/>
      <c r="Y94" s="136"/>
      <c r="AA94" s="215"/>
      <c r="AE94" s="128"/>
      <c r="AF94" s="128"/>
      <c r="AG94" s="128"/>
      <c r="AH94" s="128"/>
    </row>
    <row r="95" spans="1:34" s="129" customFormat="1" ht="20.25" customHeight="1">
      <c r="A95" s="130"/>
      <c r="B95" s="232" t="s">
        <v>118</v>
      </c>
      <c r="C95" s="233">
        <v>3</v>
      </c>
      <c r="D95" s="234">
        <v>2.2886312469227225E-2</v>
      </c>
      <c r="E95" s="234">
        <v>0.35494867805996011</v>
      </c>
      <c r="F95" s="234">
        <v>0.17773868119907102</v>
      </c>
      <c r="G95" s="235">
        <v>13.767833333333332</v>
      </c>
      <c r="H95" s="236">
        <v>0.30037791885004622</v>
      </c>
      <c r="I95" s="236">
        <v>18.846000149537538</v>
      </c>
      <c r="J95" s="237">
        <v>2.1425027941091495</v>
      </c>
      <c r="K95" s="182"/>
      <c r="L95" s="136"/>
      <c r="M95" s="306"/>
      <c r="N95" s="294"/>
      <c r="O95" s="136"/>
      <c r="P95" s="257"/>
      <c r="Q95" s="136"/>
      <c r="R95" s="136"/>
      <c r="S95" s="136"/>
      <c r="T95" s="136"/>
      <c r="U95" s="136"/>
      <c r="V95" s="136"/>
      <c r="W95" s="136"/>
      <c r="X95" s="136"/>
      <c r="Y95" s="136"/>
      <c r="AA95" s="215"/>
      <c r="AE95" s="128"/>
      <c r="AF95" s="128"/>
      <c r="AG95" s="128"/>
      <c r="AH95" s="128"/>
    </row>
    <row r="96" spans="1:34" s="129" customFormat="1" ht="20.25" customHeight="1">
      <c r="A96" s="130"/>
      <c r="B96" s="232" t="s">
        <v>118</v>
      </c>
      <c r="C96" s="233">
        <v>4</v>
      </c>
      <c r="D96" s="234">
        <v>1.531442030759134E-2</v>
      </c>
      <c r="E96" s="234">
        <v>0.35939130966737376</v>
      </c>
      <c r="F96" s="234">
        <v>0.17967054646584496</v>
      </c>
      <c r="G96" s="235">
        <v>15.399749999999999</v>
      </c>
      <c r="H96" s="236">
        <v>0.32974061525833448</v>
      </c>
      <c r="I96" s="236">
        <v>22.758631969958905</v>
      </c>
      <c r="J96" s="237">
        <v>2.0158065159026779</v>
      </c>
      <c r="K96" s="182"/>
      <c r="L96" s="136"/>
      <c r="M96" s="306"/>
      <c r="N96" s="294"/>
      <c r="O96" s="136"/>
      <c r="P96" s="257"/>
      <c r="Q96" s="136"/>
      <c r="R96" s="136"/>
      <c r="S96" s="136"/>
      <c r="T96" s="136"/>
      <c r="U96" s="136"/>
      <c r="V96" s="136"/>
      <c r="W96" s="136"/>
      <c r="X96" s="136"/>
      <c r="Y96" s="136"/>
      <c r="AA96" s="215"/>
      <c r="AE96" s="128"/>
      <c r="AF96" s="128"/>
      <c r="AG96" s="128"/>
      <c r="AH96" s="128"/>
    </row>
    <row r="97" spans="1:34" s="129" customFormat="1" ht="20.25" customHeight="1">
      <c r="A97" s="130"/>
      <c r="B97" s="232" t="s">
        <v>118</v>
      </c>
      <c r="C97" s="233">
        <v>5</v>
      </c>
      <c r="D97" s="234">
        <v>1.8221053663061926E-2</v>
      </c>
      <c r="E97" s="234">
        <v>0.34811181889294079</v>
      </c>
      <c r="F97" s="234">
        <v>0.18578380937078645</v>
      </c>
      <c r="G97" s="235">
        <v>15.829588235294114</v>
      </c>
      <c r="H97" s="236">
        <v>0.39367668166608666</v>
      </c>
      <c r="I97" s="236">
        <v>20.109095140576866</v>
      </c>
      <c r="J97" s="237">
        <v>1.986311097687514</v>
      </c>
      <c r="K97" s="182"/>
      <c r="L97" s="136"/>
      <c r="M97" s="306"/>
      <c r="N97" s="294"/>
      <c r="O97" s="136"/>
      <c r="P97" s="257"/>
      <c r="Q97" s="136"/>
      <c r="R97" s="136"/>
      <c r="S97" s="136"/>
      <c r="T97" s="136"/>
      <c r="U97" s="136"/>
      <c r="V97" s="136"/>
      <c r="W97" s="136"/>
      <c r="X97" s="136"/>
      <c r="Y97" s="136"/>
      <c r="AA97" s="215"/>
      <c r="AE97" s="128"/>
      <c r="AF97" s="128"/>
      <c r="AG97" s="128"/>
      <c r="AH97" s="128"/>
    </row>
    <row r="98" spans="1:34" s="129" customFormat="1" ht="20.25" customHeight="1">
      <c r="A98" s="130"/>
      <c r="B98" s="232" t="s">
        <v>118</v>
      </c>
      <c r="C98" s="233">
        <v>6</v>
      </c>
      <c r="D98" s="234">
        <v>1.8062797641155464E-2</v>
      </c>
      <c r="E98" s="234">
        <v>0.34660155488708777</v>
      </c>
      <c r="F98" s="234">
        <v>0.17126572906902907</v>
      </c>
      <c r="G98" s="235">
        <v>16.314874999999997</v>
      </c>
      <c r="H98" s="236">
        <v>0.75331208940614613</v>
      </c>
      <c r="I98" s="236">
        <v>20.946135851242154</v>
      </c>
      <c r="J98" s="237">
        <v>1.9526830946481462</v>
      </c>
      <c r="K98" s="182"/>
      <c r="L98" s="136"/>
      <c r="M98" s="306"/>
      <c r="N98" s="294"/>
      <c r="O98" s="136"/>
      <c r="P98" s="257"/>
      <c r="Q98" s="136"/>
      <c r="R98" s="136"/>
      <c r="S98" s="136"/>
      <c r="T98" s="136"/>
      <c r="U98" s="136"/>
      <c r="V98" s="136"/>
      <c r="W98" s="136"/>
      <c r="X98" s="136"/>
      <c r="Y98" s="136"/>
      <c r="AA98" s="215"/>
      <c r="AE98" s="128"/>
      <c r="AF98" s="128"/>
      <c r="AG98" s="128"/>
      <c r="AH98" s="128"/>
    </row>
    <row r="99" spans="1:34" s="129" customFormat="1" ht="20.25" customHeight="1">
      <c r="A99" s="130"/>
      <c r="B99" s="232" t="s">
        <v>118</v>
      </c>
      <c r="C99" s="233">
        <v>7</v>
      </c>
      <c r="D99" s="234">
        <v>2.4452583177144827E-2</v>
      </c>
      <c r="E99" s="234">
        <v>0.3472220341874766</v>
      </c>
      <c r="F99" s="234">
        <v>0.17518098721010622</v>
      </c>
      <c r="G99" s="235">
        <v>16.890750000000001</v>
      </c>
      <c r="H99" s="236">
        <v>0.61622069637357813</v>
      </c>
      <c r="I99" s="236">
        <v>20.131512789893787</v>
      </c>
      <c r="J99" s="237">
        <v>1.8993240947050789</v>
      </c>
      <c r="K99" s="182"/>
      <c r="L99" s="136"/>
      <c r="M99" s="306"/>
      <c r="N99" s="294"/>
      <c r="O99" s="136"/>
      <c r="P99" s="257"/>
      <c r="Q99" s="136"/>
      <c r="R99" s="136"/>
      <c r="S99" s="136"/>
      <c r="T99" s="136"/>
      <c r="U99" s="136"/>
      <c r="V99" s="136"/>
      <c r="W99" s="136"/>
      <c r="X99" s="136"/>
      <c r="Y99" s="136"/>
      <c r="AA99" s="215"/>
      <c r="AE99" s="128"/>
      <c r="AF99" s="128"/>
      <c r="AG99" s="128"/>
      <c r="AH99" s="128"/>
    </row>
    <row r="100" spans="1:34" s="129" customFormat="1" ht="20.25" customHeight="1">
      <c r="A100" s="130"/>
      <c r="B100" s="232" t="s">
        <v>118</v>
      </c>
      <c r="C100" s="233">
        <v>8</v>
      </c>
      <c r="D100" s="234">
        <v>3.109644997850922E-2</v>
      </c>
      <c r="E100" s="234">
        <v>0.35540091787766498</v>
      </c>
      <c r="F100" s="234">
        <v>0.16345977455951327</v>
      </c>
      <c r="G100" s="235">
        <v>17.843562500000001</v>
      </c>
      <c r="H100" s="236">
        <v>0.29286185793305564</v>
      </c>
      <c r="I100" s="236">
        <v>21.29748574666338</v>
      </c>
      <c r="J100" s="237">
        <v>1.8439456087348371</v>
      </c>
      <c r="K100" s="182"/>
      <c r="L100" s="136"/>
      <c r="M100" s="306"/>
      <c r="N100" s="294"/>
      <c r="O100" s="136"/>
      <c r="P100" s="257"/>
      <c r="Q100" s="136"/>
      <c r="R100" s="136"/>
      <c r="S100" s="136"/>
      <c r="T100" s="136"/>
      <c r="U100" s="136"/>
      <c r="V100" s="136"/>
      <c r="W100" s="136"/>
      <c r="X100" s="136"/>
      <c r="Y100" s="136"/>
      <c r="AA100" s="215"/>
      <c r="AE100" s="128"/>
      <c r="AF100" s="128"/>
      <c r="AG100" s="128"/>
      <c r="AH100" s="128"/>
    </row>
    <row r="101" spans="1:34" s="129" customFormat="1" ht="20.25" customHeight="1">
      <c r="A101" s="130"/>
      <c r="B101" s="232" t="s">
        <v>118</v>
      </c>
      <c r="C101" s="233">
        <v>9</v>
      </c>
      <c r="D101" s="234">
        <v>2.4390005864370876E-2</v>
      </c>
      <c r="E101" s="234">
        <v>0.35351755299263621</v>
      </c>
      <c r="F101" s="234">
        <v>0.17083235516200754</v>
      </c>
      <c r="G101" s="235">
        <v>17.265687499999999</v>
      </c>
      <c r="H101" s="236">
        <v>0.37343644605157789</v>
      </c>
      <c r="I101" s="236">
        <v>24.457123435060481</v>
      </c>
      <c r="J101" s="237">
        <v>1.888813757093825</v>
      </c>
      <c r="K101" s="182"/>
      <c r="L101" s="136"/>
      <c r="M101" s="306"/>
      <c r="N101" s="294"/>
      <c r="O101" s="136"/>
      <c r="P101" s="257"/>
      <c r="Q101" s="136"/>
      <c r="R101" s="136"/>
      <c r="S101" s="136"/>
      <c r="T101" s="136"/>
      <c r="U101" s="136"/>
      <c r="V101" s="136"/>
      <c r="W101" s="136"/>
      <c r="X101" s="136"/>
      <c r="Y101" s="136"/>
      <c r="AA101" s="215"/>
      <c r="AE101" s="128"/>
      <c r="AF101" s="128"/>
      <c r="AG101" s="128"/>
      <c r="AH101" s="128"/>
    </row>
    <row r="102" spans="1:34" s="129" customFormat="1" ht="20.25" customHeight="1">
      <c r="A102" s="130"/>
      <c r="B102" s="232" t="s">
        <v>118</v>
      </c>
      <c r="C102" s="233">
        <v>10</v>
      </c>
      <c r="D102" s="234">
        <v>1.8079147412691326E-2</v>
      </c>
      <c r="E102" s="234">
        <v>0.3558428748792693</v>
      </c>
      <c r="F102" s="234">
        <v>0.20040491357137163</v>
      </c>
      <c r="G102" s="235">
        <v>16.631529411764706</v>
      </c>
      <c r="H102" s="236">
        <v>0.71792365178396256</v>
      </c>
      <c r="I102" s="236">
        <v>30.640286693315218</v>
      </c>
      <c r="J102" s="237">
        <v>1.9520710472995721</v>
      </c>
      <c r="K102" s="182"/>
      <c r="L102" s="136"/>
      <c r="M102" s="306"/>
      <c r="N102" s="294"/>
      <c r="O102" s="136"/>
      <c r="P102" s="257"/>
      <c r="Q102" s="136"/>
      <c r="R102" s="136"/>
      <c r="S102" s="136"/>
      <c r="T102" s="136"/>
      <c r="U102" s="136"/>
      <c r="V102" s="136"/>
      <c r="W102" s="136"/>
      <c r="X102" s="136"/>
      <c r="Y102" s="136"/>
      <c r="AA102" s="215"/>
      <c r="AE102" s="128"/>
      <c r="AF102" s="128"/>
      <c r="AG102" s="128"/>
      <c r="AH102" s="128"/>
    </row>
    <row r="103" spans="1:34" s="129" customFormat="1" ht="20.25" customHeight="1">
      <c r="A103" s="130"/>
      <c r="B103" s="232" t="s">
        <v>118</v>
      </c>
      <c r="C103" s="233">
        <v>11</v>
      </c>
      <c r="D103" s="234">
        <v>1.8774838225146317E-2</v>
      </c>
      <c r="E103" s="234">
        <v>0.36604018919400505</v>
      </c>
      <c r="F103" s="234">
        <v>0.19981470346839209</v>
      </c>
      <c r="G103" s="235">
        <v>16.174277777777778</v>
      </c>
      <c r="H103" s="236">
        <v>0.94304494909332548</v>
      </c>
      <c r="I103" s="236">
        <v>31.382155204757431</v>
      </c>
      <c r="J103" s="237">
        <v>1.9865602914488421</v>
      </c>
      <c r="K103" s="182"/>
      <c r="L103" s="136"/>
      <c r="M103" s="306"/>
      <c r="N103" s="294"/>
      <c r="O103" s="136"/>
      <c r="P103" s="257"/>
      <c r="Q103" s="136"/>
      <c r="R103" s="136"/>
      <c r="S103" s="136"/>
      <c r="T103" s="136"/>
      <c r="U103" s="136"/>
      <c r="V103" s="136"/>
      <c r="W103" s="136"/>
      <c r="X103" s="136"/>
      <c r="Y103" s="136"/>
      <c r="AA103" s="215"/>
      <c r="AE103" s="128"/>
      <c r="AF103" s="128"/>
      <c r="AG103" s="128"/>
      <c r="AH103" s="128"/>
    </row>
    <row r="104" spans="1:34" s="129" customFormat="1" ht="20.25" customHeight="1">
      <c r="A104" s="130"/>
      <c r="B104" s="232" t="s">
        <v>118</v>
      </c>
      <c r="C104" s="233">
        <v>12</v>
      </c>
      <c r="D104" s="234">
        <v>2.699895878922353E-2</v>
      </c>
      <c r="E104" s="234">
        <v>0.3655576066920963</v>
      </c>
      <c r="F104" s="234">
        <v>0.19562476017936242</v>
      </c>
      <c r="G104" s="235">
        <v>16.010055555555553</v>
      </c>
      <c r="H104" s="236">
        <v>1.0332015958942269</v>
      </c>
      <c r="I104" s="236">
        <v>30.357198035090686</v>
      </c>
      <c r="J104" s="237">
        <v>2.0285091561924533</v>
      </c>
      <c r="K104" s="182" t="s">
        <v>68</v>
      </c>
      <c r="L104" s="136"/>
      <c r="M104" s="306"/>
      <c r="N104" s="294"/>
      <c r="O104" s="136"/>
      <c r="P104" s="257"/>
      <c r="Q104" s="136"/>
      <c r="R104" s="136"/>
      <c r="S104" s="136"/>
      <c r="T104" s="136"/>
      <c r="U104" s="136"/>
      <c r="V104" s="136"/>
      <c r="W104" s="136"/>
      <c r="X104" s="136"/>
      <c r="Y104" s="136"/>
      <c r="AA104" s="215"/>
      <c r="AE104" s="128"/>
      <c r="AF104" s="128"/>
      <c r="AG104" s="128"/>
      <c r="AH104" s="128"/>
    </row>
    <row r="105" spans="1:34" s="129" customFormat="1" ht="20.25" customHeight="1">
      <c r="A105" s="130"/>
      <c r="B105" s="232" t="s">
        <v>117</v>
      </c>
      <c r="C105" s="233">
        <v>1</v>
      </c>
      <c r="D105" s="234">
        <v>7.1838157954911483E-2</v>
      </c>
      <c r="E105" s="234">
        <v>0.42223470101076843</v>
      </c>
      <c r="F105" s="234">
        <v>0.24464059252028597</v>
      </c>
      <c r="G105" s="235">
        <v>20.183958333333333</v>
      </c>
      <c r="H105" s="236">
        <v>5.0789215066556785</v>
      </c>
      <c r="I105" s="236">
        <v>70.520142350760992</v>
      </c>
      <c r="J105" s="237">
        <v>1.6949429106640221</v>
      </c>
      <c r="K105" s="182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AE105" s="128"/>
      <c r="AF105" s="128"/>
      <c r="AG105" s="128"/>
      <c r="AH105" s="128"/>
    </row>
    <row r="106" spans="1:34" s="129" customFormat="1" ht="20.25" customHeight="1">
      <c r="A106" s="130"/>
      <c r="B106" s="232" t="s">
        <v>117</v>
      </c>
      <c r="C106" s="233">
        <v>2</v>
      </c>
      <c r="D106" s="234">
        <v>4.0050077517634904E-2</v>
      </c>
      <c r="E106" s="234">
        <v>0.37161761888844541</v>
      </c>
      <c r="F106" s="234">
        <v>0.18916415863793645</v>
      </c>
      <c r="G106" s="235">
        <v>13.656714285714285</v>
      </c>
      <c r="H106" s="236">
        <v>0.3700900889793966</v>
      </c>
      <c r="I106" s="236">
        <v>19.577536549060248</v>
      </c>
      <c r="J106" s="237">
        <v>2.0408227226439561</v>
      </c>
      <c r="K106" s="182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AE106" s="128"/>
      <c r="AF106" s="128"/>
      <c r="AG106" s="128"/>
      <c r="AH106" s="128"/>
    </row>
    <row r="107" spans="1:34" s="129" customFormat="1" ht="20.25" customHeight="1">
      <c r="A107" s="130"/>
      <c r="B107" s="232" t="s">
        <v>117</v>
      </c>
      <c r="C107" s="233">
        <v>3</v>
      </c>
      <c r="D107" s="234">
        <v>1.3680172702864384E-2</v>
      </c>
      <c r="E107" s="234">
        <v>0.37198739548461446</v>
      </c>
      <c r="F107" s="234">
        <v>0.19828234058696534</v>
      </c>
      <c r="G107" s="235">
        <v>13.936178571428572</v>
      </c>
      <c r="H107" s="236">
        <v>0.35207829392578111</v>
      </c>
      <c r="I107" s="236">
        <v>22.794727852900611</v>
      </c>
      <c r="J107" s="237">
        <v>2.0377622189656068</v>
      </c>
      <c r="K107" s="182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AE107" s="128"/>
      <c r="AF107" s="128"/>
      <c r="AG107" s="128"/>
      <c r="AH107" s="128"/>
    </row>
    <row r="108" spans="1:34" s="129" customFormat="1" ht="20.25" customHeight="1">
      <c r="A108" s="130"/>
      <c r="B108" s="232" t="s">
        <v>117</v>
      </c>
      <c r="C108" s="233">
        <v>4</v>
      </c>
      <c r="D108" s="234">
        <v>1.2338265906698245E-2</v>
      </c>
      <c r="E108" s="234">
        <v>0.36946150446374471</v>
      </c>
      <c r="F108" s="234">
        <v>0.21177499027418145</v>
      </c>
      <c r="G108" s="235">
        <v>14.508142857142859</v>
      </c>
      <c r="H108" s="236">
        <v>0.31738525130621553</v>
      </c>
      <c r="I108" s="236">
        <v>21.198530580215547</v>
      </c>
      <c r="J108" s="237">
        <v>1.9839687910166828</v>
      </c>
      <c r="K108" s="182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AE108" s="128"/>
      <c r="AF108" s="128"/>
      <c r="AG108" s="128"/>
      <c r="AH108" s="128"/>
    </row>
    <row r="109" spans="1:34" s="129" customFormat="1" ht="20.25" customHeight="1">
      <c r="A109" s="130"/>
      <c r="B109" s="232" t="s">
        <v>117</v>
      </c>
      <c r="C109" s="233">
        <v>5</v>
      </c>
      <c r="D109" s="234">
        <v>1.1716049508424087E-2</v>
      </c>
      <c r="E109" s="234">
        <v>0.36985533084383454</v>
      </c>
      <c r="F109" s="234">
        <v>0.20279006959124299</v>
      </c>
      <c r="G109" s="235">
        <v>15.02448148148148</v>
      </c>
      <c r="H109" s="236">
        <v>0.66812179518888648</v>
      </c>
      <c r="I109" s="236">
        <v>22.983811282444186</v>
      </c>
      <c r="J109" s="237">
        <v>1.9572075027765967</v>
      </c>
      <c r="K109" s="182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AE109" s="128"/>
      <c r="AF109" s="128"/>
      <c r="AG109" s="128"/>
      <c r="AH109" s="128"/>
    </row>
    <row r="110" spans="1:34" s="129" customFormat="1" ht="20.25" customHeight="1">
      <c r="A110" s="130"/>
      <c r="B110" s="232" t="s">
        <v>117</v>
      </c>
      <c r="C110" s="233">
        <v>6</v>
      </c>
      <c r="D110" s="234">
        <v>1.3075634719740362E-2</v>
      </c>
      <c r="E110" s="234">
        <v>0.36886044640008508</v>
      </c>
      <c r="F110" s="234">
        <v>0.19173414833353875</v>
      </c>
      <c r="G110" s="235">
        <v>16.107833333333335</v>
      </c>
      <c r="H110" s="236">
        <v>0.44418384963475815</v>
      </c>
      <c r="I110" s="236">
        <v>22.080942215294069</v>
      </c>
      <c r="J110" s="237">
        <v>1.8778984697845311</v>
      </c>
      <c r="K110" s="182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AE110" s="128"/>
      <c r="AF110" s="128"/>
      <c r="AG110" s="128"/>
      <c r="AH110" s="128"/>
    </row>
    <row r="111" spans="1:34" s="129" customFormat="1" ht="20.25" customHeight="1">
      <c r="A111" s="130"/>
      <c r="B111" s="232" t="s">
        <v>117</v>
      </c>
      <c r="C111" s="233">
        <v>7</v>
      </c>
      <c r="D111" s="234">
        <v>1.4960561410202158E-2</v>
      </c>
      <c r="E111" s="234">
        <v>0.36912494484426156</v>
      </c>
      <c r="F111" s="234">
        <v>0.19118770374673805</v>
      </c>
      <c r="G111" s="235">
        <v>16.647500000000004</v>
      </c>
      <c r="H111" s="236">
        <v>0.38247496713785034</v>
      </c>
      <c r="I111" s="236">
        <v>22.827367127615648</v>
      </c>
      <c r="J111" s="237">
        <v>1.8343846519365075</v>
      </c>
      <c r="K111" s="182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AE111" s="128"/>
      <c r="AF111" s="128"/>
      <c r="AG111" s="128"/>
      <c r="AH111" s="128"/>
    </row>
    <row r="112" spans="1:34" s="129" customFormat="1" ht="20.25" customHeight="1">
      <c r="A112" s="130"/>
      <c r="B112" s="232" t="s">
        <v>117</v>
      </c>
      <c r="C112" s="233">
        <v>8</v>
      </c>
      <c r="D112" s="234">
        <v>1.8954281554663294E-2</v>
      </c>
      <c r="E112" s="234">
        <v>0.36709857778048</v>
      </c>
      <c r="F112" s="234">
        <v>0.18476316721293615</v>
      </c>
      <c r="G112" s="235">
        <v>17.142608695652179</v>
      </c>
      <c r="H112" s="236">
        <v>0.29053667571567354</v>
      </c>
      <c r="I112" s="236">
        <v>20.660385828670119</v>
      </c>
      <c r="J112" s="237">
        <v>1.8003925388949527</v>
      </c>
      <c r="K112" s="182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AE112" s="128"/>
      <c r="AF112" s="128"/>
      <c r="AG112" s="128"/>
      <c r="AH112" s="128"/>
    </row>
    <row r="113" spans="1:34" s="136" customFormat="1" ht="20.25" customHeight="1">
      <c r="A113" s="130"/>
      <c r="B113" s="232" t="s">
        <v>117</v>
      </c>
      <c r="C113" s="233">
        <v>9</v>
      </c>
      <c r="D113" s="234">
        <v>1.4666146791968435E-2</v>
      </c>
      <c r="E113" s="234">
        <v>0.37205079088632736</v>
      </c>
      <c r="F113" s="234">
        <v>0.19851143941865326</v>
      </c>
      <c r="G113" s="235">
        <v>16.842045454545453</v>
      </c>
      <c r="H113" s="236">
        <v>0.36029962811195931</v>
      </c>
      <c r="I113" s="236">
        <v>24.062342802217646</v>
      </c>
      <c r="J113" s="237">
        <v>1.8322274138478591</v>
      </c>
      <c r="K113" s="182"/>
      <c r="Z113" s="129"/>
      <c r="AA113" s="129"/>
      <c r="AB113" s="129"/>
      <c r="AC113" s="129"/>
      <c r="AD113" s="129"/>
      <c r="AE113" s="128"/>
      <c r="AF113" s="128"/>
      <c r="AG113" s="128"/>
      <c r="AH113" s="128"/>
    </row>
    <row r="114" spans="1:34" s="136" customFormat="1" ht="20.25" customHeight="1">
      <c r="A114" s="130"/>
      <c r="B114" s="232" t="s">
        <v>117</v>
      </c>
      <c r="C114" s="233">
        <v>10</v>
      </c>
      <c r="D114" s="234">
        <v>1.2121585800411533E-2</v>
      </c>
      <c r="E114" s="234">
        <v>0.37349446166073763</v>
      </c>
      <c r="F114" s="234">
        <v>0.21449498419305088</v>
      </c>
      <c r="G114" s="235">
        <v>15.764857142857142</v>
      </c>
      <c r="H114" s="236">
        <v>0.732869182850861</v>
      </c>
      <c r="I114" s="236">
        <v>29.694446529246335</v>
      </c>
      <c r="J114" s="237">
        <v>1.9245827405459637</v>
      </c>
      <c r="K114" s="182"/>
      <c r="Z114" s="129"/>
      <c r="AA114" s="129"/>
      <c r="AB114" s="129"/>
      <c r="AC114" s="129"/>
      <c r="AD114" s="129"/>
      <c r="AE114" s="128"/>
      <c r="AF114" s="128"/>
      <c r="AG114" s="128"/>
      <c r="AH114" s="128"/>
    </row>
    <row r="115" spans="1:34" s="136" customFormat="1" ht="20.25" customHeight="1">
      <c r="A115" s="130"/>
      <c r="B115" s="232" t="s">
        <v>117</v>
      </c>
      <c r="C115" s="233">
        <v>11</v>
      </c>
      <c r="D115" s="234">
        <v>1.4164352333281248E-2</v>
      </c>
      <c r="E115" s="234">
        <v>0.37511998397078439</v>
      </c>
      <c r="F115" s="234">
        <v>0.22181191224081998</v>
      </c>
      <c r="G115" s="235">
        <v>15.799142857142852</v>
      </c>
      <c r="H115" s="236">
        <v>0.91993892718192638</v>
      </c>
      <c r="I115" s="236">
        <v>32.174681844850959</v>
      </c>
      <c r="J115" s="237">
        <v>1.9172908726355447</v>
      </c>
      <c r="K115" s="182"/>
      <c r="Z115" s="129"/>
      <c r="AA115" s="129"/>
      <c r="AB115" s="129"/>
      <c r="AC115" s="129"/>
      <c r="AD115" s="129"/>
      <c r="AE115" s="128"/>
      <c r="AF115" s="128"/>
      <c r="AG115" s="128"/>
      <c r="AH115" s="128"/>
    </row>
    <row r="116" spans="1:34" s="136" customFormat="1" ht="20.25" customHeight="1">
      <c r="A116" s="130"/>
      <c r="B116" s="232" t="s">
        <v>117</v>
      </c>
      <c r="C116" s="233">
        <v>12</v>
      </c>
      <c r="D116" s="234">
        <v>1.7603397479504644E-2</v>
      </c>
      <c r="E116" s="234">
        <v>0.37846034925559507</v>
      </c>
      <c r="F116" s="234">
        <v>0.21651460829641622</v>
      </c>
      <c r="G116" s="235">
        <v>15.502851851851851</v>
      </c>
      <c r="H116" s="236">
        <v>0.89671891433003759</v>
      </c>
      <c r="I116" s="236">
        <v>30.368841287215364</v>
      </c>
      <c r="J116" s="237">
        <v>1.9546986060155449</v>
      </c>
      <c r="K116" s="182" t="s">
        <v>68</v>
      </c>
      <c r="Z116" s="129"/>
      <c r="AA116" s="129"/>
      <c r="AB116" s="129"/>
      <c r="AC116" s="129"/>
      <c r="AD116" s="129"/>
      <c r="AE116" s="128"/>
      <c r="AF116" s="128"/>
      <c r="AG116" s="128"/>
      <c r="AH116" s="128"/>
    </row>
    <row r="117" spans="1:34" s="136" customFormat="1" ht="20.25" customHeight="1">
      <c r="A117" s="130"/>
      <c r="B117" s="232" t="s">
        <v>119</v>
      </c>
      <c r="C117" s="233">
        <v>1</v>
      </c>
      <c r="D117" s="234">
        <v>1.8128085741823979E-2</v>
      </c>
      <c r="E117" s="234">
        <v>0.3931413319378278</v>
      </c>
      <c r="F117" s="234">
        <v>0.21376913901822775</v>
      </c>
      <c r="G117" s="235">
        <v>19.474999999999998</v>
      </c>
      <c r="H117" s="236">
        <v>5.0707664920624929</v>
      </c>
      <c r="I117" s="236">
        <v>96.231271956067317</v>
      </c>
      <c r="J117" s="237">
        <v>2.0050704626049076</v>
      </c>
      <c r="K117" s="182"/>
      <c r="Z117" s="129"/>
      <c r="AA117" s="129"/>
      <c r="AB117" s="129"/>
      <c r="AC117" s="129"/>
      <c r="AD117" s="129"/>
      <c r="AE117" s="128"/>
      <c r="AF117" s="128"/>
      <c r="AG117" s="128"/>
      <c r="AH117" s="128"/>
    </row>
    <row r="118" spans="1:34" s="136" customFormat="1" ht="20.25" customHeight="1">
      <c r="A118" s="130"/>
      <c r="B118" s="232" t="s">
        <v>119</v>
      </c>
      <c r="C118" s="233">
        <v>2</v>
      </c>
      <c r="D118" s="234">
        <v>2.9074553751995181E-2</v>
      </c>
      <c r="E118" s="234">
        <v>0.29336038108656665</v>
      </c>
      <c r="F118" s="234">
        <v>0.17475709457788427</v>
      </c>
      <c r="G118" s="235">
        <v>14.275428571428574</v>
      </c>
      <c r="H118" s="236">
        <v>0.38488339971713498</v>
      </c>
      <c r="I118" s="236">
        <v>24.974497182388816</v>
      </c>
      <c r="J118" s="237">
        <v>2.3768585335289649</v>
      </c>
      <c r="K118" s="182"/>
      <c r="Z118" s="129"/>
      <c r="AA118" s="129"/>
      <c r="AB118" s="129"/>
      <c r="AC118" s="129"/>
      <c r="AD118" s="129"/>
      <c r="AE118" s="128"/>
      <c r="AF118" s="128"/>
      <c r="AG118" s="128"/>
      <c r="AH118" s="128"/>
    </row>
    <row r="119" spans="1:34" s="136" customFormat="1" ht="20.25" customHeight="1">
      <c r="A119" s="130"/>
      <c r="B119" s="232" t="s">
        <v>119</v>
      </c>
      <c r="C119" s="233">
        <v>3</v>
      </c>
      <c r="D119" s="234">
        <v>8.5092745831492518E-3</v>
      </c>
      <c r="E119" s="234">
        <v>0.29632958851011987</v>
      </c>
      <c r="F119" s="234">
        <v>0.17076672437772733</v>
      </c>
      <c r="G119" s="235">
        <v>14.73725</v>
      </c>
      <c r="H119" s="236">
        <v>0.29580719386192206</v>
      </c>
      <c r="I119" s="236">
        <v>35.058252596669867</v>
      </c>
      <c r="J119" s="237">
        <v>2.3373264688980062</v>
      </c>
      <c r="K119" s="182"/>
      <c r="Z119" s="129"/>
      <c r="AA119" s="129"/>
      <c r="AB119" s="129"/>
      <c r="AC119" s="129"/>
      <c r="AD119" s="129"/>
      <c r="AE119" s="128"/>
      <c r="AF119" s="128"/>
      <c r="AG119" s="128"/>
      <c r="AH119" s="128"/>
    </row>
    <row r="120" spans="1:34" s="136" customFormat="1" ht="20.25" customHeight="1">
      <c r="A120" s="130"/>
      <c r="B120" s="232" t="s">
        <v>119</v>
      </c>
      <c r="C120" s="233">
        <v>4</v>
      </c>
      <c r="D120" s="234">
        <v>8.3586375843019336E-3</v>
      </c>
      <c r="E120" s="234">
        <v>0.28622833155993338</v>
      </c>
      <c r="F120" s="234">
        <v>0.17843035741756719</v>
      </c>
      <c r="G120" s="235">
        <v>14.871</v>
      </c>
      <c r="H120" s="236">
        <v>0.24852165799339734</v>
      </c>
      <c r="I120" s="236">
        <v>37.422992082236526</v>
      </c>
      <c r="J120" s="237">
        <v>2.3219613442374833</v>
      </c>
      <c r="K120" s="182"/>
      <c r="Z120" s="129"/>
      <c r="AA120" s="129"/>
      <c r="AB120" s="129"/>
      <c r="AC120" s="129"/>
      <c r="AD120" s="129"/>
      <c r="AE120" s="128"/>
      <c r="AF120" s="128"/>
      <c r="AG120" s="128"/>
      <c r="AH120" s="128"/>
    </row>
    <row r="121" spans="1:34" s="136" customFormat="1" ht="20.25" customHeight="1">
      <c r="A121" s="130"/>
      <c r="B121" s="232" t="s">
        <v>119</v>
      </c>
      <c r="C121" s="233">
        <v>5</v>
      </c>
      <c r="D121" s="234">
        <v>6.9511273747487768E-3</v>
      </c>
      <c r="E121" s="234">
        <v>0.28100811189227765</v>
      </c>
      <c r="F121" s="234">
        <v>0.17241455106545026</v>
      </c>
      <c r="G121" s="235">
        <v>14.351875</v>
      </c>
      <c r="H121" s="236">
        <v>0.22884222635302512</v>
      </c>
      <c r="I121" s="236">
        <v>30.905744885361184</v>
      </c>
      <c r="J121" s="237">
        <v>2.34202363782379</v>
      </c>
      <c r="K121" s="182"/>
      <c r="Z121" s="129"/>
      <c r="AA121" s="129"/>
      <c r="AB121" s="129"/>
      <c r="AC121" s="129"/>
      <c r="AD121" s="129"/>
      <c r="AE121" s="128"/>
      <c r="AF121" s="128"/>
      <c r="AG121" s="128"/>
      <c r="AH121" s="128"/>
    </row>
    <row r="122" spans="1:34" s="136" customFormat="1" ht="20.25" customHeight="1">
      <c r="A122" s="130"/>
      <c r="B122" s="232" t="s">
        <v>119</v>
      </c>
      <c r="C122" s="233">
        <v>6</v>
      </c>
      <c r="D122" s="234">
        <v>8.2964173678041781E-3</v>
      </c>
      <c r="E122" s="234">
        <v>0.27914610902990616</v>
      </c>
      <c r="F122" s="234">
        <v>0.16002670688349147</v>
      </c>
      <c r="G122" s="235">
        <v>15.308125000000002</v>
      </c>
      <c r="H122" s="236">
        <v>0.30232865534573305</v>
      </c>
      <c r="I122" s="236">
        <v>33.620724878300493</v>
      </c>
      <c r="J122" s="237">
        <v>2.2518723904748223</v>
      </c>
      <c r="K122" s="182"/>
      <c r="Z122" s="129"/>
      <c r="AA122" s="129"/>
      <c r="AB122" s="129"/>
      <c r="AC122" s="129"/>
      <c r="AD122" s="129"/>
      <c r="AE122" s="128"/>
      <c r="AF122" s="128"/>
      <c r="AG122" s="128"/>
      <c r="AH122" s="128"/>
    </row>
    <row r="123" spans="1:34" s="136" customFormat="1" ht="20.25" customHeight="1">
      <c r="A123" s="130"/>
      <c r="B123" s="232" t="s">
        <v>119</v>
      </c>
      <c r="C123" s="233">
        <v>7</v>
      </c>
      <c r="D123" s="234">
        <v>9.5683494359757922E-3</v>
      </c>
      <c r="E123" s="234">
        <v>0.28753124776817518</v>
      </c>
      <c r="F123" s="234">
        <v>0.16125166201689473</v>
      </c>
      <c r="G123" s="235">
        <v>16.53575</v>
      </c>
      <c r="H123" s="236">
        <v>0.32966405975804203</v>
      </c>
      <c r="I123" s="236">
        <v>34.806579948715893</v>
      </c>
      <c r="J123" s="237">
        <v>2.1325681185958079</v>
      </c>
      <c r="K123" s="182"/>
      <c r="Z123" s="129"/>
      <c r="AA123" s="129"/>
      <c r="AB123" s="129"/>
      <c r="AC123" s="129"/>
      <c r="AD123" s="129"/>
      <c r="AE123" s="128"/>
      <c r="AF123" s="128"/>
      <c r="AG123" s="128"/>
      <c r="AH123" s="128"/>
    </row>
    <row r="124" spans="1:34" s="136" customFormat="1" ht="20.25" customHeight="1">
      <c r="A124" s="130"/>
      <c r="B124" s="232" t="s">
        <v>119</v>
      </c>
      <c r="C124" s="233">
        <v>8</v>
      </c>
      <c r="D124" s="234">
        <v>1.0391436372325907E-2</v>
      </c>
      <c r="E124" s="234">
        <v>0.30088843646051222</v>
      </c>
      <c r="F124" s="234">
        <v>0.15738296416147052</v>
      </c>
      <c r="G124" s="235">
        <v>17.985749999999999</v>
      </c>
      <c r="H124" s="236">
        <v>0.30435783650464737</v>
      </c>
      <c r="I124" s="236">
        <v>40.998419862423951</v>
      </c>
      <c r="J124" s="237">
        <v>2.0437805734582932</v>
      </c>
      <c r="K124" s="182"/>
      <c r="Z124" s="129"/>
      <c r="AA124" s="129"/>
      <c r="AB124" s="129"/>
      <c r="AC124" s="129"/>
      <c r="AD124" s="129"/>
      <c r="AE124" s="128"/>
      <c r="AF124" s="128"/>
      <c r="AG124" s="128"/>
      <c r="AH124" s="128"/>
    </row>
    <row r="125" spans="1:34" s="136" customFormat="1" ht="20.25" customHeight="1">
      <c r="A125" s="130"/>
      <c r="B125" s="232" t="s">
        <v>119</v>
      </c>
      <c r="C125" s="233">
        <v>9</v>
      </c>
      <c r="D125" s="234">
        <v>8.7345501481085608E-3</v>
      </c>
      <c r="E125" s="234">
        <v>0.29143007118304332</v>
      </c>
      <c r="F125" s="234">
        <v>0.1617287746609026</v>
      </c>
      <c r="G125" s="235">
        <v>16.663999999999998</v>
      </c>
      <c r="H125" s="236">
        <v>0.298423161855074</v>
      </c>
      <c r="I125" s="236">
        <v>39.617332642715823</v>
      </c>
      <c r="J125" s="237">
        <v>2.126389020355218</v>
      </c>
      <c r="K125" s="182"/>
      <c r="Z125" s="129"/>
      <c r="AA125" s="129"/>
      <c r="AB125" s="129"/>
      <c r="AC125" s="129"/>
      <c r="AD125" s="129"/>
      <c r="AE125" s="128"/>
      <c r="AF125" s="128"/>
      <c r="AG125" s="128"/>
      <c r="AH125" s="128"/>
    </row>
    <row r="126" spans="1:34" s="136" customFormat="1" ht="20.25" customHeight="1">
      <c r="A126" s="130"/>
      <c r="B126" s="232" t="s">
        <v>119</v>
      </c>
      <c r="C126" s="233">
        <v>10</v>
      </c>
      <c r="D126" s="234">
        <v>8.8051925865193746E-3</v>
      </c>
      <c r="E126" s="234">
        <v>0.28331505130723245</v>
      </c>
      <c r="F126" s="234">
        <v>0.17788054171506273</v>
      </c>
      <c r="G126" s="235">
        <v>15.353875000000002</v>
      </c>
      <c r="H126" s="236">
        <v>0.46683142531468513</v>
      </c>
      <c r="I126" s="236">
        <v>39.961739207128012</v>
      </c>
      <c r="J126" s="237">
        <v>2.2758546543201037</v>
      </c>
      <c r="K126" s="182"/>
      <c r="Z126" s="129"/>
      <c r="AA126" s="129"/>
      <c r="AB126" s="129"/>
      <c r="AC126" s="129"/>
      <c r="AD126" s="129"/>
      <c r="AE126" s="128"/>
      <c r="AF126" s="128"/>
      <c r="AG126" s="128"/>
      <c r="AH126" s="128"/>
    </row>
    <row r="127" spans="1:34" s="136" customFormat="1" ht="20.25" customHeight="1">
      <c r="A127" s="130"/>
      <c r="B127" s="232" t="s">
        <v>119</v>
      </c>
      <c r="C127" s="233">
        <v>11</v>
      </c>
      <c r="D127" s="234">
        <v>8.986684578743763E-3</v>
      </c>
      <c r="E127" s="234">
        <v>0.28791032624247354</v>
      </c>
      <c r="F127" s="234">
        <v>0.17625324919228488</v>
      </c>
      <c r="G127" s="235">
        <v>15.006125000000003</v>
      </c>
      <c r="H127" s="236">
        <v>0.76169896280245375</v>
      </c>
      <c r="I127" s="236">
        <v>41.559732013653722</v>
      </c>
      <c r="J127" s="237">
        <v>2.30871655435344</v>
      </c>
      <c r="K127" s="182"/>
      <c r="Z127" s="129"/>
      <c r="AA127" s="129"/>
      <c r="AB127" s="129"/>
      <c r="AC127" s="129"/>
      <c r="AD127" s="129"/>
      <c r="AE127" s="128"/>
      <c r="AF127" s="128"/>
      <c r="AG127" s="128"/>
      <c r="AH127" s="128"/>
    </row>
    <row r="128" spans="1:34" s="136" customFormat="1" ht="20.25" customHeight="1">
      <c r="A128" s="130"/>
      <c r="B128" s="232" t="s">
        <v>119</v>
      </c>
      <c r="C128" s="233">
        <v>12</v>
      </c>
      <c r="D128" s="234">
        <v>1.2793511285112269E-2</v>
      </c>
      <c r="E128" s="234">
        <v>0.29924955849403145</v>
      </c>
      <c r="F128" s="234">
        <v>0.17398172843887938</v>
      </c>
      <c r="G128" s="235">
        <v>14.985875</v>
      </c>
      <c r="H128" s="236">
        <v>0.92376012956833575</v>
      </c>
      <c r="I128" s="236">
        <v>42.272036781173441</v>
      </c>
      <c r="J128" s="237">
        <v>2.3161527073134129</v>
      </c>
      <c r="K128" s="182" t="s">
        <v>69</v>
      </c>
      <c r="Z128" s="129"/>
      <c r="AA128" s="129"/>
      <c r="AB128" s="129"/>
      <c r="AC128" s="129"/>
      <c r="AD128" s="129"/>
      <c r="AE128" s="128"/>
      <c r="AF128" s="128"/>
      <c r="AG128" s="128"/>
      <c r="AH128" s="128"/>
    </row>
    <row r="129" spans="1:34" s="136" customFormat="1" ht="20.25" customHeight="1">
      <c r="A129" s="130"/>
      <c r="B129" s="238" t="s">
        <v>124</v>
      </c>
      <c r="C129" s="239"/>
      <c r="D129" s="238"/>
      <c r="E129" s="238"/>
      <c r="F129" s="238"/>
      <c r="G129" s="238"/>
      <c r="H129" s="238"/>
      <c r="I129" s="238"/>
      <c r="J129" s="238"/>
      <c r="K129" s="239"/>
      <c r="Z129" s="129"/>
      <c r="AA129" s="129"/>
      <c r="AB129" s="129"/>
      <c r="AC129" s="129"/>
      <c r="AD129" s="129"/>
      <c r="AE129" s="128"/>
      <c r="AF129" s="128"/>
      <c r="AG129" s="128"/>
      <c r="AH129" s="128"/>
    </row>
    <row r="130" spans="1:34" s="136" customFormat="1" ht="20.25" customHeight="1">
      <c r="A130" s="130"/>
      <c r="B130" s="240" t="str">
        <f>C70</f>
        <v>급행91</v>
      </c>
      <c r="C130" s="241"/>
      <c r="D130" s="184">
        <f>(SUMIFS(D$81:D$128,$B$81:$B$128,$B130,$C$81:$C$128,MAX($C$81:$C$128))/SUMIFS(D$81:D$128,$B$81:$B$128,$B130,$C$81:$C$128,MAX($C$81:$C$128)-1))-1</f>
        <v>0.32413446303614246</v>
      </c>
      <c r="E130" s="184">
        <f t="shared" ref="D130:J133" si="1">(SUMIFS(E$81:E$128,$B$81:$B$128,$B130,$C$81:$C$128,MAX($C$81:$C$128))/SUMIFS(E$81:E$128,$B$81:$B$128,$B130,$C$81:$C$128,MAX($C$81:$C$128)-1))-1</f>
        <v>1.5437587853067036E-2</v>
      </c>
      <c r="F130" s="184">
        <f t="shared" si="1"/>
        <v>-4.7498554030639073E-2</v>
      </c>
      <c r="G130" s="184">
        <f t="shared" si="1"/>
        <v>3.163735679770685E-3</v>
      </c>
      <c r="H130" s="242">
        <f>(SUMIFS(H$81:H$128,$B$81:$B$128,$B130,$C$81:$C$128,MAX($C$81:$C$128))/SUMIFS(H$81:H$128,$B$81:$B$128,$B130,$C$81:$C$128,MAX($C$81:$C$128)-1))-1</f>
        <v>0.14096542487421382</v>
      </c>
      <c r="I130" s="184">
        <f t="shared" si="1"/>
        <v>-0.11958837536752909</v>
      </c>
      <c r="J130" s="242">
        <f t="shared" si="1"/>
        <v>1.148567737526629E-2</v>
      </c>
      <c r="K130" s="243"/>
      <c r="Z130" s="129"/>
      <c r="AA130" s="129"/>
      <c r="AB130" s="129"/>
      <c r="AC130" s="129"/>
      <c r="AD130" s="129"/>
      <c r="AE130" s="128"/>
      <c r="AF130" s="128"/>
      <c r="AG130" s="128"/>
      <c r="AH130" s="128"/>
    </row>
    <row r="131" spans="1:34" s="136" customFormat="1" ht="20.25" customHeight="1">
      <c r="A131" s="130"/>
      <c r="B131" s="244" t="str">
        <f>D70</f>
        <v>103-1</v>
      </c>
      <c r="C131" s="241"/>
      <c r="D131" s="184">
        <f t="shared" si="1"/>
        <v>0.43803949016520072</v>
      </c>
      <c r="E131" s="184">
        <f t="shared" si="1"/>
        <v>-1.3183866585014803E-3</v>
      </c>
      <c r="F131" s="184">
        <f t="shared" si="1"/>
        <v>-2.0969143993412098E-2</v>
      </c>
      <c r="G131" s="184">
        <f>(SUMIFS(G$81:G$128,$B$81:$B$128,$B131,$C$81:$C$128,MAX($C$81:$C$128))/SUMIFS(G$81:G$128,$B$81:$B$128,$B131,$C$81:$C$128,MAX($C$81:$C$128)-1))-1</f>
        <v>-1.01532955275353E-2</v>
      </c>
      <c r="H131" s="184">
        <f>(SUMIFS(H$81:H$128,$B$81:$B$128,$B131,$C$81:$C$128,MAX($C$81:$C$128))/SUMIFS(H$81:H$128,$B$81:$B$128,$B131,$C$81:$C$128,MAX($C$81:$C$128)-1))-1</f>
        <v>9.5601643259508373E-2</v>
      </c>
      <c r="I131" s="184">
        <f t="shared" si="1"/>
        <v>-3.2660509228230605E-2</v>
      </c>
      <c r="J131" s="242">
        <f>(SUMIFS(J$81:J$128,$B$81:$B$128,$B131,$C$81:$C$128,MAX($C$81:$C$128))/SUMIFS(J$81:J$128,$B$81:$B$128,$B131,$C$81:$C$128,MAX($C$81:$C$128)-1))-1</f>
        <v>2.1116331039224168E-2</v>
      </c>
      <c r="K131" s="243"/>
      <c r="Z131" s="129"/>
      <c r="AA131" s="129"/>
      <c r="AB131" s="129"/>
      <c r="AC131" s="129"/>
      <c r="AD131" s="129"/>
      <c r="AE131" s="128"/>
      <c r="AF131" s="128"/>
      <c r="AG131" s="128"/>
      <c r="AH131" s="128"/>
    </row>
    <row r="132" spans="1:34" s="136" customFormat="1" ht="20.25" customHeight="1">
      <c r="A132" s="130"/>
      <c r="B132" s="244" t="str">
        <f>E70</f>
        <v>103</v>
      </c>
      <c r="C132" s="241"/>
      <c r="D132" s="184">
        <f t="shared" si="1"/>
        <v>0.24279579223279057</v>
      </c>
      <c r="E132" s="184">
        <f t="shared" si="1"/>
        <v>8.9047916068125677E-3</v>
      </c>
      <c r="F132" s="184">
        <f t="shared" si="1"/>
        <v>-2.3881963285418584E-2</v>
      </c>
      <c r="G132" s="184">
        <f t="shared" si="1"/>
        <v>-1.8753612646590367E-2</v>
      </c>
      <c r="H132" s="184">
        <f>(SUMIFS(H$81:H$128,$B$81:$B$128,$B132,$C$81:$C$128,MAX($C$81:$C$128))/SUMIFS(H$81:H$128,$B$81:$B$128,$B132,$C$81:$C$128,MAX($C$81:$C$128)-1))-1</f>
        <v>-2.5240819978147089E-2</v>
      </c>
      <c r="I132" s="184">
        <f>(SUMIFS(I$81:I$128,$B$81:$B$128,$B132,$C$81:$C$128,MAX($C$81:$C$128))/SUMIFS(I$81:I$128,$B$81:$B$128,$B132,$C$81:$C$128,MAX($C$81:$C$128)-1))-1</f>
        <v>-5.6126135647386111E-2</v>
      </c>
      <c r="J132" s="242">
        <f t="shared" si="1"/>
        <v>1.9510724175398009E-2</v>
      </c>
      <c r="K132" s="243"/>
      <c r="Z132" s="129"/>
      <c r="AA132" s="129"/>
      <c r="AB132" s="129"/>
      <c r="AC132" s="129"/>
      <c r="AD132" s="129"/>
      <c r="AE132" s="128"/>
      <c r="AF132" s="128"/>
      <c r="AG132" s="128"/>
      <c r="AH132" s="128"/>
    </row>
    <row r="133" spans="1:34" s="136" customFormat="1" ht="20.25" customHeight="1">
      <c r="A133" s="130"/>
      <c r="B133" s="244" t="str">
        <f>F70</f>
        <v>223</v>
      </c>
      <c r="C133" s="241"/>
      <c r="D133" s="184">
        <f t="shared" si="1"/>
        <v>0.42360746869571986</v>
      </c>
      <c r="E133" s="184">
        <f t="shared" si="1"/>
        <v>3.9384597279113143E-2</v>
      </c>
      <c r="F133" s="184">
        <f t="shared" si="1"/>
        <v>-1.2887823423484046E-2</v>
      </c>
      <c r="G133" s="184">
        <f t="shared" si="1"/>
        <v>-1.3494489750019989E-3</v>
      </c>
      <c r="H133" s="184">
        <f t="shared" si="1"/>
        <v>0.21276275100812025</v>
      </c>
      <c r="I133" s="184">
        <f t="shared" si="1"/>
        <v>1.7139301266083873E-2</v>
      </c>
      <c r="J133" s="242">
        <f t="shared" si="1"/>
        <v>3.2209033828560774E-3</v>
      </c>
      <c r="K133" s="243"/>
      <c r="Z133" s="129"/>
      <c r="AA133" s="129"/>
      <c r="AB133" s="129"/>
      <c r="AC133" s="129"/>
      <c r="AD133" s="129"/>
      <c r="AE133" s="128"/>
      <c r="AF133" s="128"/>
      <c r="AG133" s="128"/>
      <c r="AH133" s="128"/>
    </row>
    <row r="134" spans="1:34" s="136" customFormat="1" ht="20.25" customHeight="1" thickBo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Z134" s="129"/>
      <c r="AA134" s="129"/>
      <c r="AB134" s="129"/>
      <c r="AC134" s="129"/>
      <c r="AD134" s="129"/>
      <c r="AE134" s="128"/>
      <c r="AF134" s="128"/>
      <c r="AG134" s="128"/>
      <c r="AH134" s="128"/>
    </row>
    <row r="135" spans="1:34" s="136" customFormat="1" ht="17.25" thickTop="1">
      <c r="A135" s="130"/>
      <c r="B135" s="245" t="s">
        <v>51</v>
      </c>
      <c r="C135" s="245"/>
      <c r="D135" s="245"/>
      <c r="E135" s="245"/>
      <c r="F135" s="246" t="s">
        <v>76</v>
      </c>
      <c r="G135" s="247"/>
      <c r="H135" s="245"/>
      <c r="I135" s="245"/>
      <c r="J135" s="130"/>
      <c r="K135" s="130"/>
      <c r="Z135" s="129"/>
      <c r="AA135" s="129"/>
      <c r="AB135" s="129"/>
      <c r="AC135" s="129"/>
      <c r="AD135" s="129"/>
      <c r="AE135" s="128"/>
      <c r="AF135" s="128"/>
      <c r="AG135" s="128"/>
      <c r="AH135" s="128"/>
    </row>
    <row r="136" spans="1:34" s="136" customFormat="1">
      <c r="A136" s="130"/>
      <c r="B136" s="248" t="s">
        <v>33</v>
      </c>
      <c r="C136" s="248" t="s">
        <v>52</v>
      </c>
      <c r="D136" s="248"/>
      <c r="E136" s="248"/>
      <c r="F136" s="249" t="s">
        <v>77</v>
      </c>
      <c r="G136" s="250"/>
      <c r="H136" s="251" t="s">
        <v>80</v>
      </c>
      <c r="I136" s="251"/>
      <c r="J136" s="130"/>
      <c r="K136" s="130"/>
      <c r="Z136" s="129"/>
      <c r="AA136" s="129"/>
      <c r="AB136" s="129"/>
      <c r="AC136" s="129"/>
      <c r="AD136" s="129"/>
      <c r="AE136" s="128"/>
      <c r="AF136" s="128"/>
      <c r="AG136" s="128"/>
      <c r="AH136" s="128"/>
    </row>
    <row r="137" spans="1:34" s="136" customFormat="1">
      <c r="A137" s="130"/>
      <c r="B137" s="248" t="s">
        <v>34</v>
      </c>
      <c r="C137" s="248" t="s">
        <v>53</v>
      </c>
      <c r="D137" s="248"/>
      <c r="E137" s="248"/>
      <c r="F137" s="249" t="s">
        <v>78</v>
      </c>
      <c r="G137" s="250"/>
      <c r="H137" s="251" t="s">
        <v>81</v>
      </c>
      <c r="I137" s="251"/>
      <c r="J137" s="130"/>
      <c r="K137" s="130"/>
      <c r="Z137" s="129"/>
      <c r="AA137" s="129"/>
      <c r="AB137" s="129"/>
      <c r="AC137" s="129"/>
      <c r="AD137" s="129"/>
      <c r="AE137" s="128"/>
      <c r="AF137" s="128"/>
      <c r="AG137" s="128"/>
      <c r="AH137" s="128"/>
    </row>
    <row r="138" spans="1:34" s="136" customFormat="1">
      <c r="A138" s="130"/>
      <c r="B138" s="248" t="s">
        <v>4</v>
      </c>
      <c r="C138" s="248" t="s">
        <v>54</v>
      </c>
      <c r="D138" s="248"/>
      <c r="E138" s="248"/>
      <c r="F138" s="249" t="s">
        <v>79</v>
      </c>
      <c r="G138" s="250"/>
      <c r="H138" s="251" t="s">
        <v>82</v>
      </c>
      <c r="I138" s="251"/>
      <c r="J138" s="130"/>
      <c r="K138" s="130"/>
      <c r="Z138" s="129"/>
      <c r="AA138" s="129"/>
      <c r="AB138" s="129"/>
      <c r="AC138" s="129"/>
      <c r="AD138" s="129"/>
      <c r="AE138" s="128"/>
      <c r="AF138" s="128"/>
      <c r="AG138" s="128"/>
      <c r="AH138" s="128"/>
    </row>
    <row r="139" spans="1:34" s="136" customFormat="1">
      <c r="A139" s="130"/>
      <c r="B139" s="248" t="s">
        <v>5</v>
      </c>
      <c r="C139" s="248" t="s">
        <v>55</v>
      </c>
      <c r="D139" s="248"/>
      <c r="E139" s="248"/>
      <c r="F139" s="249" t="s">
        <v>86</v>
      </c>
      <c r="G139" s="250"/>
      <c r="H139" s="251" t="s">
        <v>83</v>
      </c>
      <c r="I139" s="251"/>
      <c r="J139" s="130"/>
      <c r="K139" s="130"/>
      <c r="Z139" s="129"/>
      <c r="AA139" s="129"/>
      <c r="AB139" s="129"/>
      <c r="AC139" s="129"/>
      <c r="AD139" s="129"/>
      <c r="AE139" s="128"/>
      <c r="AF139" s="128"/>
      <c r="AG139" s="128"/>
      <c r="AH139" s="128"/>
    </row>
    <row r="140" spans="1:34" s="136" customFormat="1">
      <c r="A140" s="130"/>
      <c r="B140" s="248" t="s">
        <v>56</v>
      </c>
      <c r="C140" s="248" t="s">
        <v>57</v>
      </c>
      <c r="D140" s="248"/>
      <c r="E140" s="248"/>
      <c r="F140" s="249" t="s">
        <v>87</v>
      </c>
      <c r="G140" s="250"/>
      <c r="H140" s="251" t="s">
        <v>84</v>
      </c>
      <c r="I140" s="251"/>
      <c r="J140" s="130"/>
      <c r="K140" s="130"/>
      <c r="Z140" s="129"/>
      <c r="AA140" s="129"/>
      <c r="AB140" s="129"/>
      <c r="AC140" s="129"/>
      <c r="AD140" s="129"/>
      <c r="AE140" s="128"/>
      <c r="AF140" s="128"/>
      <c r="AG140" s="128"/>
      <c r="AH140" s="128"/>
    </row>
    <row r="141" spans="1:34" s="136" customFormat="1" ht="17.25" thickBot="1">
      <c r="A141" s="130"/>
      <c r="B141" s="252" t="s">
        <v>58</v>
      </c>
      <c r="C141" s="252" t="s">
        <v>59</v>
      </c>
      <c r="D141" s="252"/>
      <c r="E141" s="252"/>
      <c r="F141" s="253" t="s">
        <v>88</v>
      </c>
      <c r="G141" s="254"/>
      <c r="H141" s="255" t="s">
        <v>85</v>
      </c>
      <c r="I141" s="255"/>
      <c r="J141" s="130"/>
      <c r="K141" s="130"/>
      <c r="Z141" s="129"/>
      <c r="AA141" s="129"/>
      <c r="AB141" s="129"/>
      <c r="AC141" s="129"/>
      <c r="AD141" s="129"/>
      <c r="AE141" s="128"/>
      <c r="AF141" s="128"/>
      <c r="AG141" s="128"/>
      <c r="AH141" s="128"/>
    </row>
    <row r="142" spans="1:34" s="136" customFormat="1" ht="17.25" thickTop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Z142" s="129"/>
      <c r="AA142" s="129"/>
      <c r="AB142" s="129"/>
      <c r="AC142" s="129"/>
      <c r="AD142" s="129"/>
      <c r="AE142" s="128"/>
      <c r="AF142" s="128"/>
      <c r="AG142" s="128"/>
      <c r="AH142" s="128"/>
    </row>
    <row r="143" spans="1:34" s="136" customFormat="1" ht="6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Z143" s="129"/>
      <c r="AA143" s="129"/>
      <c r="AB143" s="129"/>
      <c r="AC143" s="129"/>
      <c r="AD143" s="129"/>
      <c r="AE143" s="128"/>
      <c r="AF143" s="128"/>
      <c r="AG143" s="128"/>
      <c r="AH143" s="128"/>
    </row>
  </sheetData>
  <mergeCells count="3">
    <mergeCell ref="C4:D4"/>
    <mergeCell ref="C5:D5"/>
    <mergeCell ref="O9:P9"/>
  </mergeCells>
  <phoneticPr fontId="3" type="noConversion"/>
  <conditionalFormatting sqref="B81:K128">
    <cfRule type="expression" dxfId="63" priority="9">
      <formula>$B81&lt;&gt;$B82</formula>
    </cfRule>
  </conditionalFormatting>
  <conditionalFormatting sqref="C71:K71">
    <cfRule type="containsText" dxfId="61" priority="10" operator="containsText" text="F">
      <formula>NOT(ISERROR(SEARCH("F",C71)))</formula>
    </cfRule>
    <cfRule type="containsText" dxfId="60" priority="11" operator="containsText" text="D">
      <formula>NOT(ISERROR(SEARCH("D",C71)))</formula>
    </cfRule>
    <cfRule type="containsText" dxfId="59" priority="12" operator="containsText" text="S">
      <formula>NOT(ISERROR(SEARCH("S",C71)))</formula>
    </cfRule>
    <cfRule type="containsText" dxfId="58" priority="13" operator="containsText" text="A">
      <formula>NOT(ISERROR(SEARCH("A",C71)))</formula>
    </cfRule>
  </conditionalFormatting>
  <conditionalFormatting sqref="D58:K58 D60:K61 D62:D67 D68:K69 D78:K78 D129:K129 K130:K133">
    <cfRule type="containsText" dxfId="57" priority="27" operator="containsText" text="악화">
      <formula>NOT(ISERROR(SEARCH("악화",D58)))</formula>
    </cfRule>
  </conditionalFormatting>
  <conditionalFormatting sqref="D58:K58 D60:K61 D68:K69 D78:K78 D129:K129 K130:K133 D62:D67">
    <cfRule type="containsText" dxfId="56" priority="26" operator="containsText" text="개선">
      <formula>NOT(ISERROR(SEARCH("개선",D58)))</formula>
    </cfRule>
  </conditionalFormatting>
  <conditionalFormatting sqref="G4:G5">
    <cfRule type="containsText" dxfId="55" priority="16" operator="containsText" text="S">
      <formula>NOT(ISERROR(SEARCH("S",G4)))</formula>
    </cfRule>
    <cfRule type="containsText" dxfId="54" priority="17" operator="containsText" text="A">
      <formula>NOT(ISERROR(SEARCH("A",G4)))</formula>
    </cfRule>
  </conditionalFormatting>
  <conditionalFormatting sqref="G5">
    <cfRule type="containsText" dxfId="53" priority="14" operator="containsText" text="F">
      <formula>NOT(ISERROR(SEARCH("F",G5)))</formula>
    </cfRule>
    <cfRule type="containsText" dxfId="52" priority="15" operator="containsText" text="D">
      <formula>NOT(ISERROR(SEARCH("D",G5)))</formula>
    </cfRule>
  </conditionalFormatting>
  <conditionalFormatting sqref="J24">
    <cfRule type="containsText" dxfId="51" priority="1" operator="containsText" text="D">
      <formula>NOT(ISERROR(SEARCH("D",J24)))</formula>
    </cfRule>
    <cfRule type="containsText" dxfId="50" priority="2" operator="containsText" text="F">
      <formula>NOT(ISERROR(SEARCH("F",J24)))</formula>
    </cfRule>
    <cfRule type="containsText" dxfId="49" priority="3" operator="containsText" text="S">
      <formula>NOT(ISERROR(SEARCH("S",J24)))</formula>
    </cfRule>
    <cfRule type="containsText" dxfId="48" priority="4" operator="containsText" text="A">
      <formula>NOT(ISERROR(SEARCH("A",J24)))</formula>
    </cfRule>
  </conditionalFormatting>
  <conditionalFormatting sqref="K1:K23 K26:K30 K32:K70 K72:K1048576">
    <cfRule type="containsText" dxfId="47" priority="18" operator="containsText" text="D">
      <formula>NOT(ISERROR(SEARCH("D",K1)))</formula>
    </cfRule>
    <cfRule type="containsText" dxfId="46" priority="19" operator="containsText" text="F">
      <formula>NOT(ISERROR(SEARCH("F",K1)))</formula>
    </cfRule>
    <cfRule type="containsText" dxfId="45" priority="20" operator="containsText" text="S">
      <formula>NOT(ISERROR(SEARCH("S",K1)))</formula>
    </cfRule>
    <cfRule type="containsText" dxfId="44" priority="21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2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28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24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5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151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139</v>
      </c>
      <c r="C4" s="71" t="s">
        <v>1</v>
      </c>
      <c r="D4" s="71" t="s">
        <v>10</v>
      </c>
      <c r="E4" s="72" t="s">
        <v>138</v>
      </c>
      <c r="F4" s="58" t="s">
        <v>45</v>
      </c>
      <c r="G4" s="82" t="s">
        <v>141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3" t="s">
        <v>6</v>
      </c>
      <c r="O4" s="113" t="s">
        <v>7</v>
      </c>
      <c r="P4" s="113" t="s">
        <v>26</v>
      </c>
      <c r="Q4" s="113" t="s">
        <v>14</v>
      </c>
      <c r="R4" s="113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C</v>
      </c>
      <c r="F5" s="84">
        <f>G5/H5</f>
        <v>0.87181818181818171</v>
      </c>
      <c r="G5" s="85">
        <f>AE5</f>
        <v>1.9179999999999999</v>
      </c>
      <c r="H5" s="86">
        <f>AF5</f>
        <v>2.2000000000000002</v>
      </c>
      <c r="I5" s="87">
        <f>AC5</f>
        <v>6780.4359999999997</v>
      </c>
      <c r="J5" s="88">
        <f>AI5/AH5</f>
        <v>9.8640997316676634E-3</v>
      </c>
      <c r="K5" s="88">
        <f>AJ5/AH5</f>
        <v>0.37848222932194076</v>
      </c>
      <c r="L5" s="88">
        <f>AK5/AC5</f>
        <v>0.22564920603925767</v>
      </c>
      <c r="M5" s="89">
        <f>AG5</f>
        <v>15.868</v>
      </c>
      <c r="N5" s="90">
        <f>IF(AW5=0,AT5,"속도계이상")</f>
        <v>0.45700000000000002</v>
      </c>
      <c r="O5" s="90">
        <f>IF(AW5=0,AU5,"속도계이상")</f>
        <v>43.433999999999997</v>
      </c>
      <c r="P5" s="91">
        <f>AQ5/60</f>
        <v>1.375</v>
      </c>
      <c r="Q5" s="92">
        <f>AN5</f>
        <v>90</v>
      </c>
      <c r="R5" s="93">
        <f>AC5/(AH5-AI5-AJ5)</f>
        <v>26.580784421582209</v>
      </c>
      <c r="S5" s="78">
        <f>IF(AW5=0,AL5,"속도계이상")</f>
        <v>31</v>
      </c>
      <c r="T5" s="78">
        <f>IF(AW5=0,AM5,"속도계이상")</f>
        <v>2945</v>
      </c>
      <c r="U5" t="s">
        <v>116</v>
      </c>
      <c r="V5" s="5" t="s">
        <v>117</v>
      </c>
      <c r="W5" t="s">
        <v>116</v>
      </c>
      <c r="X5" s="5" t="s">
        <v>117</v>
      </c>
      <c r="Y5" t="s">
        <v>165</v>
      </c>
      <c r="Z5" t="s">
        <v>166</v>
      </c>
      <c r="AA5" t="s">
        <v>48</v>
      </c>
      <c r="AB5">
        <v>502</v>
      </c>
      <c r="AC5" s="1">
        <v>6780.4359999999997</v>
      </c>
      <c r="AD5" s="1">
        <v>3534.8560000000002</v>
      </c>
      <c r="AE5" s="21">
        <v>1.9179999999999999</v>
      </c>
      <c r="AF5">
        <v>2.2000000000000002</v>
      </c>
      <c r="AG5">
        <v>15.868</v>
      </c>
      <c r="AH5">
        <v>417.04626999999999</v>
      </c>
      <c r="AI5">
        <v>4.1137860000000002</v>
      </c>
      <c r="AJ5">
        <v>157.84460200000001</v>
      </c>
      <c r="AK5">
        <v>1530</v>
      </c>
      <c r="AL5">
        <v>31</v>
      </c>
      <c r="AM5">
        <v>2945</v>
      </c>
      <c r="AN5">
        <v>90</v>
      </c>
      <c r="AO5">
        <v>16.258234000000002</v>
      </c>
      <c r="AP5">
        <v>4042</v>
      </c>
      <c r="AQ5">
        <v>82.5</v>
      </c>
      <c r="AR5">
        <v>16</v>
      </c>
      <c r="AS5">
        <v>7320</v>
      </c>
      <c r="AT5">
        <v>0.45700000000000002</v>
      </c>
      <c r="AU5">
        <v>43.433999999999997</v>
      </c>
      <c r="AV5">
        <v>57665</v>
      </c>
      <c r="AW5">
        <v>0</v>
      </c>
      <c r="AX5" s="22">
        <v>0.55000000000000004</v>
      </c>
      <c r="AY5">
        <v>0.87181818181818171</v>
      </c>
      <c r="AZ5" t="s">
        <v>69</v>
      </c>
      <c r="BA5" t="s">
        <v>167</v>
      </c>
      <c r="BB5">
        <v>4</v>
      </c>
      <c r="BC5" t="s">
        <v>191</v>
      </c>
      <c r="BD5">
        <v>12</v>
      </c>
      <c r="BE5">
        <v>175615.91100000005</v>
      </c>
      <c r="BF5">
        <v>3.8609462897698364E-2</v>
      </c>
      <c r="BG5">
        <v>3.3660431744447931E-2</v>
      </c>
      <c r="BH5">
        <v>448282.35500000004</v>
      </c>
      <c r="BI5">
        <v>1.5125368920666082E-2</v>
      </c>
      <c r="BJ5">
        <v>1.3186571631744337E-2</v>
      </c>
      <c r="BK5">
        <v>1</v>
      </c>
      <c r="BL5" t="s">
        <v>69</v>
      </c>
      <c r="BM5">
        <v>0</v>
      </c>
      <c r="BN5" t="s">
        <v>397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B</v>
      </c>
      <c r="F6" s="94">
        <f>G6/H6</f>
        <v>0.91857142857142859</v>
      </c>
      <c r="G6" s="95">
        <f>AE6</f>
        <v>1.929</v>
      </c>
      <c r="H6" s="96">
        <f>AF6</f>
        <v>2.1</v>
      </c>
      <c r="I6" s="97">
        <f t="shared" ref="I6:I7" si="4">AC6</f>
        <v>5932.924</v>
      </c>
      <c r="J6" s="98">
        <f t="shared" ref="J6:J7" si="5">AI6/AH6</f>
        <v>2.1906943998650182E-2</v>
      </c>
      <c r="K6" s="98">
        <f t="shared" ref="K6:K7" si="6">AJ6/AH6</f>
        <v>0.38322827052883079</v>
      </c>
      <c r="L6" s="98">
        <f t="shared" ref="L6:L7" si="7">AK6/AC6</f>
        <v>0.21844203633823728</v>
      </c>
      <c r="M6" s="99">
        <f t="shared" ref="M6:M7" si="8">AG6</f>
        <v>16.727</v>
      </c>
      <c r="N6" s="100">
        <f t="shared" ref="N6:N7" si="9">IF(AW6=0,AT6,"속도계이상")</f>
        <v>0.65700000000000003</v>
      </c>
      <c r="O6" s="100">
        <f t="shared" ref="O6:O7" si="10">IF(AW6=0,AU6,"속도계이상")</f>
        <v>51.661000000000001</v>
      </c>
      <c r="P6" s="101">
        <f t="shared" ref="P6:P7" si="11">AQ6/60</f>
        <v>4.7016666666666671</v>
      </c>
      <c r="Q6" s="102">
        <f t="shared" ref="Q6:Q7" si="12">AN6</f>
        <v>92</v>
      </c>
      <c r="R6" s="103">
        <f t="shared" ref="R6:R7" si="13">AC6/(AH6-AI6-AJ6)</f>
        <v>27.736248191522495</v>
      </c>
      <c r="S6" s="75">
        <f t="shared" ref="S6:S7" si="14">IF(AW6=0,AL6,"속도계이상")</f>
        <v>39</v>
      </c>
      <c r="T6" s="75">
        <f t="shared" ref="T6:T7" si="15">IF(AW6=0,AM6,"속도계이상")</f>
        <v>3065</v>
      </c>
      <c r="U6" t="s">
        <v>116</v>
      </c>
      <c r="V6" s="5" t="s">
        <v>117</v>
      </c>
      <c r="W6" t="s">
        <v>116</v>
      </c>
      <c r="X6" s="5" t="s">
        <v>117</v>
      </c>
      <c r="Y6" t="s">
        <v>169</v>
      </c>
      <c r="Z6" t="s">
        <v>166</v>
      </c>
      <c r="AA6" t="s">
        <v>48</v>
      </c>
      <c r="AB6">
        <v>502</v>
      </c>
      <c r="AC6" s="1">
        <v>5932.924</v>
      </c>
      <c r="AD6" s="1">
        <v>3075.2570000000001</v>
      </c>
      <c r="AE6" s="21">
        <v>1.929</v>
      </c>
      <c r="AF6">
        <v>2.1</v>
      </c>
      <c r="AG6">
        <v>16.727</v>
      </c>
      <c r="AH6">
        <v>359.586029</v>
      </c>
      <c r="AI6">
        <v>7.8774309999999996</v>
      </c>
      <c r="AJ6">
        <v>137.80353199999999</v>
      </c>
      <c r="AK6">
        <v>1296</v>
      </c>
      <c r="AL6">
        <v>39</v>
      </c>
      <c r="AM6">
        <v>3065</v>
      </c>
      <c r="AN6">
        <v>92</v>
      </c>
      <c r="AO6">
        <v>16.499317000000001</v>
      </c>
      <c r="AP6">
        <v>5405.6</v>
      </c>
      <c r="AQ6">
        <v>282.10000000000002</v>
      </c>
      <c r="AR6">
        <v>42</v>
      </c>
      <c r="AS6">
        <v>25384</v>
      </c>
      <c r="AT6">
        <v>0.65700000000000003</v>
      </c>
      <c r="AU6">
        <v>51.661000000000001</v>
      </c>
      <c r="AV6">
        <v>52230</v>
      </c>
      <c r="AW6">
        <v>0</v>
      </c>
      <c r="AX6" s="22">
        <v>0.55000000000000004</v>
      </c>
      <c r="AY6">
        <v>0.91857142857142859</v>
      </c>
      <c r="AZ6" t="s">
        <v>68</v>
      </c>
      <c r="BA6" t="s">
        <v>167</v>
      </c>
      <c r="BB6">
        <v>6</v>
      </c>
      <c r="BC6" t="s">
        <v>376</v>
      </c>
      <c r="BD6">
        <v>14</v>
      </c>
      <c r="BE6">
        <v>175615.91100000005</v>
      </c>
      <c r="BF6">
        <v>3.3783522040892973E-2</v>
      </c>
      <c r="BG6">
        <v>3.1032578103277402E-2</v>
      </c>
      <c r="BH6">
        <v>448282.35500000004</v>
      </c>
      <c r="BI6">
        <v>1.3234792611901932E-2</v>
      </c>
      <c r="BJ6">
        <v>1.2157102356361346E-2</v>
      </c>
      <c r="BK6">
        <v>1</v>
      </c>
      <c r="BL6" t="s">
        <v>69</v>
      </c>
      <c r="BM6">
        <v>1</v>
      </c>
      <c r="BN6" t="s">
        <v>394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70바5062</v>
      </c>
      <c r="D7" s="65" t="str">
        <f t="shared" si="3"/>
        <v>대형</v>
      </c>
      <c r="E7" s="61" t="str">
        <f t="shared" ref="E7:E45" si="16">AZ7</f>
        <v>A</v>
      </c>
      <c r="F7" s="84">
        <f t="shared" ref="F7:F45" si="17">G7/H7</f>
        <v>0.95227272727272727</v>
      </c>
      <c r="G7" s="85">
        <f t="shared" ref="G7:G45" si="18">AE7</f>
        <v>2.0950000000000002</v>
      </c>
      <c r="H7" s="86">
        <f t="shared" ref="H7:H45" si="19">AF7</f>
        <v>2.2000000000000002</v>
      </c>
      <c r="I7" s="87">
        <f t="shared" si="4"/>
        <v>6553.48</v>
      </c>
      <c r="J7" s="88">
        <f t="shared" si="5"/>
        <v>1.3317288365182861E-2</v>
      </c>
      <c r="K7" s="88">
        <f t="shared" si="6"/>
        <v>0.37142497653953593</v>
      </c>
      <c r="L7" s="88">
        <f t="shared" si="7"/>
        <v>0.23926219352160991</v>
      </c>
      <c r="M7" s="89">
        <f t="shared" si="8"/>
        <v>13.419</v>
      </c>
      <c r="N7" s="90">
        <f t="shared" si="9"/>
        <v>0.76300000000000001</v>
      </c>
      <c r="O7" s="90">
        <f t="shared" si="10"/>
        <v>27.817</v>
      </c>
      <c r="P7" s="91">
        <f t="shared" si="11"/>
        <v>1.6233333333333335</v>
      </c>
      <c r="Q7" s="92">
        <f t="shared" si="12"/>
        <v>93</v>
      </c>
      <c r="R7" s="93">
        <f t="shared" si="13"/>
        <v>25.917045633019253</v>
      </c>
      <c r="S7" s="78">
        <f t="shared" si="14"/>
        <v>50</v>
      </c>
      <c r="T7" s="78">
        <f t="shared" si="15"/>
        <v>1823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395</v>
      </c>
      <c r="Z7" s="4" t="s">
        <v>166</v>
      </c>
      <c r="AA7" s="4" t="s">
        <v>48</v>
      </c>
      <c r="AB7" s="4">
        <v>502</v>
      </c>
      <c r="AC7" s="4">
        <v>6553.48</v>
      </c>
      <c r="AD7" s="4">
        <v>3128.616</v>
      </c>
      <c r="AE7" s="4">
        <v>2.0950000000000002</v>
      </c>
      <c r="AF7" s="4">
        <v>2.2000000000000002</v>
      </c>
      <c r="AG7" s="4">
        <v>13.419</v>
      </c>
      <c r="AH7" s="4">
        <v>410.988247</v>
      </c>
      <c r="AI7" s="4">
        <v>5.473249</v>
      </c>
      <c r="AJ7" s="4">
        <v>152.65129999999999</v>
      </c>
      <c r="AK7" s="4">
        <v>1568</v>
      </c>
      <c r="AL7" s="4">
        <v>50</v>
      </c>
      <c r="AM7" s="4">
        <v>1823</v>
      </c>
      <c r="AN7" s="4">
        <v>93</v>
      </c>
      <c r="AO7" s="4">
        <v>15.945662</v>
      </c>
      <c r="AP7" s="4">
        <v>4652.1000000000004</v>
      </c>
      <c r="AQ7" s="4">
        <v>97.4</v>
      </c>
      <c r="AR7" s="4">
        <v>46</v>
      </c>
      <c r="AS7" s="4">
        <v>19343</v>
      </c>
      <c r="AT7" s="4">
        <v>0.76300000000000001</v>
      </c>
      <c r="AU7" s="4">
        <v>27.817</v>
      </c>
      <c r="AV7" s="4">
        <v>56976</v>
      </c>
      <c r="AW7" s="4">
        <v>0</v>
      </c>
      <c r="AX7" s="23">
        <v>0.55000000000000004</v>
      </c>
      <c r="AY7">
        <v>0.95227272727272727</v>
      </c>
      <c r="AZ7" t="s">
        <v>66</v>
      </c>
      <c r="BA7" t="s">
        <v>167</v>
      </c>
      <c r="BB7">
        <v>2</v>
      </c>
      <c r="BC7" t="s">
        <v>396</v>
      </c>
      <c r="BD7">
        <v>13</v>
      </c>
      <c r="BE7">
        <v>175615.91100000005</v>
      </c>
      <c r="BF7">
        <v>3.7317119859373096E-2</v>
      </c>
      <c r="BG7">
        <v>3.5536075502448472E-2</v>
      </c>
      <c r="BH7">
        <v>448282.35500000004</v>
      </c>
      <c r="BI7">
        <v>1.4619089792191351E-2</v>
      </c>
      <c r="BJ7">
        <v>1.3921360506654946E-2</v>
      </c>
      <c r="BK7">
        <v>1</v>
      </c>
      <c r="BL7" t="s">
        <v>68</v>
      </c>
      <c r="BM7">
        <v>1</v>
      </c>
      <c r="BN7" t="s">
        <v>394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70바5063</v>
      </c>
      <c r="D8" s="48" t="str">
        <f t="shared" ref="D8:D45" si="23">Z8</f>
        <v>대형</v>
      </c>
      <c r="E8" s="44" t="str">
        <f t="shared" si="16"/>
        <v>B</v>
      </c>
      <c r="F8" s="94">
        <f t="shared" si="17"/>
        <v>0.94227272727272715</v>
      </c>
      <c r="G8" s="95">
        <f t="shared" si="18"/>
        <v>2.073</v>
      </c>
      <c r="H8" s="96">
        <f t="shared" si="19"/>
        <v>2.2000000000000002</v>
      </c>
      <c r="I8" s="97">
        <f t="shared" ref="I8:I45" si="24">AC8</f>
        <v>6662.1580000000004</v>
      </c>
      <c r="J8" s="98">
        <f t="shared" ref="J8:J45" si="25">AI8/AH8</f>
        <v>1.2193500471009993E-2</v>
      </c>
      <c r="K8" s="98">
        <f t="shared" ref="K8:K45" si="26">AJ8/AH8</f>
        <v>0.36057878250547459</v>
      </c>
      <c r="L8" s="98">
        <f t="shared" ref="L8:L45" si="27">AK8/AC8</f>
        <v>0.17726988762500079</v>
      </c>
      <c r="M8" s="99">
        <f t="shared" ref="M8:M45" si="28">AG8</f>
        <v>13.189</v>
      </c>
      <c r="N8" s="100">
        <f t="shared" ref="N8:N45" si="29">IF(AW8=0,AT8,"속도계이상")</f>
        <v>0.19500000000000001</v>
      </c>
      <c r="O8" s="100">
        <f t="shared" ref="O8:O45" si="30">IF(AW8=0,AU8,"속도계이상")</f>
        <v>25.532</v>
      </c>
      <c r="P8" s="101">
        <f t="shared" ref="P8:P45" si="31">AQ8/60</f>
        <v>4.1800000000000006</v>
      </c>
      <c r="Q8" s="102">
        <f t="shared" ref="Q8:Q45" si="32">AN8</f>
        <v>91</v>
      </c>
      <c r="R8" s="103">
        <f t="shared" ref="R8:R45" si="33">AC8/(AH8-AI8-AJ8)</f>
        <v>26.321648583025912</v>
      </c>
      <c r="S8" s="75">
        <f t="shared" ref="S8:S45" si="34">IF(AW8=0,AL8,"속도계이상")</f>
        <v>13</v>
      </c>
      <c r="T8" s="75">
        <f t="shared" ref="T8:T45" si="35">IF(AW8=0,AM8,"속도계이상")</f>
        <v>1701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502</v>
      </c>
      <c r="AC8" s="1">
        <v>6662.1580000000004</v>
      </c>
      <c r="AD8" s="1">
        <v>3213.4989999999998</v>
      </c>
      <c r="AE8" s="21">
        <v>2.073</v>
      </c>
      <c r="AF8">
        <v>2.2000000000000002</v>
      </c>
      <c r="AG8">
        <v>13.189</v>
      </c>
      <c r="AH8">
        <v>403.53071799999998</v>
      </c>
      <c r="AI8">
        <v>4.920452</v>
      </c>
      <c r="AJ8">
        <v>145.504615</v>
      </c>
      <c r="AK8">
        <v>1181</v>
      </c>
      <c r="AL8">
        <v>13</v>
      </c>
      <c r="AM8">
        <v>1701</v>
      </c>
      <c r="AN8">
        <v>91</v>
      </c>
      <c r="AO8">
        <v>16.509667</v>
      </c>
      <c r="AP8">
        <v>5159.8</v>
      </c>
      <c r="AQ8">
        <v>250.8</v>
      </c>
      <c r="AR8">
        <v>26</v>
      </c>
      <c r="AS8">
        <v>12992</v>
      </c>
      <c r="AT8">
        <v>0.19500000000000001</v>
      </c>
      <c r="AU8">
        <v>25.532</v>
      </c>
      <c r="AV8">
        <v>60623</v>
      </c>
      <c r="AW8">
        <v>0</v>
      </c>
      <c r="AX8" s="22">
        <v>0.53</v>
      </c>
      <c r="AY8">
        <v>0.94227272727272715</v>
      </c>
      <c r="AZ8" t="s">
        <v>68</v>
      </c>
      <c r="BA8" t="s">
        <v>167</v>
      </c>
      <c r="BB8">
        <v>4</v>
      </c>
      <c r="BC8" t="s">
        <v>172</v>
      </c>
      <c r="BD8">
        <v>15</v>
      </c>
      <c r="BE8">
        <v>175615.91100000005</v>
      </c>
      <c r="BF8">
        <v>3.7935959003167992E-2</v>
      </c>
      <c r="BG8">
        <v>3.5746019551621475E-2</v>
      </c>
      <c r="BH8">
        <v>448282.35500000004</v>
      </c>
      <c r="BI8">
        <v>1.4861521819211465E-2</v>
      </c>
      <c r="BJ8">
        <v>1.4003606696011528E-2</v>
      </c>
      <c r="BK8">
        <v>1</v>
      </c>
      <c r="BL8" t="s">
        <v>69</v>
      </c>
      <c r="BM8">
        <v>1</v>
      </c>
      <c r="BN8" t="s">
        <v>394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70바5064</v>
      </c>
      <c r="D9" s="65" t="str">
        <f t="shared" si="23"/>
        <v>대형</v>
      </c>
      <c r="E9" s="61" t="str">
        <f t="shared" si="16"/>
        <v>A</v>
      </c>
      <c r="F9" s="84">
        <f t="shared" si="17"/>
        <v>0.96999999999999986</v>
      </c>
      <c r="G9" s="85">
        <f t="shared" si="18"/>
        <v>2.1339999999999999</v>
      </c>
      <c r="H9" s="86">
        <f t="shared" si="19"/>
        <v>2.2000000000000002</v>
      </c>
      <c r="I9" s="87">
        <f t="shared" si="24"/>
        <v>6611.8280000000004</v>
      </c>
      <c r="J9" s="88">
        <f t="shared" si="25"/>
        <v>1.0230021472609603E-2</v>
      </c>
      <c r="K9" s="88">
        <f t="shared" si="26"/>
        <v>0.35974192769699248</v>
      </c>
      <c r="L9" s="88">
        <f t="shared" si="27"/>
        <v>0.22762237614166611</v>
      </c>
      <c r="M9" s="89">
        <f t="shared" si="28"/>
        <v>13.303000000000001</v>
      </c>
      <c r="N9" s="90">
        <f t="shared" si="29"/>
        <v>1.1040000000000001</v>
      </c>
      <c r="O9" s="90">
        <f t="shared" si="30"/>
        <v>25.651</v>
      </c>
      <c r="P9" s="91">
        <f t="shared" si="31"/>
        <v>0.97666666666666668</v>
      </c>
      <c r="Q9" s="92">
        <f t="shared" si="32"/>
        <v>90</v>
      </c>
      <c r="R9" s="93">
        <f t="shared" si="33"/>
        <v>26.255086226356493</v>
      </c>
      <c r="S9" s="78">
        <f t="shared" si="34"/>
        <v>73</v>
      </c>
      <c r="T9" s="78">
        <f t="shared" si="35"/>
        <v>1696</v>
      </c>
      <c r="U9" t="s">
        <v>116</v>
      </c>
      <c r="V9" s="5" t="s">
        <v>117</v>
      </c>
      <c r="W9" t="s">
        <v>116</v>
      </c>
      <c r="X9" s="5" t="s">
        <v>117</v>
      </c>
      <c r="Y9" t="s">
        <v>173</v>
      </c>
      <c r="Z9" t="s">
        <v>166</v>
      </c>
      <c r="AA9" t="s">
        <v>48</v>
      </c>
      <c r="AB9">
        <v>502</v>
      </c>
      <c r="AC9" s="1">
        <v>6611.8280000000004</v>
      </c>
      <c r="AD9" s="1">
        <v>3098.8359999999998</v>
      </c>
      <c r="AE9" s="21">
        <v>2.1339999999999999</v>
      </c>
      <c r="AF9">
        <v>2.2000000000000002</v>
      </c>
      <c r="AG9">
        <v>13.303000000000001</v>
      </c>
      <c r="AH9">
        <v>399.71294399999999</v>
      </c>
      <c r="AI9">
        <v>4.0890719999999998</v>
      </c>
      <c r="AJ9">
        <v>143.79350500000001</v>
      </c>
      <c r="AK9">
        <v>1505</v>
      </c>
      <c r="AL9">
        <v>73</v>
      </c>
      <c r="AM9">
        <v>1696</v>
      </c>
      <c r="AN9">
        <v>90</v>
      </c>
      <c r="AO9">
        <v>16.541440000000001</v>
      </c>
      <c r="AP9">
        <v>3146.6</v>
      </c>
      <c r="AQ9">
        <v>58.6</v>
      </c>
      <c r="AR9">
        <v>15</v>
      </c>
      <c r="AS9">
        <v>8367</v>
      </c>
      <c r="AT9">
        <v>1.1040000000000001</v>
      </c>
      <c r="AU9">
        <v>25.651</v>
      </c>
      <c r="AV9">
        <v>58372</v>
      </c>
      <c r="AW9">
        <v>0</v>
      </c>
      <c r="AX9" s="22">
        <v>0.55000000000000004</v>
      </c>
      <c r="AY9">
        <v>0.96999999999999986</v>
      </c>
      <c r="AZ9" t="s">
        <v>66</v>
      </c>
      <c r="BA9" t="s">
        <v>167</v>
      </c>
      <c r="BB9">
        <v>1</v>
      </c>
      <c r="BC9" t="s">
        <v>400</v>
      </c>
      <c r="BD9">
        <v>15</v>
      </c>
      <c r="BE9">
        <v>175615.91100000005</v>
      </c>
      <c r="BF9">
        <v>3.7649367658947476E-2</v>
      </c>
      <c r="BG9">
        <v>3.6519886629179044E-2</v>
      </c>
      <c r="BH9">
        <v>448282.35500000004</v>
      </c>
      <c r="BI9">
        <v>1.4749248830014735E-2</v>
      </c>
      <c r="BJ9">
        <v>1.4306771365114291E-2</v>
      </c>
      <c r="BK9">
        <v>1</v>
      </c>
      <c r="BL9" t="s">
        <v>68</v>
      </c>
      <c r="BM9">
        <v>1</v>
      </c>
      <c r="BN9" t="s">
        <v>394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70바5065</v>
      </c>
      <c r="D10" s="48" t="str">
        <f t="shared" si="23"/>
        <v>대형</v>
      </c>
      <c r="E10" s="44" t="str">
        <f t="shared" si="16"/>
        <v>C</v>
      </c>
      <c r="F10" s="94">
        <f t="shared" si="17"/>
        <v>0.8672727272727272</v>
      </c>
      <c r="G10" s="95">
        <f t="shared" si="18"/>
        <v>1.9079999999999999</v>
      </c>
      <c r="H10" s="96">
        <f t="shared" si="19"/>
        <v>2.2000000000000002</v>
      </c>
      <c r="I10" s="97">
        <f t="shared" si="24"/>
        <v>6789.125</v>
      </c>
      <c r="J10" s="98">
        <f t="shared" si="25"/>
        <v>2.1171004568112561E-2</v>
      </c>
      <c r="K10" s="98">
        <f t="shared" si="26"/>
        <v>0.37939806494037798</v>
      </c>
      <c r="L10" s="98">
        <f t="shared" si="27"/>
        <v>0.21667004216301805</v>
      </c>
      <c r="M10" s="99">
        <f t="shared" si="28"/>
        <v>16.067</v>
      </c>
      <c r="N10" s="100">
        <f t="shared" si="29"/>
        <v>0.78100000000000003</v>
      </c>
      <c r="O10" s="100">
        <f t="shared" si="30"/>
        <v>30.829000000000001</v>
      </c>
      <c r="P10" s="101">
        <f t="shared" si="31"/>
        <v>1.0049999999999999</v>
      </c>
      <c r="Q10" s="102">
        <f t="shared" si="32"/>
        <v>90</v>
      </c>
      <c r="R10" s="103">
        <f t="shared" si="33"/>
        <v>26.201898494633518</v>
      </c>
      <c r="S10" s="75">
        <f t="shared" si="34"/>
        <v>53</v>
      </c>
      <c r="T10" s="75">
        <f t="shared" si="35"/>
        <v>2093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175</v>
      </c>
      <c r="Z10" s="4" t="s">
        <v>166</v>
      </c>
      <c r="AA10" s="4" t="s">
        <v>48</v>
      </c>
      <c r="AB10" s="4">
        <v>502</v>
      </c>
      <c r="AC10" s="4">
        <v>6789.125</v>
      </c>
      <c r="AD10" s="4">
        <v>3557.6570000000002</v>
      </c>
      <c r="AE10" s="4">
        <v>1.9079999999999999</v>
      </c>
      <c r="AF10" s="4">
        <v>2.2000000000000002</v>
      </c>
      <c r="AG10" s="4">
        <v>16.067</v>
      </c>
      <c r="AH10" s="4">
        <v>432.25686200000001</v>
      </c>
      <c r="AI10" s="4">
        <v>9.1513120000000008</v>
      </c>
      <c r="AJ10" s="4">
        <v>163.99741700000001</v>
      </c>
      <c r="AK10" s="4">
        <v>1471</v>
      </c>
      <c r="AL10" s="4">
        <v>53</v>
      </c>
      <c r="AM10" s="4">
        <v>2093</v>
      </c>
      <c r="AN10" s="4">
        <v>90</v>
      </c>
      <c r="AO10" s="4">
        <v>15.706227999999999</v>
      </c>
      <c r="AP10" s="4">
        <v>4928</v>
      </c>
      <c r="AQ10" s="4">
        <v>60.3</v>
      </c>
      <c r="AR10" s="4">
        <v>51</v>
      </c>
      <c r="AS10" s="4">
        <v>27387</v>
      </c>
      <c r="AT10" s="4">
        <v>0.78100000000000003</v>
      </c>
      <c r="AU10" s="4">
        <v>30.829000000000001</v>
      </c>
      <c r="AV10" s="4">
        <v>59052</v>
      </c>
      <c r="AW10" s="4">
        <v>0</v>
      </c>
      <c r="AX10" s="23">
        <v>0.56000000000000005</v>
      </c>
      <c r="AY10">
        <v>0.8672727272727272</v>
      </c>
      <c r="AZ10" t="s">
        <v>69</v>
      </c>
      <c r="BA10" t="s">
        <v>167</v>
      </c>
      <c r="BB10">
        <v>6</v>
      </c>
      <c r="BC10" t="s">
        <v>371</v>
      </c>
      <c r="BD10">
        <v>16</v>
      </c>
      <c r="BE10">
        <v>175615.91100000005</v>
      </c>
      <c r="BF10">
        <v>3.8658940191358848E-2</v>
      </c>
      <c r="BG10">
        <v>3.3527844493233032E-2</v>
      </c>
      <c r="BH10">
        <v>448282.35500000004</v>
      </c>
      <c r="BI10">
        <v>1.514475179376623E-2</v>
      </c>
      <c r="BJ10">
        <v>1.3134630192048165E-2</v>
      </c>
      <c r="BK10">
        <v>1</v>
      </c>
      <c r="BL10" t="s">
        <v>67</v>
      </c>
      <c r="BM10">
        <v>1</v>
      </c>
      <c r="BN10" t="s">
        <v>394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70바5067</v>
      </c>
      <c r="D11" s="65" t="str">
        <f t="shared" si="23"/>
        <v>대형</v>
      </c>
      <c r="E11" s="61" t="str">
        <f t="shared" si="16"/>
        <v>C</v>
      </c>
      <c r="F11" s="84">
        <f t="shared" si="17"/>
        <v>0.86454545454545439</v>
      </c>
      <c r="G11" s="85">
        <f t="shared" si="18"/>
        <v>1.9019999999999999</v>
      </c>
      <c r="H11" s="86">
        <f t="shared" si="19"/>
        <v>2.2000000000000002</v>
      </c>
      <c r="I11" s="87">
        <f t="shared" si="24"/>
        <v>6626.6130000000003</v>
      </c>
      <c r="J11" s="88">
        <f t="shared" si="25"/>
        <v>1.44273235706913E-2</v>
      </c>
      <c r="K11" s="88">
        <f t="shared" si="26"/>
        <v>0.38689949023555664</v>
      </c>
      <c r="L11" s="88">
        <f t="shared" si="27"/>
        <v>0.16222465383145204</v>
      </c>
      <c r="M11" s="89">
        <f t="shared" si="28"/>
        <v>16.286000000000001</v>
      </c>
      <c r="N11" s="90">
        <f t="shared" si="29"/>
        <v>0.86</v>
      </c>
      <c r="O11" s="90">
        <f t="shared" si="30"/>
        <v>24.19</v>
      </c>
      <c r="P11" s="91">
        <f t="shared" si="31"/>
        <v>3.2266666666666666</v>
      </c>
      <c r="Q11" s="92">
        <f t="shared" si="32"/>
        <v>93</v>
      </c>
      <c r="R11" s="93">
        <f t="shared" si="33"/>
        <v>26.842178616407864</v>
      </c>
      <c r="S11" s="78">
        <f t="shared" si="34"/>
        <v>57</v>
      </c>
      <c r="T11" s="78">
        <f t="shared" si="35"/>
        <v>1603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176</v>
      </c>
      <c r="Z11" t="s">
        <v>166</v>
      </c>
      <c r="AA11" t="s">
        <v>48</v>
      </c>
      <c r="AB11">
        <v>502</v>
      </c>
      <c r="AC11" s="1">
        <v>6626.6130000000003</v>
      </c>
      <c r="AD11" s="1">
        <v>3483.98</v>
      </c>
      <c r="AE11" s="21">
        <v>1.9019999999999999</v>
      </c>
      <c r="AF11">
        <v>2.2000000000000002</v>
      </c>
      <c r="AG11">
        <v>16.286000000000001</v>
      </c>
      <c r="AH11">
        <v>412.36712899999998</v>
      </c>
      <c r="AI11">
        <v>5.9493539999999996</v>
      </c>
      <c r="AJ11">
        <v>159.54463200000001</v>
      </c>
      <c r="AK11">
        <v>1075</v>
      </c>
      <c r="AL11">
        <v>57</v>
      </c>
      <c r="AM11">
        <v>1603</v>
      </c>
      <c r="AN11">
        <v>93</v>
      </c>
      <c r="AO11">
        <v>16.069692</v>
      </c>
      <c r="AP11">
        <v>5190.7</v>
      </c>
      <c r="AQ11">
        <v>193.6</v>
      </c>
      <c r="AR11">
        <v>38</v>
      </c>
      <c r="AS11">
        <v>17304</v>
      </c>
      <c r="AT11">
        <v>0.86</v>
      </c>
      <c r="AU11">
        <v>24.19</v>
      </c>
      <c r="AV11">
        <v>57744</v>
      </c>
      <c r="AW11">
        <v>0</v>
      </c>
      <c r="AX11" s="22">
        <v>0.55000000000000004</v>
      </c>
      <c r="AY11">
        <v>0.86454545454545439</v>
      </c>
      <c r="AZ11" t="s">
        <v>69</v>
      </c>
      <c r="BA11" t="s">
        <v>167</v>
      </c>
      <c r="BB11">
        <v>7</v>
      </c>
      <c r="BC11" t="s">
        <v>189</v>
      </c>
      <c r="BD11">
        <v>11</v>
      </c>
      <c r="BE11">
        <v>175615.91100000005</v>
      </c>
      <c r="BF11">
        <v>3.7733557069324991E-2</v>
      </c>
      <c r="BG11">
        <v>3.2622375248116418E-2</v>
      </c>
      <c r="BH11">
        <v>448282.35500000004</v>
      </c>
      <c r="BI11">
        <v>1.4782230275380791E-2</v>
      </c>
      <c r="BJ11">
        <v>1.2779909992624664E-2</v>
      </c>
      <c r="BK11">
        <v>1</v>
      </c>
      <c r="BL11" t="s">
        <v>67</v>
      </c>
      <c r="BM11">
        <v>1</v>
      </c>
      <c r="BN11" t="s">
        <v>394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70바5081</v>
      </c>
      <c r="D12" s="48" t="str">
        <f t="shared" si="23"/>
        <v>대형</v>
      </c>
      <c r="E12" s="44" t="str">
        <f t="shared" si="16"/>
        <v>B</v>
      </c>
      <c r="F12" s="94">
        <f t="shared" si="17"/>
        <v>0.928181818181818</v>
      </c>
      <c r="G12" s="95">
        <f t="shared" si="18"/>
        <v>2.0419999999999998</v>
      </c>
      <c r="H12" s="96">
        <f t="shared" si="19"/>
        <v>2.2000000000000002</v>
      </c>
      <c r="I12" s="97">
        <f t="shared" si="24"/>
        <v>6374.9080000000004</v>
      </c>
      <c r="J12" s="98">
        <f t="shared" si="25"/>
        <v>1.3078590066103625E-2</v>
      </c>
      <c r="K12" s="98">
        <f t="shared" si="26"/>
        <v>0.37676645738078168</v>
      </c>
      <c r="L12" s="98">
        <f t="shared" si="27"/>
        <v>0.18400265541087024</v>
      </c>
      <c r="M12" s="99">
        <f t="shared" si="28"/>
        <v>14.183999999999999</v>
      </c>
      <c r="N12" s="100">
        <f t="shared" si="29"/>
        <v>3.4350000000000001</v>
      </c>
      <c r="O12" s="100">
        <f t="shared" si="30"/>
        <v>21.835999999999999</v>
      </c>
      <c r="P12" s="101">
        <f t="shared" si="31"/>
        <v>0.87166666666666659</v>
      </c>
      <c r="Q12" s="102">
        <f t="shared" si="32"/>
        <v>91</v>
      </c>
      <c r="R12" s="103">
        <f t="shared" si="33"/>
        <v>26.696237004094744</v>
      </c>
      <c r="S12" s="75">
        <f t="shared" si="34"/>
        <v>219</v>
      </c>
      <c r="T12" s="75">
        <f t="shared" si="35"/>
        <v>1392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178</v>
      </c>
      <c r="Z12" t="s">
        <v>166</v>
      </c>
      <c r="AA12" t="s">
        <v>48</v>
      </c>
      <c r="AB12">
        <v>502</v>
      </c>
      <c r="AC12" s="1">
        <v>6374.9080000000004</v>
      </c>
      <c r="AD12" s="1">
        <v>3122.386</v>
      </c>
      <c r="AE12" s="21">
        <v>2.0419999999999998</v>
      </c>
      <c r="AF12">
        <v>2.2000000000000002</v>
      </c>
      <c r="AG12">
        <v>14.183999999999999</v>
      </c>
      <c r="AH12">
        <v>391.36657500000001</v>
      </c>
      <c r="AI12">
        <v>5.1185229999999997</v>
      </c>
      <c r="AJ12">
        <v>147.45379800000001</v>
      </c>
      <c r="AK12">
        <v>1173</v>
      </c>
      <c r="AL12">
        <v>219</v>
      </c>
      <c r="AM12">
        <v>1392</v>
      </c>
      <c r="AN12">
        <v>91</v>
      </c>
      <c r="AO12">
        <v>16.288841000000001</v>
      </c>
      <c r="AP12">
        <v>2691.2</v>
      </c>
      <c r="AQ12">
        <v>52.3</v>
      </c>
      <c r="AR12">
        <v>20</v>
      </c>
      <c r="AS12">
        <v>10294</v>
      </c>
      <c r="AT12">
        <v>3.4350000000000001</v>
      </c>
      <c r="AU12">
        <v>21.835999999999999</v>
      </c>
      <c r="AV12">
        <v>55309</v>
      </c>
      <c r="AW12">
        <v>0</v>
      </c>
      <c r="AX12" s="22">
        <v>0.54</v>
      </c>
      <c r="AY12" s="2">
        <v>0.928181818181818</v>
      </c>
      <c r="AZ12" s="2" t="s">
        <v>68</v>
      </c>
      <c r="BA12" s="2" t="s">
        <v>167</v>
      </c>
      <c r="BB12" s="2">
        <v>5</v>
      </c>
      <c r="BC12" s="2" t="s">
        <v>357</v>
      </c>
      <c r="BD12" s="2">
        <v>11</v>
      </c>
      <c r="BE12" s="2">
        <v>175615.91100000005</v>
      </c>
      <c r="BF12" s="2">
        <v>3.6300287164754669E-2</v>
      </c>
      <c r="BG12" s="2">
        <v>3.3693266541104099E-2</v>
      </c>
      <c r="BH12" s="2">
        <v>448282.35500000004</v>
      </c>
      <c r="BI12" s="2">
        <v>1.4220742638866524E-2</v>
      </c>
      <c r="BJ12" s="2">
        <v>1.3199434758438834E-2</v>
      </c>
      <c r="BK12" s="2">
        <v>1</v>
      </c>
      <c r="BL12" s="2" t="s">
        <v>68</v>
      </c>
      <c r="BM12" s="2">
        <v>0</v>
      </c>
      <c r="BN12" s="2" t="s">
        <v>397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70바5084</v>
      </c>
      <c r="D13" s="65" t="str">
        <f t="shared" si="23"/>
        <v>대형</v>
      </c>
      <c r="E13" s="61" t="str">
        <f t="shared" si="16"/>
        <v>B</v>
      </c>
      <c r="F13" s="84">
        <f t="shared" si="17"/>
        <v>0.91</v>
      </c>
      <c r="G13" s="85">
        <f t="shared" si="18"/>
        <v>1.911</v>
      </c>
      <c r="H13" s="86">
        <f t="shared" si="19"/>
        <v>2.1</v>
      </c>
      <c r="I13" s="87">
        <f t="shared" si="24"/>
        <v>6944.152</v>
      </c>
      <c r="J13" s="88">
        <f t="shared" si="25"/>
        <v>2.2373897183801915E-2</v>
      </c>
      <c r="K13" s="88">
        <f t="shared" si="26"/>
        <v>0.38753951317074109</v>
      </c>
      <c r="L13" s="88">
        <f t="shared" si="27"/>
        <v>0.20434460536002091</v>
      </c>
      <c r="M13" s="89">
        <f t="shared" si="28"/>
        <v>17.097999999999999</v>
      </c>
      <c r="N13" s="90">
        <f t="shared" si="29"/>
        <v>0.66200000000000003</v>
      </c>
      <c r="O13" s="90">
        <f t="shared" si="30"/>
        <v>21.14</v>
      </c>
      <c r="P13" s="91">
        <f t="shared" si="31"/>
        <v>2.4383333333333335</v>
      </c>
      <c r="Q13" s="92">
        <f t="shared" si="32"/>
        <v>91</v>
      </c>
      <c r="R13" s="93">
        <f t="shared" si="33"/>
        <v>26.931343544642214</v>
      </c>
      <c r="S13" s="78">
        <f t="shared" si="34"/>
        <v>46</v>
      </c>
      <c r="T13" s="78">
        <f t="shared" si="35"/>
        <v>1468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179</v>
      </c>
      <c r="Z13" s="4" t="s">
        <v>166</v>
      </c>
      <c r="AA13" s="4" t="s">
        <v>48</v>
      </c>
      <c r="AB13" s="4">
        <v>502</v>
      </c>
      <c r="AC13" s="4">
        <v>6944.152</v>
      </c>
      <c r="AD13" s="4">
        <v>3633.63</v>
      </c>
      <c r="AE13" s="4">
        <v>1.911</v>
      </c>
      <c r="AF13" s="4">
        <v>2.1</v>
      </c>
      <c r="AG13" s="4">
        <v>17.097999999999999</v>
      </c>
      <c r="AH13" s="4">
        <v>436.96379400000001</v>
      </c>
      <c r="AI13" s="4">
        <v>9.7765830000000005</v>
      </c>
      <c r="AJ13" s="4">
        <v>169.34073599999999</v>
      </c>
      <c r="AK13" s="4">
        <v>1419</v>
      </c>
      <c r="AL13" s="4">
        <v>46</v>
      </c>
      <c r="AM13" s="4">
        <v>1468</v>
      </c>
      <c r="AN13" s="4">
        <v>91</v>
      </c>
      <c r="AO13" s="4">
        <v>15.891824</v>
      </c>
      <c r="AP13" s="4">
        <v>5962.8</v>
      </c>
      <c r="AQ13" s="4">
        <v>146.30000000000001</v>
      </c>
      <c r="AR13" s="4">
        <v>64</v>
      </c>
      <c r="AS13" s="4">
        <v>28320</v>
      </c>
      <c r="AT13" s="4">
        <v>0.66200000000000003</v>
      </c>
      <c r="AU13" s="4">
        <v>21.14</v>
      </c>
      <c r="AV13" s="4">
        <v>58235</v>
      </c>
      <c r="AW13" s="4">
        <v>0</v>
      </c>
      <c r="AX13" s="23">
        <v>0.56999999999999995</v>
      </c>
      <c r="AY13">
        <v>0.91</v>
      </c>
      <c r="AZ13" t="s">
        <v>68</v>
      </c>
      <c r="BA13" t="s">
        <v>167</v>
      </c>
      <c r="BB13">
        <v>8</v>
      </c>
      <c r="BC13" t="s">
        <v>572</v>
      </c>
      <c r="BD13">
        <v>13</v>
      </c>
      <c r="BE13">
        <v>175615.91100000005</v>
      </c>
      <c r="BF13">
        <v>3.9541701890553629E-2</v>
      </c>
      <c r="BG13">
        <v>3.5982948720403807E-2</v>
      </c>
      <c r="BH13">
        <v>448282.35500000004</v>
      </c>
      <c r="BI13">
        <v>1.5490576246303515E-2</v>
      </c>
      <c r="BJ13">
        <v>1.4096424384136198E-2</v>
      </c>
      <c r="BK13">
        <v>1</v>
      </c>
      <c r="BL13" t="s">
        <v>69</v>
      </c>
      <c r="BM13">
        <v>1</v>
      </c>
      <c r="BN13" t="s">
        <v>394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70바5085</v>
      </c>
      <c r="D14" s="48" t="str">
        <f t="shared" si="23"/>
        <v>대형</v>
      </c>
      <c r="E14" s="44" t="str">
        <f t="shared" si="16"/>
        <v>C</v>
      </c>
      <c r="F14" s="94">
        <f t="shared" si="17"/>
        <v>0.86818181818181805</v>
      </c>
      <c r="G14" s="95">
        <f t="shared" si="18"/>
        <v>1.91</v>
      </c>
      <c r="H14" s="96">
        <f t="shared" si="19"/>
        <v>2.2000000000000002</v>
      </c>
      <c r="I14" s="97">
        <f t="shared" si="24"/>
        <v>6509.3990000000003</v>
      </c>
      <c r="J14" s="98">
        <f t="shared" si="25"/>
        <v>9.7411334602745259E-3</v>
      </c>
      <c r="K14" s="98">
        <f t="shared" si="26"/>
        <v>0.37601797385247865</v>
      </c>
      <c r="L14" s="98">
        <f t="shared" si="27"/>
        <v>0.26715215951580168</v>
      </c>
      <c r="M14" s="99">
        <f t="shared" si="28"/>
        <v>15.834</v>
      </c>
      <c r="N14" s="100">
        <f t="shared" si="29"/>
        <v>0.46100000000000002</v>
      </c>
      <c r="O14" s="100">
        <f t="shared" si="30"/>
        <v>15.593</v>
      </c>
      <c r="P14" s="101">
        <f t="shared" si="31"/>
        <v>4.5466666666666669</v>
      </c>
      <c r="Q14" s="102">
        <f t="shared" si="32"/>
        <v>92</v>
      </c>
      <c r="R14" s="103">
        <f t="shared" si="33"/>
        <v>26.913038050036437</v>
      </c>
      <c r="S14" s="75">
        <f t="shared" si="34"/>
        <v>30</v>
      </c>
      <c r="T14" s="75">
        <f t="shared" si="35"/>
        <v>1015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180</v>
      </c>
      <c r="Z14" t="s">
        <v>166</v>
      </c>
      <c r="AA14" t="s">
        <v>48</v>
      </c>
      <c r="AB14">
        <v>502</v>
      </c>
      <c r="AC14" s="1">
        <v>6509.3990000000003</v>
      </c>
      <c r="AD14" s="1">
        <v>3408.8980000000001</v>
      </c>
      <c r="AE14" s="21">
        <v>1.91</v>
      </c>
      <c r="AF14">
        <v>2.2000000000000002</v>
      </c>
      <c r="AG14">
        <v>15.834</v>
      </c>
      <c r="AH14">
        <v>393.76711299999999</v>
      </c>
      <c r="AI14">
        <v>3.8357380000000001</v>
      </c>
      <c r="AJ14">
        <v>148.063512</v>
      </c>
      <c r="AK14">
        <v>1739</v>
      </c>
      <c r="AL14">
        <v>30</v>
      </c>
      <c r="AM14">
        <v>1015</v>
      </c>
      <c r="AN14">
        <v>92</v>
      </c>
      <c r="AO14">
        <v>16.531088</v>
      </c>
      <c r="AP14">
        <v>4043.1</v>
      </c>
      <c r="AQ14">
        <v>272.8</v>
      </c>
      <c r="AR14">
        <v>15</v>
      </c>
      <c r="AS14">
        <v>5320</v>
      </c>
      <c r="AT14">
        <v>0.46100000000000002</v>
      </c>
      <c r="AU14">
        <v>15.593</v>
      </c>
      <c r="AV14">
        <v>55336</v>
      </c>
      <c r="AW14">
        <v>0</v>
      </c>
      <c r="AX14" s="22">
        <v>0.54</v>
      </c>
      <c r="AY14">
        <v>0.86818181818181805</v>
      </c>
      <c r="AZ14" t="s">
        <v>69</v>
      </c>
      <c r="BA14" t="s">
        <v>167</v>
      </c>
      <c r="BB14">
        <v>5</v>
      </c>
      <c r="BC14" t="s">
        <v>194</v>
      </c>
      <c r="BD14">
        <v>11</v>
      </c>
      <c r="BE14">
        <v>175615.91100000005</v>
      </c>
      <c r="BF14">
        <v>3.7066111851334467E-2</v>
      </c>
      <c r="BG14">
        <v>3.2180124380022192E-2</v>
      </c>
      <c r="BH14">
        <v>448282.35500000004</v>
      </c>
      <c r="BI14">
        <v>1.4520756678009332E-2</v>
      </c>
      <c r="BJ14">
        <v>1.2606656934089917E-2</v>
      </c>
      <c r="BK14">
        <v>1</v>
      </c>
      <c r="BL14" t="s">
        <v>70</v>
      </c>
      <c r="BM14">
        <v>2</v>
      </c>
      <c r="BN14" t="s">
        <v>394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70바5086</v>
      </c>
      <c r="D15" s="65" t="str">
        <f t="shared" si="23"/>
        <v>대형</v>
      </c>
      <c r="E15" s="61" t="str">
        <f t="shared" si="16"/>
        <v>C</v>
      </c>
      <c r="F15" s="84">
        <f t="shared" si="17"/>
        <v>0.87952380952380949</v>
      </c>
      <c r="G15" s="85">
        <f t="shared" si="18"/>
        <v>1.847</v>
      </c>
      <c r="H15" s="86">
        <f t="shared" si="19"/>
        <v>2.1</v>
      </c>
      <c r="I15" s="87">
        <f t="shared" si="24"/>
        <v>6427.4740000000002</v>
      </c>
      <c r="J15" s="88">
        <f t="shared" si="25"/>
        <v>1.4752464011992391E-2</v>
      </c>
      <c r="K15" s="88">
        <f t="shared" si="26"/>
        <v>0.391861251024266</v>
      </c>
      <c r="L15" s="88">
        <f t="shared" si="27"/>
        <v>0.30478536358140074</v>
      </c>
      <c r="M15" s="89">
        <f t="shared" si="28"/>
        <v>17.489000000000001</v>
      </c>
      <c r="N15" s="90">
        <f t="shared" si="29"/>
        <v>1.4470000000000001</v>
      </c>
      <c r="O15" s="90">
        <f t="shared" si="30"/>
        <v>29.358000000000001</v>
      </c>
      <c r="P15" s="91">
        <f t="shared" si="31"/>
        <v>4.6616666666666662</v>
      </c>
      <c r="Q15" s="92">
        <f t="shared" si="32"/>
        <v>92</v>
      </c>
      <c r="R15" s="93">
        <f t="shared" si="33"/>
        <v>27.408448769210263</v>
      </c>
      <c r="S15" s="78">
        <f t="shared" si="34"/>
        <v>93</v>
      </c>
      <c r="T15" s="78">
        <f t="shared" si="35"/>
        <v>1887</v>
      </c>
      <c r="U15" t="s">
        <v>116</v>
      </c>
      <c r="V15" s="5" t="s">
        <v>117</v>
      </c>
      <c r="W15" t="s">
        <v>116</v>
      </c>
      <c r="X15" s="5" t="s">
        <v>117</v>
      </c>
      <c r="Y15" t="s">
        <v>370</v>
      </c>
      <c r="Z15" t="s">
        <v>166</v>
      </c>
      <c r="AA15" t="s">
        <v>48</v>
      </c>
      <c r="AB15">
        <v>502</v>
      </c>
      <c r="AC15" s="1">
        <v>6427.4740000000002</v>
      </c>
      <c r="AD15" s="1">
        <v>3480.069</v>
      </c>
      <c r="AE15" s="21">
        <v>1.847</v>
      </c>
      <c r="AF15">
        <v>2.1</v>
      </c>
      <c r="AG15">
        <v>17.489000000000001</v>
      </c>
      <c r="AH15">
        <v>395.201303</v>
      </c>
      <c r="AI15">
        <v>5.8301930000000004</v>
      </c>
      <c r="AJ15">
        <v>154.86407700000001</v>
      </c>
      <c r="AK15">
        <v>1959</v>
      </c>
      <c r="AL15">
        <v>93</v>
      </c>
      <c r="AM15">
        <v>1887</v>
      </c>
      <c r="AN15">
        <v>92</v>
      </c>
      <c r="AO15">
        <v>16.263797</v>
      </c>
      <c r="AP15">
        <v>5692.1</v>
      </c>
      <c r="AQ15">
        <v>279.7</v>
      </c>
      <c r="AR15">
        <v>31</v>
      </c>
      <c r="AS15">
        <v>15078</v>
      </c>
      <c r="AT15">
        <v>1.4470000000000001</v>
      </c>
      <c r="AU15">
        <v>29.358000000000001</v>
      </c>
      <c r="AV15">
        <v>55525</v>
      </c>
      <c r="AW15">
        <v>0</v>
      </c>
      <c r="AX15" s="22">
        <v>0.55000000000000004</v>
      </c>
      <c r="AY15">
        <v>0.87952380952380949</v>
      </c>
      <c r="AZ15" t="s">
        <v>69</v>
      </c>
      <c r="BA15" t="s">
        <v>167</v>
      </c>
      <c r="BB15">
        <v>3</v>
      </c>
      <c r="BC15" t="s">
        <v>196</v>
      </c>
      <c r="BD15">
        <v>14</v>
      </c>
      <c r="BE15">
        <v>175615.91100000005</v>
      </c>
      <c r="BF15">
        <v>3.6599610840500653E-2</v>
      </c>
      <c r="BG15">
        <v>3.2190229153526047E-2</v>
      </c>
      <c r="BH15">
        <v>448282.35500000004</v>
      </c>
      <c r="BI15">
        <v>1.4338003555816957E-2</v>
      </c>
      <c r="BJ15">
        <v>1.2610615508378057E-2</v>
      </c>
      <c r="BK15">
        <v>1</v>
      </c>
      <c r="BL15" t="s">
        <v>69</v>
      </c>
      <c r="BM15">
        <v>0</v>
      </c>
      <c r="BN15" t="s">
        <v>397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70바5087</v>
      </c>
      <c r="D16" s="48" t="str">
        <f t="shared" si="23"/>
        <v>대형</v>
      </c>
      <c r="E16" s="44" t="str">
        <f t="shared" si="16"/>
        <v>D</v>
      </c>
      <c r="F16" s="94">
        <f t="shared" si="17"/>
        <v>0.8186363636363635</v>
      </c>
      <c r="G16" s="95">
        <f t="shared" si="18"/>
        <v>1.8009999999999999</v>
      </c>
      <c r="H16" s="96">
        <f t="shared" si="19"/>
        <v>2.2000000000000002</v>
      </c>
      <c r="I16" s="97">
        <f t="shared" si="24"/>
        <v>4712.9030000000002</v>
      </c>
      <c r="J16" s="98">
        <f t="shared" si="25"/>
        <v>2.4086253876497397E-2</v>
      </c>
      <c r="K16" s="98">
        <f t="shared" si="26"/>
        <v>0.37652612281120235</v>
      </c>
      <c r="L16" s="98">
        <f t="shared" si="27"/>
        <v>0.19966462284498535</v>
      </c>
      <c r="M16" s="99">
        <f t="shared" si="28"/>
        <v>17.876999999999999</v>
      </c>
      <c r="N16" s="100">
        <f t="shared" si="29"/>
        <v>0.93400000000000005</v>
      </c>
      <c r="O16" s="100">
        <f t="shared" si="30"/>
        <v>32.825000000000003</v>
      </c>
      <c r="P16" s="101">
        <f t="shared" si="31"/>
        <v>1.9650000000000001</v>
      </c>
      <c r="Q16" s="102">
        <f t="shared" si="32"/>
        <v>94</v>
      </c>
      <c r="R16" s="103">
        <f t="shared" si="33"/>
        <v>27.654714471254746</v>
      </c>
      <c r="S16" s="75">
        <f t="shared" si="34"/>
        <v>44</v>
      </c>
      <c r="T16" s="75">
        <f t="shared" si="35"/>
        <v>1547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181</v>
      </c>
      <c r="Z16" s="4" t="s">
        <v>166</v>
      </c>
      <c r="AA16" s="4" t="s">
        <v>48</v>
      </c>
      <c r="AB16" s="4">
        <v>502</v>
      </c>
      <c r="AC16" s="4">
        <v>4712.9030000000002</v>
      </c>
      <c r="AD16" s="4">
        <v>2616.8539999999998</v>
      </c>
      <c r="AE16" s="4">
        <v>1.8009999999999999</v>
      </c>
      <c r="AF16" s="4">
        <v>2.2000000000000002</v>
      </c>
      <c r="AG16" s="4">
        <v>17.876999999999999</v>
      </c>
      <c r="AH16" s="4">
        <v>284.32271100000003</v>
      </c>
      <c r="AI16" s="4">
        <v>6.8482690000000002</v>
      </c>
      <c r="AJ16" s="4">
        <v>107.054928</v>
      </c>
      <c r="AK16" s="4">
        <v>941</v>
      </c>
      <c r="AL16" s="4">
        <v>44</v>
      </c>
      <c r="AM16" s="4">
        <v>1547</v>
      </c>
      <c r="AN16" s="4">
        <v>94</v>
      </c>
      <c r="AO16" s="4">
        <v>16.575893000000001</v>
      </c>
      <c r="AP16" s="4">
        <v>4713.3</v>
      </c>
      <c r="AQ16" s="4">
        <v>117.9</v>
      </c>
      <c r="AR16" s="4">
        <v>13</v>
      </c>
      <c r="AS16" s="4">
        <v>5395</v>
      </c>
      <c r="AT16" s="4">
        <v>0.93400000000000005</v>
      </c>
      <c r="AU16" s="4">
        <v>32.825000000000003</v>
      </c>
      <c r="AV16" s="4">
        <v>41270</v>
      </c>
      <c r="AW16" s="4">
        <v>0</v>
      </c>
      <c r="AX16" s="23">
        <v>0.54</v>
      </c>
      <c r="AY16">
        <v>0.8186363636363635</v>
      </c>
      <c r="AZ16" t="s">
        <v>67</v>
      </c>
      <c r="BA16" t="s">
        <v>167</v>
      </c>
      <c r="BB16">
        <v>4</v>
      </c>
      <c r="BC16" t="s">
        <v>375</v>
      </c>
      <c r="BD16">
        <v>12</v>
      </c>
      <c r="BE16">
        <v>175615.91100000005</v>
      </c>
      <c r="BF16">
        <v>2.6836423722449609E-2</v>
      </c>
      <c r="BG16">
        <v>2.1969272329150788E-2</v>
      </c>
      <c r="BH16">
        <v>448282.35500000004</v>
      </c>
      <c r="BI16">
        <v>1.0513246723708319E-2</v>
      </c>
      <c r="BJ16">
        <v>8.6065260679084911E-3</v>
      </c>
      <c r="BK16">
        <v>2</v>
      </c>
      <c r="BL16" t="s">
        <v>70</v>
      </c>
      <c r="BM16">
        <v>1</v>
      </c>
      <c r="BN16" t="s">
        <v>394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70바5903</v>
      </c>
      <c r="D17" s="65" t="str">
        <f t="shared" si="23"/>
        <v>대형</v>
      </c>
      <c r="E17" s="61" t="str">
        <f t="shared" si="16"/>
        <v>D</v>
      </c>
      <c r="F17" s="84">
        <f t="shared" si="17"/>
        <v>0.8186363636363635</v>
      </c>
      <c r="G17" s="85">
        <f t="shared" si="18"/>
        <v>1.8009999999999999</v>
      </c>
      <c r="H17" s="86">
        <f t="shared" si="19"/>
        <v>2.2000000000000002</v>
      </c>
      <c r="I17" s="87">
        <f t="shared" si="24"/>
        <v>6376.3670000000002</v>
      </c>
      <c r="J17" s="88">
        <f t="shared" si="25"/>
        <v>1.6435709385303712E-2</v>
      </c>
      <c r="K17" s="88">
        <f t="shared" si="26"/>
        <v>0.38579259134774252</v>
      </c>
      <c r="L17" s="88">
        <f t="shared" si="27"/>
        <v>0.23163660435479952</v>
      </c>
      <c r="M17" s="89">
        <f t="shared" si="28"/>
        <v>16.789000000000001</v>
      </c>
      <c r="N17" s="90">
        <f t="shared" si="29"/>
        <v>0.76800000000000002</v>
      </c>
      <c r="O17" s="90">
        <f t="shared" si="30"/>
        <v>17.863</v>
      </c>
      <c r="P17" s="91">
        <f t="shared" si="31"/>
        <v>0.51500000000000001</v>
      </c>
      <c r="Q17" s="92">
        <f t="shared" si="32"/>
        <v>88</v>
      </c>
      <c r="R17" s="93">
        <f t="shared" si="33"/>
        <v>26.444535236546809</v>
      </c>
      <c r="S17" s="78">
        <f t="shared" si="34"/>
        <v>49</v>
      </c>
      <c r="T17" s="78">
        <f t="shared" si="35"/>
        <v>1139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182</v>
      </c>
      <c r="Z17" t="s">
        <v>166</v>
      </c>
      <c r="AA17" t="s">
        <v>48</v>
      </c>
      <c r="AB17">
        <v>502</v>
      </c>
      <c r="AC17" s="1">
        <v>6376.3670000000002</v>
      </c>
      <c r="AD17" s="1">
        <v>3540.297</v>
      </c>
      <c r="AE17" s="21">
        <v>1.8009999999999999</v>
      </c>
      <c r="AF17">
        <v>2.2000000000000002</v>
      </c>
      <c r="AG17">
        <v>16.789000000000001</v>
      </c>
      <c r="AH17">
        <v>403.36853400000001</v>
      </c>
      <c r="AI17">
        <v>6.6296480000000004</v>
      </c>
      <c r="AJ17">
        <v>155.616592</v>
      </c>
      <c r="AK17">
        <v>1477</v>
      </c>
      <c r="AL17">
        <v>49</v>
      </c>
      <c r="AM17">
        <v>1139</v>
      </c>
      <c r="AN17">
        <v>88</v>
      </c>
      <c r="AO17">
        <v>15.807793999999999</v>
      </c>
      <c r="AP17">
        <v>3691.4</v>
      </c>
      <c r="AQ17">
        <v>30.9</v>
      </c>
      <c r="AR17">
        <v>43</v>
      </c>
      <c r="AS17">
        <v>22286</v>
      </c>
      <c r="AT17">
        <v>0.76800000000000002</v>
      </c>
      <c r="AU17">
        <v>17.863</v>
      </c>
      <c r="AV17">
        <v>54572</v>
      </c>
      <c r="AW17">
        <v>0</v>
      </c>
      <c r="AX17" s="22">
        <v>0.54</v>
      </c>
      <c r="AY17">
        <v>0.8186363636363635</v>
      </c>
      <c r="AZ17" t="s">
        <v>67</v>
      </c>
      <c r="BA17" t="s">
        <v>167</v>
      </c>
      <c r="BB17">
        <v>4</v>
      </c>
      <c r="BC17" t="s">
        <v>375</v>
      </c>
      <c r="BD17">
        <v>12</v>
      </c>
      <c r="BE17">
        <v>175615.91100000005</v>
      </c>
      <c r="BF17">
        <v>3.6308595068017487E-2</v>
      </c>
      <c r="BG17">
        <v>2.9723536235227038E-2</v>
      </c>
      <c r="BH17">
        <v>448282.35500000004</v>
      </c>
      <c r="BI17">
        <v>1.4223997284033185E-2</v>
      </c>
      <c r="BJ17">
        <v>1.1644281412974437E-2</v>
      </c>
      <c r="BK17">
        <v>2</v>
      </c>
      <c r="BL17" t="s">
        <v>70</v>
      </c>
      <c r="BM17">
        <v>1</v>
      </c>
      <c r="BN17" t="s">
        <v>394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70바5947</v>
      </c>
      <c r="D18" s="48" t="str">
        <f t="shared" si="23"/>
        <v>대형</v>
      </c>
      <c r="E18" s="44" t="str">
        <f t="shared" si="16"/>
        <v>B</v>
      </c>
      <c r="F18" s="94">
        <f t="shared" si="17"/>
        <v>0.94545454545454544</v>
      </c>
      <c r="G18" s="95">
        <f t="shared" si="18"/>
        <v>2.08</v>
      </c>
      <c r="H18" s="96">
        <f t="shared" si="19"/>
        <v>2.2000000000000002</v>
      </c>
      <c r="I18" s="97">
        <f t="shared" si="24"/>
        <v>7064.8289999999997</v>
      </c>
      <c r="J18" s="98">
        <f t="shared" si="25"/>
        <v>8.8053163376111063E-3</v>
      </c>
      <c r="K18" s="98">
        <f t="shared" si="26"/>
        <v>0.37425860803675637</v>
      </c>
      <c r="L18" s="98">
        <f t="shared" si="27"/>
        <v>0.15032210970711393</v>
      </c>
      <c r="M18" s="99">
        <f t="shared" si="28"/>
        <v>13.976000000000001</v>
      </c>
      <c r="N18" s="100">
        <f t="shared" si="29"/>
        <v>0.34</v>
      </c>
      <c r="O18" s="100">
        <f t="shared" si="30"/>
        <v>12.837999999999999</v>
      </c>
      <c r="P18" s="101">
        <f t="shared" si="31"/>
        <v>0.27333333333333332</v>
      </c>
      <c r="Q18" s="102">
        <f t="shared" si="32"/>
        <v>91</v>
      </c>
      <c r="R18" s="103">
        <f t="shared" si="33"/>
        <v>26.437252024782339</v>
      </c>
      <c r="S18" s="75">
        <f t="shared" si="34"/>
        <v>24</v>
      </c>
      <c r="T18" s="75">
        <f t="shared" si="35"/>
        <v>907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183</v>
      </c>
      <c r="Z18" t="s">
        <v>166</v>
      </c>
      <c r="AA18" t="s">
        <v>48</v>
      </c>
      <c r="AB18">
        <v>502</v>
      </c>
      <c r="AC18" s="1">
        <v>7064.8289999999997</v>
      </c>
      <c r="AD18" s="1">
        <v>3396.884</v>
      </c>
      <c r="AE18" s="21">
        <v>2.08</v>
      </c>
      <c r="AF18">
        <v>2.2000000000000002</v>
      </c>
      <c r="AG18">
        <v>13.976000000000001</v>
      </c>
      <c r="AH18">
        <v>433.15683999999999</v>
      </c>
      <c r="AI18">
        <v>3.8140830000000001</v>
      </c>
      <c r="AJ18">
        <v>162.11267599999999</v>
      </c>
      <c r="AK18">
        <v>1062</v>
      </c>
      <c r="AL18">
        <v>24</v>
      </c>
      <c r="AM18">
        <v>907</v>
      </c>
      <c r="AN18">
        <v>91</v>
      </c>
      <c r="AO18">
        <v>16.310093999999999</v>
      </c>
      <c r="AP18">
        <v>2910.3</v>
      </c>
      <c r="AQ18">
        <v>16.399999999999999</v>
      </c>
      <c r="AR18">
        <v>11</v>
      </c>
      <c r="AS18">
        <v>3352</v>
      </c>
      <c r="AT18">
        <v>0.34</v>
      </c>
      <c r="AU18">
        <v>12.837999999999999</v>
      </c>
      <c r="AV18">
        <v>59984</v>
      </c>
      <c r="AW18">
        <v>0</v>
      </c>
      <c r="AX18" s="22">
        <v>0.55000000000000004</v>
      </c>
      <c r="AY18">
        <v>0.94545454545454544</v>
      </c>
      <c r="AZ18" t="s">
        <v>68</v>
      </c>
      <c r="BA18" t="s">
        <v>167</v>
      </c>
      <c r="BB18">
        <v>2</v>
      </c>
      <c r="BC18" t="s">
        <v>358</v>
      </c>
      <c r="BD18">
        <v>12</v>
      </c>
      <c r="BE18">
        <v>175615.91100000005</v>
      </c>
      <c r="BF18">
        <v>4.0228866278523005E-2</v>
      </c>
      <c r="BG18">
        <v>3.8034564481512656E-2</v>
      </c>
      <c r="BH18">
        <v>448282.35500000004</v>
      </c>
      <c r="BI18">
        <v>1.5759774885629838E-2</v>
      </c>
      <c r="BJ18">
        <v>1.4900150800959119E-2</v>
      </c>
      <c r="BK18">
        <v>1</v>
      </c>
      <c r="BL18" t="s">
        <v>69</v>
      </c>
      <c r="BM18">
        <v>1</v>
      </c>
      <c r="BN18" t="s">
        <v>394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70바5987</v>
      </c>
      <c r="D19" s="65" t="str">
        <f t="shared" si="23"/>
        <v>대형</v>
      </c>
      <c r="E19" s="61" t="str">
        <f t="shared" si="16"/>
        <v>S</v>
      </c>
      <c r="F19" s="84">
        <f t="shared" si="17"/>
        <v>1.0209090909090908</v>
      </c>
      <c r="G19" s="85">
        <f t="shared" si="18"/>
        <v>2.246</v>
      </c>
      <c r="H19" s="86">
        <f t="shared" si="19"/>
        <v>2.2000000000000002</v>
      </c>
      <c r="I19" s="87">
        <f t="shared" si="24"/>
        <v>6985.0259999999998</v>
      </c>
      <c r="J19" s="88">
        <f t="shared" si="25"/>
        <v>6.7676196424588291E-3</v>
      </c>
      <c r="K19" s="88">
        <f t="shared" si="26"/>
        <v>0.35628303991771071</v>
      </c>
      <c r="L19" s="88">
        <f t="shared" si="27"/>
        <v>0.16134514030441691</v>
      </c>
      <c r="M19" s="89">
        <f t="shared" si="28"/>
        <v>11.939</v>
      </c>
      <c r="N19" s="90">
        <f t="shared" si="29"/>
        <v>0.27200000000000002</v>
      </c>
      <c r="O19" s="90">
        <f t="shared" si="30"/>
        <v>17.193999999999999</v>
      </c>
      <c r="P19" s="91">
        <f t="shared" si="31"/>
        <v>0.72666666666666668</v>
      </c>
      <c r="Q19" s="92">
        <f t="shared" si="32"/>
        <v>91</v>
      </c>
      <c r="R19" s="93">
        <f t="shared" si="33"/>
        <v>25.325745707733539</v>
      </c>
      <c r="S19" s="78">
        <f t="shared" si="34"/>
        <v>19</v>
      </c>
      <c r="T19" s="78">
        <f t="shared" si="35"/>
        <v>1201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185</v>
      </c>
      <c r="Z19" s="4" t="s">
        <v>166</v>
      </c>
      <c r="AA19" s="4" t="s">
        <v>48</v>
      </c>
      <c r="AB19" s="4">
        <v>502</v>
      </c>
      <c r="AC19" s="4">
        <v>6985.0259999999998</v>
      </c>
      <c r="AD19" s="4">
        <v>3109.3580000000002</v>
      </c>
      <c r="AE19" s="4">
        <v>2.246</v>
      </c>
      <c r="AF19" s="4">
        <v>2.2000000000000002</v>
      </c>
      <c r="AG19" s="4">
        <v>11.939</v>
      </c>
      <c r="AH19" s="4">
        <v>433.01295800000003</v>
      </c>
      <c r="AI19" s="4">
        <v>2.9304670000000002</v>
      </c>
      <c r="AJ19" s="4">
        <v>154.275173</v>
      </c>
      <c r="AK19" s="4">
        <v>1127</v>
      </c>
      <c r="AL19" s="4">
        <v>19</v>
      </c>
      <c r="AM19" s="4">
        <v>1201</v>
      </c>
      <c r="AN19" s="4">
        <v>91</v>
      </c>
      <c r="AO19" s="4">
        <v>16.131216999999999</v>
      </c>
      <c r="AP19" s="4">
        <v>2795.2</v>
      </c>
      <c r="AQ19" s="4">
        <v>43.6</v>
      </c>
      <c r="AR19" s="4">
        <v>9</v>
      </c>
      <c r="AS19" s="4">
        <v>3317</v>
      </c>
      <c r="AT19" s="4">
        <v>0.27200000000000002</v>
      </c>
      <c r="AU19" s="4">
        <v>17.193999999999999</v>
      </c>
      <c r="AV19" s="4">
        <v>55885</v>
      </c>
      <c r="AW19" s="4">
        <v>0</v>
      </c>
      <c r="AX19" s="23">
        <v>0.56000000000000005</v>
      </c>
      <c r="AY19">
        <v>1.0209090909090908</v>
      </c>
      <c r="AZ19" t="s">
        <v>71</v>
      </c>
      <c r="BA19" t="s">
        <v>167</v>
      </c>
      <c r="BB19">
        <v>2</v>
      </c>
      <c r="BC19" t="s">
        <v>567</v>
      </c>
      <c r="BD19">
        <v>15</v>
      </c>
      <c r="BE19">
        <v>175615.91100000005</v>
      </c>
      <c r="BF19">
        <v>3.9774448455299691E-2</v>
      </c>
      <c r="BG19">
        <v>4.0606096013910499E-2</v>
      </c>
      <c r="BH19">
        <v>448282.35500000004</v>
      </c>
      <c r="BI19">
        <v>1.5581755387182258E-2</v>
      </c>
      <c r="BJ19">
        <v>1.5907555727096068E-2</v>
      </c>
      <c r="BK19">
        <v>1</v>
      </c>
      <c r="BL19" t="s">
        <v>66</v>
      </c>
      <c r="BM19">
        <v>1</v>
      </c>
      <c r="BN19" t="s">
        <v>394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70바5990</v>
      </c>
      <c r="D20" s="48" t="str">
        <f t="shared" si="23"/>
        <v>대형</v>
      </c>
      <c r="E20" s="44" t="str">
        <f t="shared" si="16"/>
        <v>D</v>
      </c>
      <c r="F20" s="94">
        <f t="shared" si="17"/>
        <v>0.84380952380952379</v>
      </c>
      <c r="G20" s="95">
        <f t="shared" si="18"/>
        <v>1.772</v>
      </c>
      <c r="H20" s="96">
        <f t="shared" si="19"/>
        <v>2.1</v>
      </c>
      <c r="I20" s="97">
        <f t="shared" si="24"/>
        <v>6309.7920000000004</v>
      </c>
      <c r="J20" s="98">
        <f t="shared" si="25"/>
        <v>2.5720252454125098E-2</v>
      </c>
      <c r="K20" s="98">
        <f t="shared" si="26"/>
        <v>0.39261150708326181</v>
      </c>
      <c r="L20" s="98">
        <f t="shared" si="27"/>
        <v>0.26260770561058111</v>
      </c>
      <c r="M20" s="99">
        <f t="shared" si="28"/>
        <v>18.922999999999998</v>
      </c>
      <c r="N20" s="100">
        <f t="shared" si="29"/>
        <v>1.046</v>
      </c>
      <c r="O20" s="100">
        <f t="shared" si="30"/>
        <v>49.51</v>
      </c>
      <c r="P20" s="101">
        <f t="shared" si="31"/>
        <v>10.885</v>
      </c>
      <c r="Q20" s="102">
        <f t="shared" si="32"/>
        <v>93</v>
      </c>
      <c r="R20" s="103">
        <f t="shared" si="33"/>
        <v>27.826702742081647</v>
      </c>
      <c r="S20" s="75">
        <f t="shared" si="34"/>
        <v>66</v>
      </c>
      <c r="T20" s="75">
        <f t="shared" si="35"/>
        <v>3124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187</v>
      </c>
      <c r="Z20" t="s">
        <v>166</v>
      </c>
      <c r="AA20" t="s">
        <v>48</v>
      </c>
      <c r="AB20">
        <v>502</v>
      </c>
      <c r="AC20" s="1">
        <v>6309.7920000000004</v>
      </c>
      <c r="AD20" s="1">
        <v>3561.5569999999998</v>
      </c>
      <c r="AE20" s="21">
        <v>1.772</v>
      </c>
      <c r="AF20">
        <v>2.1</v>
      </c>
      <c r="AG20">
        <v>18.922999999999998</v>
      </c>
      <c r="AH20">
        <v>389.83240999999998</v>
      </c>
      <c r="AI20">
        <v>10.026588</v>
      </c>
      <c r="AJ20">
        <v>153.05269000000001</v>
      </c>
      <c r="AK20">
        <v>1657</v>
      </c>
      <c r="AL20">
        <v>66</v>
      </c>
      <c r="AM20">
        <v>3124</v>
      </c>
      <c r="AN20">
        <v>93</v>
      </c>
      <c r="AO20">
        <v>16.185908999999999</v>
      </c>
      <c r="AP20">
        <v>8160.4</v>
      </c>
      <c r="AQ20">
        <v>653.1</v>
      </c>
      <c r="AR20">
        <v>34</v>
      </c>
      <c r="AS20">
        <v>11839</v>
      </c>
      <c r="AT20">
        <v>1.046</v>
      </c>
      <c r="AU20">
        <v>49.51</v>
      </c>
      <c r="AV20">
        <v>57353</v>
      </c>
      <c r="AW20">
        <v>0</v>
      </c>
      <c r="AX20" s="22">
        <v>0.55000000000000004</v>
      </c>
      <c r="AY20">
        <v>0.84380952380952379</v>
      </c>
      <c r="AZ20" t="s">
        <v>67</v>
      </c>
      <c r="BA20" t="s">
        <v>167</v>
      </c>
      <c r="BB20">
        <v>1</v>
      </c>
      <c r="BC20" t="s">
        <v>168</v>
      </c>
      <c r="BD20">
        <v>14</v>
      </c>
      <c r="BE20">
        <v>175615.91100000005</v>
      </c>
      <c r="BF20">
        <v>3.5929500715911777E-2</v>
      </c>
      <c r="BG20">
        <v>3.031765488980746E-2</v>
      </c>
      <c r="BH20">
        <v>448282.35500000004</v>
      </c>
      <c r="BI20">
        <v>1.4075485973566816E-2</v>
      </c>
      <c r="BJ20">
        <v>1.1877029116743047E-2</v>
      </c>
      <c r="BK20">
        <v>1</v>
      </c>
      <c r="BL20" t="s">
        <v>67</v>
      </c>
      <c r="BM20">
        <v>0</v>
      </c>
      <c r="BN20" t="s">
        <v>397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70바6016</v>
      </c>
      <c r="D21" s="65" t="str">
        <f t="shared" si="23"/>
        <v>대형</v>
      </c>
      <c r="E21" s="61" t="str">
        <f t="shared" si="16"/>
        <v>C</v>
      </c>
      <c r="F21" s="84">
        <f t="shared" si="17"/>
        <v>0.86363636363636354</v>
      </c>
      <c r="G21" s="85">
        <f t="shared" si="18"/>
        <v>1.9</v>
      </c>
      <c r="H21" s="86">
        <f t="shared" si="19"/>
        <v>2.2000000000000002</v>
      </c>
      <c r="I21" s="87">
        <f t="shared" si="24"/>
        <v>5918.3040000000001</v>
      </c>
      <c r="J21" s="88">
        <f t="shared" si="25"/>
        <v>2.8073845510951673E-2</v>
      </c>
      <c r="K21" s="88">
        <f t="shared" si="26"/>
        <v>0.37964094441905594</v>
      </c>
      <c r="L21" s="88">
        <f t="shared" si="27"/>
        <v>0.2627441915792092</v>
      </c>
      <c r="M21" s="89">
        <f t="shared" si="28"/>
        <v>15.22</v>
      </c>
      <c r="N21" s="90">
        <f t="shared" si="29"/>
        <v>0.65900000000000003</v>
      </c>
      <c r="O21" s="90">
        <f t="shared" si="30"/>
        <v>39.875999999999998</v>
      </c>
      <c r="P21" s="91">
        <f t="shared" si="31"/>
        <v>6.4716666666666667</v>
      </c>
      <c r="Q21" s="92">
        <f t="shared" si="32"/>
        <v>92</v>
      </c>
      <c r="R21" s="93">
        <f t="shared" si="33"/>
        <v>27.584328027500767</v>
      </c>
      <c r="S21" s="78">
        <f t="shared" si="34"/>
        <v>39</v>
      </c>
      <c r="T21" s="78">
        <f t="shared" si="35"/>
        <v>2360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188</v>
      </c>
      <c r="Z21" t="s">
        <v>166</v>
      </c>
      <c r="AA21" t="s">
        <v>48</v>
      </c>
      <c r="AB21">
        <v>502</v>
      </c>
      <c r="AC21" s="1">
        <v>5918.3040000000001</v>
      </c>
      <c r="AD21" s="1">
        <v>3115.4110000000001</v>
      </c>
      <c r="AE21" s="21">
        <v>1.9</v>
      </c>
      <c r="AF21">
        <v>2.2000000000000002</v>
      </c>
      <c r="AG21">
        <v>15.22</v>
      </c>
      <c r="AH21">
        <v>362.24631199999999</v>
      </c>
      <c r="AI21">
        <v>10.169646999999999</v>
      </c>
      <c r="AJ21">
        <v>137.52353199999999</v>
      </c>
      <c r="AK21">
        <v>1555</v>
      </c>
      <c r="AL21">
        <v>39</v>
      </c>
      <c r="AM21">
        <v>2360</v>
      </c>
      <c r="AN21">
        <v>92</v>
      </c>
      <c r="AO21">
        <v>16.337789000000001</v>
      </c>
      <c r="AP21">
        <v>6835.6</v>
      </c>
      <c r="AQ21">
        <v>388.3</v>
      </c>
      <c r="AR21">
        <v>27</v>
      </c>
      <c r="AS21">
        <v>11308</v>
      </c>
      <c r="AT21">
        <v>0.65900000000000003</v>
      </c>
      <c r="AU21">
        <v>39.875999999999998</v>
      </c>
      <c r="AV21">
        <v>47461</v>
      </c>
      <c r="AW21">
        <v>0</v>
      </c>
      <c r="AX21" s="22">
        <v>0.51</v>
      </c>
      <c r="AY21">
        <v>0.86363636363636354</v>
      </c>
      <c r="AZ21" t="s">
        <v>69</v>
      </c>
      <c r="BA21" t="s">
        <v>167</v>
      </c>
      <c r="BB21">
        <v>8</v>
      </c>
      <c r="BC21" t="s">
        <v>481</v>
      </c>
      <c r="BD21">
        <v>12</v>
      </c>
      <c r="BE21">
        <v>175615.91100000005</v>
      </c>
      <c r="BF21">
        <v>3.3700272180918721E-2</v>
      </c>
      <c r="BG21">
        <v>2.9104780519884348E-2</v>
      </c>
      <c r="BH21">
        <v>448282.35500000004</v>
      </c>
      <c r="BI21">
        <v>1.3202179238127719E-2</v>
      </c>
      <c r="BJ21">
        <v>1.1401882069292119E-2</v>
      </c>
      <c r="BK21">
        <v>1</v>
      </c>
      <c r="BL21" t="s">
        <v>69</v>
      </c>
      <c r="BM21">
        <v>0</v>
      </c>
      <c r="BN21" t="s">
        <v>397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70바6031</v>
      </c>
      <c r="D22" s="48" t="str">
        <f t="shared" si="23"/>
        <v>대형</v>
      </c>
      <c r="E22" s="44" t="str">
        <f t="shared" si="16"/>
        <v>F</v>
      </c>
      <c r="F22" s="94">
        <f t="shared" si="17"/>
        <v>0.79500000000000004</v>
      </c>
      <c r="G22" s="95">
        <f t="shared" si="18"/>
        <v>1.7490000000000001</v>
      </c>
      <c r="H22" s="96">
        <f t="shared" si="19"/>
        <v>2.2000000000000002</v>
      </c>
      <c r="I22" s="97">
        <f t="shared" si="24"/>
        <v>5886.0240000000003</v>
      </c>
      <c r="J22" s="98">
        <f t="shared" si="25"/>
        <v>2.0775821654427578E-2</v>
      </c>
      <c r="K22" s="98">
        <f t="shared" si="26"/>
        <v>0.38880943386804956</v>
      </c>
      <c r="L22" s="98">
        <f t="shared" si="27"/>
        <v>0.23343431831062869</v>
      </c>
      <c r="M22" s="99">
        <f t="shared" si="28"/>
        <v>20.106999999999999</v>
      </c>
      <c r="N22" s="100" t="str">
        <f t="shared" si="29"/>
        <v>속도계이상</v>
      </c>
      <c r="O22" s="100" t="str">
        <f t="shared" si="30"/>
        <v>속도계이상</v>
      </c>
      <c r="P22" s="101">
        <f t="shared" si="31"/>
        <v>16.12</v>
      </c>
      <c r="Q22" s="102">
        <f t="shared" si="32"/>
        <v>94</v>
      </c>
      <c r="R22" s="103">
        <f t="shared" si="33"/>
        <v>27.71584835518577</v>
      </c>
      <c r="S22" s="75" t="str">
        <f t="shared" si="34"/>
        <v>속도계이상</v>
      </c>
      <c r="T22" s="75" t="str">
        <f t="shared" si="35"/>
        <v>속도계이상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401</v>
      </c>
      <c r="Z22" s="4" t="s">
        <v>166</v>
      </c>
      <c r="AA22" s="4" t="s">
        <v>48</v>
      </c>
      <c r="AB22" s="4">
        <v>502</v>
      </c>
      <c r="AC22" s="4">
        <v>5886.0240000000003</v>
      </c>
      <c r="AD22" s="4">
        <v>3366.1660000000002</v>
      </c>
      <c r="AE22" s="4">
        <v>1.7490000000000001</v>
      </c>
      <c r="AF22" s="4">
        <v>2.2000000000000002</v>
      </c>
      <c r="AG22" s="4">
        <v>20.106999999999999</v>
      </c>
      <c r="AH22" s="4">
        <v>359.69686899999999</v>
      </c>
      <c r="AI22" s="4">
        <v>7.4729979999999996</v>
      </c>
      <c r="AJ22" s="4">
        <v>139.85353599999999</v>
      </c>
      <c r="AK22" s="4">
        <v>1374</v>
      </c>
      <c r="AL22" s="4">
        <v>201</v>
      </c>
      <c r="AM22" s="4">
        <v>5024</v>
      </c>
      <c r="AN22" s="4">
        <v>94</v>
      </c>
      <c r="AO22" s="4">
        <v>16.363845000000001</v>
      </c>
      <c r="AP22" s="4">
        <v>10020.6</v>
      </c>
      <c r="AQ22" s="4">
        <v>967.2</v>
      </c>
      <c r="AR22" s="4">
        <v>53</v>
      </c>
      <c r="AS22" s="4">
        <v>22962</v>
      </c>
      <c r="AT22" s="4">
        <v>3.415</v>
      </c>
      <c r="AU22" s="4">
        <v>85.355000000000004</v>
      </c>
      <c r="AV22" s="4">
        <v>52481</v>
      </c>
      <c r="AW22" s="4">
        <v>17</v>
      </c>
      <c r="AX22" s="23">
        <v>0.56999999999999995</v>
      </c>
      <c r="AY22">
        <v>0.79500000000000004</v>
      </c>
      <c r="AZ22" t="s">
        <v>70</v>
      </c>
      <c r="BA22" t="s">
        <v>167</v>
      </c>
      <c r="BB22">
        <v>1</v>
      </c>
      <c r="BC22" t="s">
        <v>399</v>
      </c>
      <c r="BD22">
        <v>12</v>
      </c>
      <c r="BE22">
        <v>175615.91100000005</v>
      </c>
      <c r="BF22">
        <v>3.351646195657066E-2</v>
      </c>
      <c r="BG22">
        <v>2.6645587255473675E-2</v>
      </c>
      <c r="BH22">
        <v>448282.35500000004</v>
      </c>
      <c r="BI22">
        <v>1.3130171050341697E-2</v>
      </c>
      <c r="BJ22">
        <v>1.043848598502165E-2</v>
      </c>
      <c r="BK22">
        <v>1</v>
      </c>
      <c r="BL22" t="s">
        <v>70</v>
      </c>
      <c r="BM22">
        <v>0</v>
      </c>
      <c r="BN22" t="s">
        <v>397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72바1258</v>
      </c>
      <c r="D23" s="65" t="str">
        <f t="shared" si="23"/>
        <v>대형</v>
      </c>
      <c r="E23" s="61" t="str">
        <f t="shared" si="16"/>
        <v>C</v>
      </c>
      <c r="F23" s="84">
        <f t="shared" si="17"/>
        <v>0.85727272727272719</v>
      </c>
      <c r="G23" s="85">
        <f t="shared" si="18"/>
        <v>1.8859999999999999</v>
      </c>
      <c r="H23" s="86">
        <f t="shared" si="19"/>
        <v>2.2000000000000002</v>
      </c>
      <c r="I23" s="87">
        <f t="shared" si="24"/>
        <v>7087.9719999999998</v>
      </c>
      <c r="J23" s="88">
        <f t="shared" si="25"/>
        <v>3.440911382463295E-2</v>
      </c>
      <c r="K23" s="88">
        <f t="shared" si="26"/>
        <v>0.39996431908978797</v>
      </c>
      <c r="L23" s="88">
        <f t="shared" si="27"/>
        <v>0.27454961729532795</v>
      </c>
      <c r="M23" s="89">
        <f t="shared" si="28"/>
        <v>16.231999999999999</v>
      </c>
      <c r="N23" s="90">
        <f t="shared" si="29"/>
        <v>1.4810000000000001</v>
      </c>
      <c r="O23" s="90">
        <f t="shared" si="30"/>
        <v>72.376000000000005</v>
      </c>
      <c r="P23" s="91">
        <f t="shared" si="31"/>
        <v>24.023333333333333</v>
      </c>
      <c r="Q23" s="92">
        <f t="shared" si="32"/>
        <v>95</v>
      </c>
      <c r="R23" s="93">
        <f t="shared" si="33"/>
        <v>27.561805152160876</v>
      </c>
      <c r="S23" s="78">
        <f t="shared" si="34"/>
        <v>105</v>
      </c>
      <c r="T23" s="78">
        <f t="shared" si="35"/>
        <v>5130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190</v>
      </c>
      <c r="Z23" t="s">
        <v>166</v>
      </c>
      <c r="AA23" t="s">
        <v>48</v>
      </c>
      <c r="AB23">
        <v>502</v>
      </c>
      <c r="AC23" s="1">
        <v>7087.9719999999998</v>
      </c>
      <c r="AD23" s="1">
        <v>3757.3119999999999</v>
      </c>
      <c r="AE23" s="21">
        <v>1.8859999999999999</v>
      </c>
      <c r="AF23">
        <v>2.2000000000000002</v>
      </c>
      <c r="AG23">
        <v>16.231999999999999</v>
      </c>
      <c r="AH23">
        <v>454.65768400000002</v>
      </c>
      <c r="AI23">
        <v>15.644368</v>
      </c>
      <c r="AJ23">
        <v>181.84685099999999</v>
      </c>
      <c r="AK23">
        <v>1946</v>
      </c>
      <c r="AL23">
        <v>105</v>
      </c>
      <c r="AM23">
        <v>5130</v>
      </c>
      <c r="AN23">
        <v>95</v>
      </c>
      <c r="AO23">
        <v>15.589689</v>
      </c>
      <c r="AP23">
        <v>10975.1</v>
      </c>
      <c r="AQ23">
        <v>1441.4</v>
      </c>
      <c r="AR23">
        <v>101</v>
      </c>
      <c r="AS23">
        <v>53693</v>
      </c>
      <c r="AT23">
        <v>1.4810000000000001</v>
      </c>
      <c r="AU23">
        <v>72.376000000000005</v>
      </c>
      <c r="AV23">
        <v>63788</v>
      </c>
      <c r="AW23">
        <v>0</v>
      </c>
      <c r="AX23" s="22">
        <v>0.53</v>
      </c>
      <c r="AY23">
        <v>0.85727272727272719</v>
      </c>
      <c r="AZ23" t="s">
        <v>69</v>
      </c>
      <c r="BA23" t="s">
        <v>167</v>
      </c>
      <c r="BB23">
        <v>9</v>
      </c>
      <c r="BC23" t="s">
        <v>532</v>
      </c>
      <c r="BD23">
        <v>15</v>
      </c>
      <c r="BE23">
        <v>175615.91100000005</v>
      </c>
      <c r="BF23">
        <v>4.0360648187509604E-2</v>
      </c>
      <c r="BG23">
        <v>3.4600082946201413E-2</v>
      </c>
      <c r="BH23">
        <v>448282.35500000004</v>
      </c>
      <c r="BI23">
        <v>1.5811400830175435E-2</v>
      </c>
      <c r="BJ23">
        <v>1.3554682711686758E-2</v>
      </c>
      <c r="BK23">
        <v>1</v>
      </c>
      <c r="BL23" t="s">
        <v>67</v>
      </c>
      <c r="BM23">
        <v>1</v>
      </c>
      <c r="BN23" t="s">
        <v>394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72바1260</v>
      </c>
      <c r="D24" s="48" t="str">
        <f t="shared" si="23"/>
        <v>대형</v>
      </c>
      <c r="E24" s="44" t="str">
        <f t="shared" si="16"/>
        <v>C</v>
      </c>
      <c r="F24" s="94">
        <f t="shared" si="17"/>
        <v>0.89636363636363625</v>
      </c>
      <c r="G24" s="95">
        <f t="shared" si="18"/>
        <v>1.972</v>
      </c>
      <c r="H24" s="96">
        <f t="shared" si="19"/>
        <v>2.2000000000000002</v>
      </c>
      <c r="I24" s="97">
        <f t="shared" si="24"/>
        <v>4807.5280000000002</v>
      </c>
      <c r="J24" s="98">
        <f t="shared" si="25"/>
        <v>2.4360128049290445E-2</v>
      </c>
      <c r="K24" s="98">
        <f t="shared" si="26"/>
        <v>0.3710548347474264</v>
      </c>
      <c r="L24" s="98">
        <f t="shared" si="27"/>
        <v>0.19885479606151019</v>
      </c>
      <c r="M24" s="99">
        <f t="shared" si="28"/>
        <v>14.945</v>
      </c>
      <c r="N24" s="100">
        <f t="shared" si="29"/>
        <v>0.56200000000000006</v>
      </c>
      <c r="O24" s="100">
        <f t="shared" si="30"/>
        <v>30.515000000000001</v>
      </c>
      <c r="P24" s="101">
        <f t="shared" si="31"/>
        <v>0.28000000000000003</v>
      </c>
      <c r="Q24" s="102">
        <f t="shared" si="32"/>
        <v>90</v>
      </c>
      <c r="R24" s="103">
        <f t="shared" si="33"/>
        <v>26.708109188603256</v>
      </c>
      <c r="S24" s="75">
        <f t="shared" si="34"/>
        <v>27</v>
      </c>
      <c r="T24" s="75">
        <f t="shared" si="35"/>
        <v>1467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192</v>
      </c>
      <c r="Z24" t="s">
        <v>166</v>
      </c>
      <c r="AA24" t="s">
        <v>48</v>
      </c>
      <c r="AB24">
        <v>502</v>
      </c>
      <c r="AC24" s="1">
        <v>4807.5280000000002</v>
      </c>
      <c r="AD24" s="1">
        <v>2437.9760000000001</v>
      </c>
      <c r="AE24" s="21">
        <v>1.972</v>
      </c>
      <c r="AF24">
        <v>2.2000000000000002</v>
      </c>
      <c r="AG24">
        <v>14.945</v>
      </c>
      <c r="AH24">
        <v>297.72910000000002</v>
      </c>
      <c r="AI24">
        <v>7.2527189999999999</v>
      </c>
      <c r="AJ24">
        <v>110.473822</v>
      </c>
      <c r="AK24">
        <v>956</v>
      </c>
      <c r="AL24">
        <v>27</v>
      </c>
      <c r="AM24">
        <v>1467</v>
      </c>
      <c r="AN24">
        <v>90</v>
      </c>
      <c r="AO24">
        <v>16.147323</v>
      </c>
      <c r="AP24">
        <v>3072.8</v>
      </c>
      <c r="AQ24">
        <v>16.8</v>
      </c>
      <c r="AR24">
        <v>26</v>
      </c>
      <c r="AS24">
        <v>9374</v>
      </c>
      <c r="AT24">
        <v>0.56200000000000006</v>
      </c>
      <c r="AU24">
        <v>30.515000000000001</v>
      </c>
      <c r="AV24">
        <v>43033</v>
      </c>
      <c r="AW24">
        <v>0</v>
      </c>
      <c r="AX24" s="22">
        <v>0.54</v>
      </c>
      <c r="AY24">
        <v>0.89636363636363625</v>
      </c>
      <c r="AZ24" t="s">
        <v>69</v>
      </c>
      <c r="BA24" t="s">
        <v>167</v>
      </c>
      <c r="BB24">
        <v>1</v>
      </c>
      <c r="BC24" t="s">
        <v>170</v>
      </c>
      <c r="BD24">
        <v>12</v>
      </c>
      <c r="BE24">
        <v>175615.91100000005</v>
      </c>
      <c r="BF24">
        <v>2.7375241643110566E-2</v>
      </c>
      <c r="BG24">
        <v>2.4538171145551832E-2</v>
      </c>
      <c r="BH24">
        <v>448282.35500000004</v>
      </c>
      <c r="BI24">
        <v>1.0724330204788007E-2</v>
      </c>
      <c r="BJ24">
        <v>9.6128996199281568E-3</v>
      </c>
      <c r="BK24">
        <v>1</v>
      </c>
      <c r="BL24" t="s">
        <v>70</v>
      </c>
      <c r="BM24">
        <v>2</v>
      </c>
      <c r="BN24" t="s">
        <v>394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72바1299</v>
      </c>
      <c r="D25" s="65" t="str">
        <f t="shared" si="23"/>
        <v>대형</v>
      </c>
      <c r="E25" s="61" t="str">
        <f t="shared" si="16"/>
        <v>B</v>
      </c>
      <c r="F25" s="84">
        <f t="shared" si="17"/>
        <v>0.91090909090909089</v>
      </c>
      <c r="G25" s="85">
        <f t="shared" si="18"/>
        <v>2.004</v>
      </c>
      <c r="H25" s="86">
        <f t="shared" si="19"/>
        <v>2.2000000000000002</v>
      </c>
      <c r="I25" s="87">
        <f t="shared" si="24"/>
        <v>7004.7830000000004</v>
      </c>
      <c r="J25" s="88">
        <f t="shared" si="25"/>
        <v>1.9234013624772409E-2</v>
      </c>
      <c r="K25" s="88">
        <f t="shared" si="26"/>
        <v>0.38157646776842619</v>
      </c>
      <c r="L25" s="88">
        <f t="shared" si="27"/>
        <v>0.23098502837275614</v>
      </c>
      <c r="M25" s="89">
        <f t="shared" si="28"/>
        <v>14.771000000000001</v>
      </c>
      <c r="N25" s="90">
        <f t="shared" si="29"/>
        <v>0.157</v>
      </c>
      <c r="O25" s="90">
        <f t="shared" si="30"/>
        <v>31.65</v>
      </c>
      <c r="P25" s="91">
        <f t="shared" si="31"/>
        <v>0.67333333333333334</v>
      </c>
      <c r="Q25" s="92">
        <f t="shared" si="32"/>
        <v>90</v>
      </c>
      <c r="R25" s="93">
        <f t="shared" si="33"/>
        <v>26.435518602633696</v>
      </c>
      <c r="S25" s="78">
        <f t="shared" si="34"/>
        <v>11</v>
      </c>
      <c r="T25" s="78">
        <f t="shared" si="35"/>
        <v>2217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193</v>
      </c>
      <c r="Z25" s="4" t="s">
        <v>166</v>
      </c>
      <c r="AA25" s="4" t="s">
        <v>48</v>
      </c>
      <c r="AB25" s="4">
        <v>502</v>
      </c>
      <c r="AC25" s="4">
        <v>7004.7830000000004</v>
      </c>
      <c r="AD25" s="4">
        <v>3495.8989999999999</v>
      </c>
      <c r="AE25" s="4">
        <v>2.004</v>
      </c>
      <c r="AF25" s="4">
        <v>2.2000000000000002</v>
      </c>
      <c r="AG25" s="4">
        <v>14.771000000000001</v>
      </c>
      <c r="AH25" s="4">
        <v>442.22434099999998</v>
      </c>
      <c r="AI25" s="4">
        <v>8.5057489999999998</v>
      </c>
      <c r="AJ25" s="4">
        <v>168.742402</v>
      </c>
      <c r="AK25" s="4">
        <v>1618</v>
      </c>
      <c r="AL25" s="4">
        <v>11</v>
      </c>
      <c r="AM25" s="4">
        <v>2217</v>
      </c>
      <c r="AN25" s="4">
        <v>90</v>
      </c>
      <c r="AO25" s="4">
        <v>15.839885000000001</v>
      </c>
      <c r="AP25" s="4">
        <v>3383.5</v>
      </c>
      <c r="AQ25" s="4">
        <v>40.4</v>
      </c>
      <c r="AR25" s="4">
        <v>31</v>
      </c>
      <c r="AS25" s="4">
        <v>15803</v>
      </c>
      <c r="AT25" s="4">
        <v>0.157</v>
      </c>
      <c r="AU25" s="4">
        <v>31.65</v>
      </c>
      <c r="AV25" s="4">
        <v>60494</v>
      </c>
      <c r="AW25" s="4">
        <v>0</v>
      </c>
      <c r="AX25" s="23">
        <v>0.55000000000000004</v>
      </c>
      <c r="AY25">
        <v>0.91090909090909089</v>
      </c>
      <c r="AZ25" t="s">
        <v>68</v>
      </c>
      <c r="BA25" t="s">
        <v>167</v>
      </c>
      <c r="BB25">
        <v>7</v>
      </c>
      <c r="BC25" t="s">
        <v>434</v>
      </c>
      <c r="BD25">
        <v>17</v>
      </c>
      <c r="BE25">
        <v>175615.91100000005</v>
      </c>
      <c r="BF25">
        <v>3.9886949651162296E-2</v>
      </c>
      <c r="BG25">
        <v>3.633338504587693E-2</v>
      </c>
      <c r="BH25">
        <v>448282.35500000004</v>
      </c>
      <c r="BI25">
        <v>1.5625828056515852E-2</v>
      </c>
      <c r="BJ25">
        <v>1.4233708829662621E-2</v>
      </c>
      <c r="BK25">
        <v>1</v>
      </c>
      <c r="BL25" t="s">
        <v>68</v>
      </c>
      <c r="BM25">
        <v>0</v>
      </c>
      <c r="BN25" t="s">
        <v>397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72바1300</v>
      </c>
      <c r="D26" s="48" t="str">
        <f t="shared" si="23"/>
        <v>대형</v>
      </c>
      <c r="E26" s="44" t="str">
        <f t="shared" si="16"/>
        <v>C</v>
      </c>
      <c r="F26" s="94">
        <f t="shared" si="17"/>
        <v>0.89095238095238094</v>
      </c>
      <c r="G26" s="95">
        <f t="shared" si="18"/>
        <v>1.871</v>
      </c>
      <c r="H26" s="96">
        <f t="shared" si="19"/>
        <v>2.1</v>
      </c>
      <c r="I26" s="97">
        <f t="shared" si="24"/>
        <v>6039.8050000000003</v>
      </c>
      <c r="J26" s="98">
        <f t="shared" si="25"/>
        <v>2.180565374655E-2</v>
      </c>
      <c r="K26" s="98">
        <f t="shared" si="26"/>
        <v>0.37697841320854547</v>
      </c>
      <c r="L26" s="98">
        <f t="shared" si="27"/>
        <v>0.22285487693725209</v>
      </c>
      <c r="M26" s="99">
        <f t="shared" si="28"/>
        <v>17.02</v>
      </c>
      <c r="N26" s="100">
        <f t="shared" si="29"/>
        <v>0</v>
      </c>
      <c r="O26" s="100">
        <f t="shared" si="30"/>
        <v>2.8809999999999998</v>
      </c>
      <c r="P26" s="101">
        <f t="shared" si="31"/>
        <v>2.246666666666667</v>
      </c>
      <c r="Q26" s="102">
        <f t="shared" si="32"/>
        <v>91</v>
      </c>
      <c r="R26" s="103">
        <f t="shared" si="33"/>
        <v>26.751920585263399</v>
      </c>
      <c r="S26" s="75">
        <f t="shared" si="34"/>
        <v>0</v>
      </c>
      <c r="T26" s="75">
        <f t="shared" si="35"/>
        <v>174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195</v>
      </c>
      <c r="Z26" t="s">
        <v>166</v>
      </c>
      <c r="AA26" t="s">
        <v>48</v>
      </c>
      <c r="AB26">
        <v>502</v>
      </c>
      <c r="AC26" s="1">
        <v>6039.8050000000003</v>
      </c>
      <c r="AD26" s="1">
        <v>3228.3229999999999</v>
      </c>
      <c r="AE26" s="21">
        <v>1.871</v>
      </c>
      <c r="AF26">
        <v>2.1</v>
      </c>
      <c r="AG26">
        <v>17.02</v>
      </c>
      <c r="AH26">
        <v>375.52380199999999</v>
      </c>
      <c r="AI26">
        <v>8.188542</v>
      </c>
      <c r="AJ26">
        <v>141.564367</v>
      </c>
      <c r="AK26">
        <v>1346</v>
      </c>
      <c r="AL26">
        <v>0</v>
      </c>
      <c r="AM26">
        <v>174</v>
      </c>
      <c r="AN26">
        <v>91</v>
      </c>
      <c r="AO26">
        <v>16.083680000000001</v>
      </c>
      <c r="AP26">
        <v>4161.8999999999996</v>
      </c>
      <c r="AQ26">
        <v>134.80000000000001</v>
      </c>
      <c r="AR26">
        <v>3649</v>
      </c>
      <c r="AS26">
        <v>0</v>
      </c>
      <c r="AT26">
        <v>0</v>
      </c>
      <c r="AU26">
        <v>2.8809999999999998</v>
      </c>
      <c r="AV26">
        <v>51256</v>
      </c>
      <c r="AW26">
        <v>0</v>
      </c>
      <c r="AX26" s="22">
        <v>0.56000000000000005</v>
      </c>
      <c r="AY26">
        <v>0.89095238095238094</v>
      </c>
      <c r="AZ26" t="s">
        <v>69</v>
      </c>
      <c r="BA26" t="s">
        <v>167</v>
      </c>
      <c r="BB26">
        <v>2</v>
      </c>
      <c r="BC26" t="s">
        <v>174</v>
      </c>
      <c r="BD26">
        <v>20</v>
      </c>
      <c r="BE26">
        <v>175615.91100000005</v>
      </c>
      <c r="BF26">
        <v>3.4392128626659565E-2</v>
      </c>
      <c r="BG26">
        <v>3.0641748885942878E-2</v>
      </c>
      <c r="BH26">
        <v>448282.35500000004</v>
      </c>
      <c r="BI26">
        <v>1.3473216004676337E-2</v>
      </c>
      <c r="BJ26">
        <v>1.2003993878452107E-2</v>
      </c>
      <c r="BK26">
        <v>1</v>
      </c>
      <c r="BL26" t="s">
        <v>67</v>
      </c>
      <c r="BM26">
        <v>1</v>
      </c>
      <c r="BN26" t="s">
        <v>394</v>
      </c>
    </row>
    <row r="27" spans="1:66">
      <c r="A27" s="76" t="str">
        <f t="shared" si="20"/>
        <v>강인여객</v>
      </c>
      <c r="B27" s="76" t="str">
        <f t="shared" si="21"/>
        <v>103</v>
      </c>
      <c r="C27" s="77" t="str">
        <f t="shared" si="22"/>
        <v>72바1337</v>
      </c>
      <c r="D27" s="65" t="str">
        <f t="shared" si="23"/>
        <v>대형</v>
      </c>
      <c r="E27" s="61" t="str">
        <f t="shared" si="16"/>
        <v>B</v>
      </c>
      <c r="F27" s="84">
        <f t="shared" si="17"/>
        <v>0.94954545454545447</v>
      </c>
      <c r="G27" s="85">
        <f t="shared" si="18"/>
        <v>2.089</v>
      </c>
      <c r="H27" s="86">
        <f t="shared" si="19"/>
        <v>2.2000000000000002</v>
      </c>
      <c r="I27" s="87">
        <f t="shared" si="24"/>
        <v>7133.3289999999997</v>
      </c>
      <c r="J27" s="88">
        <f t="shared" si="25"/>
        <v>2.4034659396871036E-2</v>
      </c>
      <c r="K27" s="88">
        <f t="shared" si="26"/>
        <v>0.3591513861461042</v>
      </c>
      <c r="L27" s="88">
        <f t="shared" si="27"/>
        <v>0.16906552326410293</v>
      </c>
      <c r="M27" s="89">
        <f t="shared" si="28"/>
        <v>12.352</v>
      </c>
      <c r="N27" s="90">
        <f t="shared" si="29"/>
        <v>0.60299999999999998</v>
      </c>
      <c r="O27" s="90">
        <f t="shared" si="30"/>
        <v>25.009</v>
      </c>
      <c r="P27" s="91">
        <f t="shared" si="31"/>
        <v>1.7866666666666666</v>
      </c>
      <c r="Q27" s="92">
        <f t="shared" si="32"/>
        <v>90</v>
      </c>
      <c r="R27" s="93">
        <f t="shared" si="33"/>
        <v>26.421903045933394</v>
      </c>
      <c r="S27" s="78">
        <f t="shared" si="34"/>
        <v>43</v>
      </c>
      <c r="T27" s="78">
        <f t="shared" si="35"/>
        <v>1784</v>
      </c>
      <c r="U27" t="s">
        <v>116</v>
      </c>
      <c r="V27" t="s">
        <v>117</v>
      </c>
      <c r="W27" t="s">
        <v>116</v>
      </c>
      <c r="X27" s="4" t="s">
        <v>117</v>
      </c>
      <c r="Y27" s="4" t="s">
        <v>402</v>
      </c>
      <c r="Z27" s="4" t="s">
        <v>166</v>
      </c>
      <c r="AA27" s="4" t="s">
        <v>48</v>
      </c>
      <c r="AB27" s="4">
        <v>502</v>
      </c>
      <c r="AC27" s="4">
        <v>7133.3289999999997</v>
      </c>
      <c r="AD27" s="4">
        <v>3414.5770000000002</v>
      </c>
      <c r="AE27" s="4">
        <v>2.089</v>
      </c>
      <c r="AF27" s="4">
        <v>2.2000000000000002</v>
      </c>
      <c r="AG27" s="4">
        <v>12.352</v>
      </c>
      <c r="AH27" s="4">
        <v>437.69740300000001</v>
      </c>
      <c r="AI27" s="4">
        <v>10.519907999999999</v>
      </c>
      <c r="AJ27" s="4">
        <v>157.19962899999999</v>
      </c>
      <c r="AK27" s="4">
        <v>1206</v>
      </c>
      <c r="AL27" s="4">
        <v>43</v>
      </c>
      <c r="AM27" s="4">
        <v>1784</v>
      </c>
      <c r="AN27" s="4">
        <v>90</v>
      </c>
      <c r="AO27" s="4">
        <v>16.297398000000001</v>
      </c>
      <c r="AP27" s="4">
        <v>4979.1000000000004</v>
      </c>
      <c r="AQ27" s="4">
        <v>107.2</v>
      </c>
      <c r="AR27" s="4">
        <v>36</v>
      </c>
      <c r="AS27" s="4">
        <v>9699</v>
      </c>
      <c r="AT27" s="4">
        <v>0.60299999999999998</v>
      </c>
      <c r="AU27" s="4">
        <v>25.009</v>
      </c>
      <c r="AV27" s="4">
        <v>62532</v>
      </c>
      <c r="AW27" s="4">
        <v>0</v>
      </c>
      <c r="AX27" s="23">
        <v>0.51</v>
      </c>
      <c r="AY27">
        <v>0.94954545454545447</v>
      </c>
      <c r="AZ27" t="s">
        <v>68</v>
      </c>
      <c r="BA27" t="s">
        <v>167</v>
      </c>
      <c r="BB27">
        <v>1</v>
      </c>
      <c r="BC27" t="s">
        <v>186</v>
      </c>
      <c r="BD27">
        <v>12</v>
      </c>
      <c r="BE27">
        <v>175615.91100000005</v>
      </c>
      <c r="BF27">
        <v>4.0618922052000163E-2</v>
      </c>
      <c r="BG27">
        <v>3.8569512803012879E-2</v>
      </c>
      <c r="BH27">
        <v>448282.35500000004</v>
      </c>
      <c r="BI27">
        <v>1.5912580364667708E-2</v>
      </c>
      <c r="BJ27">
        <v>1.5109718355359472E-2</v>
      </c>
      <c r="BK27">
        <v>1</v>
      </c>
      <c r="BL27" t="s">
        <v>66</v>
      </c>
      <c r="BM27">
        <v>-1</v>
      </c>
      <c r="BN27" t="s">
        <v>398</v>
      </c>
    </row>
    <row r="28" spans="1:66">
      <c r="A28" s="73" t="str">
        <f t="shared" si="20"/>
        <v>강인여객</v>
      </c>
      <c r="B28" s="73" t="str">
        <f t="shared" si="21"/>
        <v>103</v>
      </c>
      <c r="C28" s="74" t="str">
        <f t="shared" si="22"/>
        <v>72바1338</v>
      </c>
      <c r="D28" s="48" t="str">
        <f t="shared" si="23"/>
        <v>대형</v>
      </c>
      <c r="E28" s="44" t="str">
        <f t="shared" si="16"/>
        <v>B</v>
      </c>
      <c r="F28" s="94">
        <f t="shared" si="17"/>
        <v>0.90772727272727272</v>
      </c>
      <c r="G28" s="95">
        <f t="shared" si="18"/>
        <v>1.9970000000000001</v>
      </c>
      <c r="H28" s="96">
        <f t="shared" si="19"/>
        <v>2.2000000000000002</v>
      </c>
      <c r="I28" s="97">
        <f t="shared" si="24"/>
        <v>6804.57</v>
      </c>
      <c r="J28" s="98">
        <f t="shared" si="25"/>
        <v>2.1356351479108832E-2</v>
      </c>
      <c r="K28" s="98">
        <f t="shared" si="26"/>
        <v>0.38819632639822516</v>
      </c>
      <c r="L28" s="98">
        <f t="shared" si="27"/>
        <v>0.19751431758362395</v>
      </c>
      <c r="M28" s="99">
        <f t="shared" si="28"/>
        <v>14.157</v>
      </c>
      <c r="N28" s="100">
        <f t="shared" si="29"/>
        <v>0.66100000000000003</v>
      </c>
      <c r="O28" s="100">
        <f t="shared" si="30"/>
        <v>49.231999999999999</v>
      </c>
      <c r="P28" s="101">
        <f t="shared" si="31"/>
        <v>2.0783333333333336</v>
      </c>
      <c r="Q28" s="102">
        <f t="shared" si="32"/>
        <v>93</v>
      </c>
      <c r="R28" s="103">
        <f t="shared" si="33"/>
        <v>27.086060694849007</v>
      </c>
      <c r="S28" s="75">
        <f t="shared" si="34"/>
        <v>45</v>
      </c>
      <c r="T28" s="75">
        <f t="shared" si="35"/>
        <v>3350</v>
      </c>
      <c r="U28" t="s">
        <v>116</v>
      </c>
      <c r="V28" t="s">
        <v>117</v>
      </c>
      <c r="W28" s="4" t="s">
        <v>116</v>
      </c>
      <c r="X28" s="4" t="s">
        <v>117</v>
      </c>
      <c r="Y28" s="4" t="s">
        <v>197</v>
      </c>
      <c r="Z28" s="4" t="s">
        <v>166</v>
      </c>
      <c r="AA28" s="4" t="s">
        <v>48</v>
      </c>
      <c r="AB28" s="4">
        <v>502</v>
      </c>
      <c r="AC28" s="4">
        <v>6804.57</v>
      </c>
      <c r="AD28" s="4">
        <v>3407.0929999999998</v>
      </c>
      <c r="AE28" s="4">
        <v>1.9970000000000001</v>
      </c>
      <c r="AF28" s="4">
        <v>2.2000000000000002</v>
      </c>
      <c r="AG28" s="4">
        <v>14.157</v>
      </c>
      <c r="AH28" s="4">
        <v>425.47464200000002</v>
      </c>
      <c r="AI28" s="4">
        <v>9.0865860000000005</v>
      </c>
      <c r="AJ28" s="4">
        <v>165.16769300000001</v>
      </c>
      <c r="AK28" s="4">
        <v>1344</v>
      </c>
      <c r="AL28" s="4">
        <v>45</v>
      </c>
      <c r="AM28" s="4">
        <v>3350</v>
      </c>
      <c r="AN28" s="4">
        <v>93</v>
      </c>
      <c r="AO28" s="4">
        <v>15.992891999999999</v>
      </c>
      <c r="AP28" s="4">
        <v>5316.5</v>
      </c>
      <c r="AQ28" s="4">
        <v>124.7</v>
      </c>
      <c r="AR28" s="4">
        <v>67</v>
      </c>
      <c r="AS28" s="4">
        <v>29363</v>
      </c>
      <c r="AT28" s="4">
        <v>0.66100000000000003</v>
      </c>
      <c r="AU28" s="4">
        <v>49.231999999999999</v>
      </c>
      <c r="AV28" s="4">
        <v>62314</v>
      </c>
      <c r="AW28" s="4">
        <v>0</v>
      </c>
      <c r="AX28" s="23">
        <v>0.52</v>
      </c>
      <c r="AY28">
        <v>0.90772727272727272</v>
      </c>
      <c r="AZ28" t="s">
        <v>68</v>
      </c>
      <c r="BA28" t="s">
        <v>167</v>
      </c>
      <c r="BB28">
        <v>9</v>
      </c>
      <c r="BC28" t="s">
        <v>573</v>
      </c>
      <c r="BD28">
        <v>12</v>
      </c>
      <c r="BE28">
        <v>175615.91100000005</v>
      </c>
      <c r="BF28">
        <v>3.8746887803349422E-2</v>
      </c>
      <c r="BG28">
        <v>3.5171606792403998E-2</v>
      </c>
      <c r="BH28">
        <v>448282.35500000004</v>
      </c>
      <c r="BI28">
        <v>1.5179205525499657E-2</v>
      </c>
      <c r="BJ28">
        <v>1.3778578833828553E-2</v>
      </c>
      <c r="BK28">
        <v>1</v>
      </c>
      <c r="BL28" t="s">
        <v>69</v>
      </c>
      <c r="BM28">
        <v>1</v>
      </c>
      <c r="BN28" t="s">
        <v>394</v>
      </c>
    </row>
    <row r="29" spans="1:66">
      <c r="A29" s="76" t="str">
        <f t="shared" si="20"/>
        <v>강인여객</v>
      </c>
      <c r="B29" s="76" t="str">
        <f t="shared" si="21"/>
        <v>103</v>
      </c>
      <c r="C29" s="77" t="str">
        <f t="shared" si="22"/>
        <v>72바1339</v>
      </c>
      <c r="D29" s="65" t="str">
        <f t="shared" si="23"/>
        <v>대형</v>
      </c>
      <c r="E29" s="61" t="str">
        <f t="shared" si="16"/>
        <v>D</v>
      </c>
      <c r="F29" s="84">
        <f t="shared" si="17"/>
        <v>0.84047619047619038</v>
      </c>
      <c r="G29" s="85">
        <f t="shared" si="18"/>
        <v>1.7649999999999999</v>
      </c>
      <c r="H29" s="86">
        <f t="shared" si="19"/>
        <v>2.1</v>
      </c>
      <c r="I29" s="87">
        <f t="shared" si="24"/>
        <v>6135.6840000000002</v>
      </c>
      <c r="J29" s="88">
        <f t="shared" si="25"/>
        <v>1.3059451373295502E-2</v>
      </c>
      <c r="K29" s="88">
        <f t="shared" si="26"/>
        <v>0.38037904998567157</v>
      </c>
      <c r="L29" s="88">
        <f t="shared" si="27"/>
        <v>0.25131672361223295</v>
      </c>
      <c r="M29" s="89">
        <f t="shared" si="28"/>
        <v>17.323</v>
      </c>
      <c r="N29" s="90">
        <f t="shared" si="29"/>
        <v>1.32</v>
      </c>
      <c r="O29" s="90">
        <f t="shared" si="30"/>
        <v>43.94</v>
      </c>
      <c r="P29" s="91">
        <f t="shared" si="31"/>
        <v>3.2033333333333331</v>
      </c>
      <c r="Q29" s="92">
        <f t="shared" si="32"/>
        <v>91</v>
      </c>
      <c r="R29" s="93">
        <f t="shared" si="33"/>
        <v>27.517115127852108</v>
      </c>
      <c r="S29" s="78">
        <f t="shared" si="34"/>
        <v>81</v>
      </c>
      <c r="T29" s="78">
        <f t="shared" si="35"/>
        <v>2696</v>
      </c>
      <c r="U29" t="s">
        <v>116</v>
      </c>
      <c r="V29" s="5" t="s">
        <v>117</v>
      </c>
      <c r="W29" t="s">
        <v>116</v>
      </c>
      <c r="X29" s="5" t="s">
        <v>117</v>
      </c>
      <c r="Y29" t="s">
        <v>404</v>
      </c>
      <c r="Z29" t="s">
        <v>166</v>
      </c>
      <c r="AA29" t="s">
        <v>48</v>
      </c>
      <c r="AB29">
        <v>502</v>
      </c>
      <c r="AC29" s="1">
        <v>6135.6840000000002</v>
      </c>
      <c r="AD29" s="1">
        <v>3477.069</v>
      </c>
      <c r="AE29" s="21">
        <v>1.7649999999999999</v>
      </c>
      <c r="AF29">
        <v>2.1</v>
      </c>
      <c r="AG29">
        <v>17.323</v>
      </c>
      <c r="AH29">
        <v>367.60824500000001</v>
      </c>
      <c r="AI29">
        <v>4.8007619999999998</v>
      </c>
      <c r="AJ29">
        <v>139.83047500000001</v>
      </c>
      <c r="AK29">
        <v>1542</v>
      </c>
      <c r="AL29">
        <v>81</v>
      </c>
      <c r="AM29">
        <v>2696</v>
      </c>
      <c r="AN29">
        <v>91</v>
      </c>
      <c r="AO29">
        <v>16.690822000000001</v>
      </c>
      <c r="AP29">
        <v>5338</v>
      </c>
      <c r="AQ29">
        <v>192.2</v>
      </c>
      <c r="AR29">
        <v>29</v>
      </c>
      <c r="AS29">
        <v>11304</v>
      </c>
      <c r="AT29">
        <v>1.32</v>
      </c>
      <c r="AU29">
        <v>43.94</v>
      </c>
      <c r="AV29">
        <v>54930</v>
      </c>
      <c r="AW29">
        <v>0</v>
      </c>
      <c r="AX29" s="22">
        <v>0.52</v>
      </c>
      <c r="AY29">
        <v>0.84047619047619038</v>
      </c>
      <c r="AZ29" t="s">
        <v>67</v>
      </c>
      <c r="BA29" t="s">
        <v>167</v>
      </c>
      <c r="BB29">
        <v>2</v>
      </c>
      <c r="BC29" t="s">
        <v>177</v>
      </c>
      <c r="BD29">
        <v>13</v>
      </c>
      <c r="BE29">
        <v>175615.91100000005</v>
      </c>
      <c r="BF29">
        <v>3.4938087130385348E-2</v>
      </c>
      <c r="BG29">
        <v>2.9364630373871492E-2</v>
      </c>
      <c r="BH29">
        <v>448282.35500000004</v>
      </c>
      <c r="BI29">
        <v>1.3687096829854032E-2</v>
      </c>
      <c r="BJ29">
        <v>1.1503679002234458E-2</v>
      </c>
      <c r="BK29">
        <v>1</v>
      </c>
      <c r="BL29" t="s">
        <v>70</v>
      </c>
      <c r="BM29">
        <v>1</v>
      </c>
      <c r="BN29" t="s">
        <v>394</v>
      </c>
    </row>
    <row r="30" spans="1:66">
      <c r="A30" s="73" t="str">
        <f t="shared" si="20"/>
        <v>강인여객</v>
      </c>
      <c r="B30" s="73" t="str">
        <f t="shared" si="21"/>
        <v>103</v>
      </c>
      <c r="C30" s="74" t="str">
        <f t="shared" si="22"/>
        <v>72바1601</v>
      </c>
      <c r="D30" s="48" t="str">
        <f t="shared" si="23"/>
        <v>대형</v>
      </c>
      <c r="E30" s="44" t="str">
        <f t="shared" si="16"/>
        <v>D</v>
      </c>
      <c r="F30" s="94">
        <f t="shared" si="17"/>
        <v>0.82285714285714284</v>
      </c>
      <c r="G30" s="95">
        <f t="shared" si="18"/>
        <v>1.728</v>
      </c>
      <c r="H30" s="96">
        <f t="shared" si="19"/>
        <v>2.1</v>
      </c>
      <c r="I30" s="97">
        <f t="shared" si="24"/>
        <v>2487.9920000000002</v>
      </c>
      <c r="J30" s="98">
        <f t="shared" si="25"/>
        <v>2.4133279982268836E-2</v>
      </c>
      <c r="K30" s="98">
        <f t="shared" si="26"/>
        <v>0.4043269520007341</v>
      </c>
      <c r="L30" s="98">
        <f t="shared" si="27"/>
        <v>0.24236412335730981</v>
      </c>
      <c r="M30" s="99">
        <f t="shared" si="28"/>
        <v>19.876000000000001</v>
      </c>
      <c r="N30" s="100">
        <f t="shared" si="29"/>
        <v>2.613</v>
      </c>
      <c r="O30" s="100">
        <f t="shared" si="30"/>
        <v>42.604999999999997</v>
      </c>
      <c r="P30" s="101">
        <f t="shared" si="31"/>
        <v>1.2983333333333333</v>
      </c>
      <c r="Q30" s="102">
        <f t="shared" si="32"/>
        <v>91</v>
      </c>
      <c r="R30" s="103">
        <f t="shared" si="33"/>
        <v>28.142218288532735</v>
      </c>
      <c r="S30" s="75">
        <f t="shared" si="34"/>
        <v>65</v>
      </c>
      <c r="T30" s="75">
        <f t="shared" si="35"/>
        <v>1060</v>
      </c>
      <c r="U30" t="s">
        <v>116</v>
      </c>
      <c r="V30" t="s">
        <v>117</v>
      </c>
      <c r="W30" t="s">
        <v>116</v>
      </c>
      <c r="X30" s="4" t="s">
        <v>117</v>
      </c>
      <c r="Y30" s="4" t="s">
        <v>405</v>
      </c>
      <c r="Z30" s="4" t="s">
        <v>166</v>
      </c>
      <c r="AA30" s="4" t="s">
        <v>48</v>
      </c>
      <c r="AB30" s="4">
        <v>502</v>
      </c>
      <c r="AC30" s="4">
        <v>2487.9920000000002</v>
      </c>
      <c r="AD30" s="4">
        <v>1439.953</v>
      </c>
      <c r="AE30" s="4">
        <v>1.728</v>
      </c>
      <c r="AF30" s="4">
        <v>2.1</v>
      </c>
      <c r="AG30" s="4">
        <v>19.876000000000001</v>
      </c>
      <c r="AH30" s="4">
        <v>154.68357399999999</v>
      </c>
      <c r="AI30" s="4">
        <v>3.7330220000000001</v>
      </c>
      <c r="AJ30" s="4">
        <v>62.542738</v>
      </c>
      <c r="AK30" s="4">
        <v>603</v>
      </c>
      <c r="AL30" s="4">
        <v>65</v>
      </c>
      <c r="AM30" s="4">
        <v>1060</v>
      </c>
      <c r="AN30" s="4">
        <v>91</v>
      </c>
      <c r="AO30" s="4">
        <v>16.084396000000002</v>
      </c>
      <c r="AP30" s="4">
        <v>2862.6</v>
      </c>
      <c r="AQ30" s="4">
        <v>77.900000000000006</v>
      </c>
      <c r="AR30" s="4">
        <v>33</v>
      </c>
      <c r="AS30" s="4">
        <v>16942</v>
      </c>
      <c r="AT30" s="4">
        <v>2.613</v>
      </c>
      <c r="AU30" s="4">
        <v>42.604999999999997</v>
      </c>
      <c r="AV30" s="4">
        <v>8652</v>
      </c>
      <c r="AW30" s="4">
        <v>0</v>
      </c>
      <c r="AX30" s="23">
        <v>0.55000000000000004</v>
      </c>
      <c r="AY30">
        <v>0.82285714285714284</v>
      </c>
      <c r="AZ30" t="s">
        <v>67</v>
      </c>
      <c r="BA30" t="s">
        <v>167</v>
      </c>
      <c r="BB30">
        <v>3</v>
      </c>
      <c r="BC30" t="s">
        <v>511</v>
      </c>
      <c r="BD30">
        <v>6</v>
      </c>
      <c r="BE30">
        <v>175615.91100000005</v>
      </c>
      <c r="BF30">
        <v>1.4167235678320738E-2</v>
      </c>
      <c r="BG30">
        <v>1.1657611072446779E-2</v>
      </c>
      <c r="BH30">
        <v>448282.35500000004</v>
      </c>
      <c r="BI30">
        <v>5.5500556117137377E-3</v>
      </c>
      <c r="BJ30">
        <v>4.5669029033530185E-3</v>
      </c>
      <c r="BK30">
        <v>1</v>
      </c>
      <c r="BL30" t="s">
        <v>70</v>
      </c>
      <c r="BM30">
        <v>1</v>
      </c>
      <c r="BN30" t="s">
        <v>394</v>
      </c>
    </row>
    <row r="31" spans="1:66">
      <c r="A31" s="76" t="str">
        <f t="shared" si="20"/>
        <v>강인여객</v>
      </c>
      <c r="B31" s="76" t="str">
        <f t="shared" si="21"/>
        <v>103</v>
      </c>
      <c r="C31" s="77" t="str">
        <f t="shared" si="22"/>
        <v>72바1604</v>
      </c>
      <c r="D31" s="65" t="str">
        <f t="shared" si="23"/>
        <v>대형</v>
      </c>
      <c r="E31" s="61" t="str">
        <f t="shared" si="16"/>
        <v>S</v>
      </c>
      <c r="F31" s="84">
        <f t="shared" si="17"/>
        <v>1.04</v>
      </c>
      <c r="G31" s="85">
        <f t="shared" si="18"/>
        <v>2.1840000000000002</v>
      </c>
      <c r="H31" s="86">
        <f t="shared" si="19"/>
        <v>2.1</v>
      </c>
      <c r="I31" s="87">
        <f t="shared" si="24"/>
        <v>6230.6049999999996</v>
      </c>
      <c r="J31" s="88">
        <f t="shared" si="25"/>
        <v>1.7077033247738207E-2</v>
      </c>
      <c r="K31" s="88">
        <f t="shared" si="26"/>
        <v>0.38333956832705296</v>
      </c>
      <c r="L31" s="88">
        <f t="shared" si="27"/>
        <v>0.1779923458476344</v>
      </c>
      <c r="M31" s="89">
        <f t="shared" si="28"/>
        <v>12.25</v>
      </c>
      <c r="N31" s="90">
        <f t="shared" si="29"/>
        <v>0.36899999999999999</v>
      </c>
      <c r="O31" s="90">
        <f t="shared" si="30"/>
        <v>13.209</v>
      </c>
      <c r="P31" s="91">
        <f t="shared" si="31"/>
        <v>2.8766666666666665</v>
      </c>
      <c r="Q31" s="92">
        <f t="shared" si="32"/>
        <v>91</v>
      </c>
      <c r="R31" s="93">
        <f t="shared" si="33"/>
        <v>26.443626419298095</v>
      </c>
      <c r="S31" s="78">
        <f t="shared" si="34"/>
        <v>23</v>
      </c>
      <c r="T31" s="78">
        <f t="shared" si="35"/>
        <v>823</v>
      </c>
      <c r="U31" t="s">
        <v>116</v>
      </c>
      <c r="V31" t="s">
        <v>117</v>
      </c>
      <c r="W31" s="4" t="s">
        <v>116</v>
      </c>
      <c r="X31" s="4" t="s">
        <v>117</v>
      </c>
      <c r="Y31" s="4" t="s">
        <v>198</v>
      </c>
      <c r="Z31" s="4" t="s">
        <v>166</v>
      </c>
      <c r="AA31" s="4" t="s">
        <v>48</v>
      </c>
      <c r="AB31" s="4">
        <v>502</v>
      </c>
      <c r="AC31" s="4">
        <v>6230.6049999999996</v>
      </c>
      <c r="AD31" s="4">
        <v>2852.3159999999998</v>
      </c>
      <c r="AE31" s="4">
        <v>2.1840000000000002</v>
      </c>
      <c r="AF31" s="4">
        <v>2.1</v>
      </c>
      <c r="AG31" s="4">
        <v>12.25</v>
      </c>
      <c r="AH31" s="4">
        <v>392.97019</v>
      </c>
      <c r="AI31" s="4">
        <v>6.7107650000000003</v>
      </c>
      <c r="AJ31" s="4">
        <v>150.64102299999999</v>
      </c>
      <c r="AK31" s="4">
        <v>1109</v>
      </c>
      <c r="AL31" s="4">
        <v>23</v>
      </c>
      <c r="AM31" s="4">
        <v>823</v>
      </c>
      <c r="AN31" s="4">
        <v>91</v>
      </c>
      <c r="AO31" s="4">
        <v>15.855159</v>
      </c>
      <c r="AP31" s="4">
        <v>4927.7</v>
      </c>
      <c r="AQ31" s="4">
        <v>172.6</v>
      </c>
      <c r="AR31" s="4">
        <v>35</v>
      </c>
      <c r="AS31" s="4">
        <v>24748</v>
      </c>
      <c r="AT31" s="4">
        <v>0.36899999999999999</v>
      </c>
      <c r="AU31" s="4">
        <v>13.209</v>
      </c>
      <c r="AV31" s="4">
        <v>52635</v>
      </c>
      <c r="AW31" s="4">
        <v>0</v>
      </c>
      <c r="AX31" s="4">
        <v>0.53</v>
      </c>
      <c r="AY31">
        <v>1.04</v>
      </c>
      <c r="AZ31" t="s">
        <v>71</v>
      </c>
      <c r="BA31" t="s">
        <v>167</v>
      </c>
      <c r="BB31">
        <v>1</v>
      </c>
      <c r="BC31" t="s">
        <v>438</v>
      </c>
      <c r="BD31">
        <v>10</v>
      </c>
      <c r="BE31">
        <v>175615.91100000005</v>
      </c>
      <c r="BF31">
        <v>3.5478590547527313E-2</v>
      </c>
      <c r="BG31">
        <v>3.6897734169428403E-2</v>
      </c>
      <c r="BH31">
        <v>448282.35500000004</v>
      </c>
      <c r="BI31">
        <v>1.3898840609062114E-2</v>
      </c>
      <c r="BJ31">
        <v>1.4454794233424599E-2</v>
      </c>
      <c r="BK31">
        <v>1</v>
      </c>
      <c r="BL31" t="s">
        <v>68</v>
      </c>
      <c r="BM31">
        <v>2</v>
      </c>
      <c r="BN31" t="s">
        <v>394</v>
      </c>
    </row>
    <row r="32" spans="1:66">
      <c r="A32" s="73" t="str">
        <f t="shared" si="20"/>
        <v>강인여객</v>
      </c>
      <c r="B32" s="73" t="str">
        <f t="shared" si="21"/>
        <v>103</v>
      </c>
      <c r="C32" s="74" t="str">
        <f t="shared" si="22"/>
        <v>72바1654</v>
      </c>
      <c r="D32" s="48" t="str">
        <f t="shared" si="23"/>
        <v>대형</v>
      </c>
      <c r="E32" s="44" t="str">
        <f t="shared" si="16"/>
        <v>B</v>
      </c>
      <c r="F32" s="94">
        <f t="shared" si="17"/>
        <v>0.94238095238095243</v>
      </c>
      <c r="G32" s="95">
        <f t="shared" si="18"/>
        <v>1.9790000000000001</v>
      </c>
      <c r="H32" s="96">
        <f t="shared" si="19"/>
        <v>2.1</v>
      </c>
      <c r="I32" s="97">
        <f t="shared" si="24"/>
        <v>6417.9009999999998</v>
      </c>
      <c r="J32" s="98">
        <f t="shared" si="25"/>
        <v>9.8848656469768537E-3</v>
      </c>
      <c r="K32" s="98">
        <f t="shared" si="26"/>
        <v>0.37018548052339789</v>
      </c>
      <c r="L32" s="98">
        <f t="shared" si="27"/>
        <v>0.20941426176564581</v>
      </c>
      <c r="M32" s="99">
        <f t="shared" si="28"/>
        <v>15.462999999999999</v>
      </c>
      <c r="N32" s="100">
        <f t="shared" si="29"/>
        <v>2.758</v>
      </c>
      <c r="O32" s="100">
        <f t="shared" si="30"/>
        <v>29.262</v>
      </c>
      <c r="P32" s="101">
        <f t="shared" si="31"/>
        <v>2.7883333333333336</v>
      </c>
      <c r="Q32" s="102">
        <f t="shared" si="32"/>
        <v>95</v>
      </c>
      <c r="R32" s="103">
        <f t="shared" si="33"/>
        <v>25.99389092018291</v>
      </c>
      <c r="S32" s="75">
        <f t="shared" si="34"/>
        <v>177</v>
      </c>
      <c r="T32" s="75">
        <f t="shared" si="35"/>
        <v>1878</v>
      </c>
      <c r="U32" t="s">
        <v>116</v>
      </c>
      <c r="V32" s="5" t="s">
        <v>117</v>
      </c>
      <c r="W32" t="s">
        <v>116</v>
      </c>
      <c r="X32" s="5" t="s">
        <v>117</v>
      </c>
      <c r="Y32" t="s">
        <v>406</v>
      </c>
      <c r="Z32" t="s">
        <v>166</v>
      </c>
      <c r="AA32" t="s">
        <v>48</v>
      </c>
      <c r="AB32">
        <v>502</v>
      </c>
      <c r="AC32" s="1">
        <v>6417.9009999999998</v>
      </c>
      <c r="AD32" s="1">
        <v>3243.18</v>
      </c>
      <c r="AE32" s="21">
        <v>1.9790000000000001</v>
      </c>
      <c r="AF32">
        <v>2.1</v>
      </c>
      <c r="AG32">
        <v>15.462999999999999</v>
      </c>
      <c r="AH32">
        <v>398.27157399999999</v>
      </c>
      <c r="AI32">
        <v>3.9368609999999999</v>
      </c>
      <c r="AJ32">
        <v>147.43435400000001</v>
      </c>
      <c r="AK32">
        <v>1344</v>
      </c>
      <c r="AL32">
        <v>177</v>
      </c>
      <c r="AM32">
        <v>1878</v>
      </c>
      <c r="AN32">
        <v>95</v>
      </c>
      <c r="AO32">
        <v>16.114383</v>
      </c>
      <c r="AP32">
        <v>4658.5</v>
      </c>
      <c r="AQ32">
        <v>167.3</v>
      </c>
      <c r="AR32">
        <v>26</v>
      </c>
      <c r="AS32">
        <v>13219</v>
      </c>
      <c r="AT32">
        <v>2.758</v>
      </c>
      <c r="AU32">
        <v>29.262</v>
      </c>
      <c r="AV32">
        <v>54154</v>
      </c>
      <c r="AW32">
        <v>0</v>
      </c>
      <c r="AX32">
        <v>0.56999999999999995</v>
      </c>
      <c r="AY32">
        <v>0.94238095238095243</v>
      </c>
      <c r="AZ32" t="s">
        <v>68</v>
      </c>
      <c r="BA32" t="s">
        <v>167</v>
      </c>
      <c r="BB32">
        <v>3</v>
      </c>
      <c r="BC32" t="s">
        <v>184</v>
      </c>
      <c r="BD32">
        <v>14</v>
      </c>
      <c r="BE32">
        <v>175615.91100000005</v>
      </c>
      <c r="BF32">
        <v>3.6545099834376614E-2</v>
      </c>
      <c r="BG32">
        <v>3.4439405986776819E-2</v>
      </c>
      <c r="BH32">
        <v>448282.35500000004</v>
      </c>
      <c r="BI32">
        <v>1.4316648711279299E-2</v>
      </c>
      <c r="BJ32">
        <v>1.3491737047438921E-2</v>
      </c>
      <c r="BK32">
        <v>1</v>
      </c>
      <c r="BL32" t="s">
        <v>69</v>
      </c>
      <c r="BM32">
        <v>1</v>
      </c>
      <c r="BN32" t="s">
        <v>394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70바5923</v>
      </c>
      <c r="D33" s="65" t="str">
        <f t="shared" si="23"/>
        <v>대형</v>
      </c>
      <c r="E33" s="61" t="str">
        <f t="shared" si="16"/>
        <v>B</v>
      </c>
      <c r="F33" s="84">
        <f t="shared" si="17"/>
        <v>0.90181818181818174</v>
      </c>
      <c r="G33" s="85">
        <f t="shared" si="18"/>
        <v>1.984</v>
      </c>
      <c r="H33" s="86">
        <f t="shared" si="19"/>
        <v>2.2000000000000002</v>
      </c>
      <c r="I33" s="87">
        <f t="shared" si="24"/>
        <v>6442.97</v>
      </c>
      <c r="J33" s="88">
        <f t="shared" si="25"/>
        <v>2.6205410054235472E-2</v>
      </c>
      <c r="K33" s="88">
        <f t="shared" si="26"/>
        <v>0.39642156101408521</v>
      </c>
      <c r="L33" s="88">
        <f t="shared" si="27"/>
        <v>0.18314535066902374</v>
      </c>
      <c r="M33" s="89">
        <f t="shared" si="28"/>
        <v>16.402999999999999</v>
      </c>
      <c r="N33" s="90">
        <f t="shared" si="29"/>
        <v>0.32600000000000001</v>
      </c>
      <c r="O33" s="90">
        <f t="shared" si="30"/>
        <v>32.935000000000002</v>
      </c>
      <c r="P33" s="91">
        <f t="shared" si="31"/>
        <v>32.173333333333332</v>
      </c>
      <c r="Q33" s="92">
        <f t="shared" si="32"/>
        <v>93</v>
      </c>
      <c r="R33" s="93">
        <f t="shared" si="33"/>
        <v>28.662763441183682</v>
      </c>
      <c r="S33" s="78">
        <f t="shared" si="34"/>
        <v>21</v>
      </c>
      <c r="T33" s="78">
        <f t="shared" si="35"/>
        <v>2122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199</v>
      </c>
      <c r="Z33" s="4" t="s">
        <v>166</v>
      </c>
      <c r="AA33" s="4" t="s">
        <v>48</v>
      </c>
      <c r="AB33" s="4">
        <v>502</v>
      </c>
      <c r="AC33" s="4">
        <v>6442.97</v>
      </c>
      <c r="AD33" s="4">
        <v>3247.2150000000001</v>
      </c>
      <c r="AE33" s="4">
        <v>1.984</v>
      </c>
      <c r="AF33" s="4">
        <v>2.2000000000000002</v>
      </c>
      <c r="AG33" s="4">
        <v>16.402999999999999</v>
      </c>
      <c r="AH33" s="4">
        <v>389.324341</v>
      </c>
      <c r="AI33" s="4">
        <v>10.202404</v>
      </c>
      <c r="AJ33" s="4">
        <v>154.33656300000001</v>
      </c>
      <c r="AK33" s="4">
        <v>1180</v>
      </c>
      <c r="AL33" s="4">
        <v>21</v>
      </c>
      <c r="AM33" s="4">
        <v>2122</v>
      </c>
      <c r="AN33" s="4">
        <v>93</v>
      </c>
      <c r="AO33" s="4">
        <v>16.549105999999998</v>
      </c>
      <c r="AP33" s="4">
        <v>13761.1</v>
      </c>
      <c r="AQ33" s="4">
        <v>1930.4</v>
      </c>
      <c r="AR33" s="4">
        <v>60</v>
      </c>
      <c r="AS33" s="4">
        <v>74956</v>
      </c>
      <c r="AT33" s="4">
        <v>0.32600000000000001</v>
      </c>
      <c r="AU33" s="4">
        <v>32.935000000000002</v>
      </c>
      <c r="AV33" s="4">
        <v>50984</v>
      </c>
      <c r="AW33" s="4">
        <v>0</v>
      </c>
      <c r="AX33" s="4">
        <v>0.54</v>
      </c>
      <c r="AY33">
        <v>0.90181818181818174</v>
      </c>
      <c r="AZ33" t="s">
        <v>68</v>
      </c>
      <c r="BA33" t="s">
        <v>200</v>
      </c>
      <c r="BB33">
        <v>8</v>
      </c>
      <c r="BC33" t="s">
        <v>541</v>
      </c>
      <c r="BD33">
        <v>15</v>
      </c>
      <c r="BE33">
        <v>114111.32199999999</v>
      </c>
      <c r="BF33">
        <v>5.6462144921956135E-2</v>
      </c>
      <c r="BG33">
        <v>5.0918588875073167E-2</v>
      </c>
      <c r="BH33">
        <v>448282.35500000004</v>
      </c>
      <c r="BI33">
        <v>1.437257105513332E-2</v>
      </c>
      <c r="BJ33">
        <v>1.2961445896992958E-2</v>
      </c>
      <c r="BK33">
        <v>1</v>
      </c>
      <c r="BL33" t="s">
        <v>67</v>
      </c>
      <c r="BM33">
        <v>2</v>
      </c>
      <c r="BN33" t="s">
        <v>394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70바5934</v>
      </c>
      <c r="D34" s="48" t="str">
        <f t="shared" si="23"/>
        <v>대형</v>
      </c>
      <c r="E34" s="44" t="str">
        <f t="shared" si="16"/>
        <v>F</v>
      </c>
      <c r="F34" s="94">
        <f t="shared" si="17"/>
        <v>0.78500000000000003</v>
      </c>
      <c r="G34" s="95">
        <f t="shared" si="18"/>
        <v>1.7270000000000001</v>
      </c>
      <c r="H34" s="96">
        <f t="shared" si="19"/>
        <v>2.2000000000000002</v>
      </c>
      <c r="I34" s="97">
        <f t="shared" si="24"/>
        <v>4534.1549999999997</v>
      </c>
      <c r="J34" s="98">
        <f t="shared" si="25"/>
        <v>4.5016093421966608E-2</v>
      </c>
      <c r="K34" s="98">
        <f t="shared" si="26"/>
        <v>0.39841765851874389</v>
      </c>
      <c r="L34" s="98">
        <f t="shared" si="27"/>
        <v>0.29619631441801175</v>
      </c>
      <c r="M34" s="99">
        <f t="shared" si="28"/>
        <v>20.262</v>
      </c>
      <c r="N34" s="100">
        <f t="shared" si="29"/>
        <v>16.077999999999999</v>
      </c>
      <c r="O34" s="100">
        <f t="shared" si="30"/>
        <v>53.195999999999998</v>
      </c>
      <c r="P34" s="101">
        <f t="shared" si="31"/>
        <v>21.845000000000002</v>
      </c>
      <c r="Q34" s="102">
        <f t="shared" si="32"/>
        <v>92</v>
      </c>
      <c r="R34" s="103">
        <f t="shared" si="33"/>
        <v>29.601076585819381</v>
      </c>
      <c r="S34" s="75">
        <f t="shared" si="34"/>
        <v>729</v>
      </c>
      <c r="T34" s="75">
        <f t="shared" si="35"/>
        <v>2412</v>
      </c>
      <c r="U34" t="s">
        <v>116</v>
      </c>
      <c r="V34" t="s">
        <v>118</v>
      </c>
      <c r="W34" s="4" t="s">
        <v>116</v>
      </c>
      <c r="X34" s="4" t="s">
        <v>118</v>
      </c>
      <c r="Y34" s="4" t="s">
        <v>202</v>
      </c>
      <c r="Z34" s="4" t="s">
        <v>166</v>
      </c>
      <c r="AA34" s="4" t="s">
        <v>48</v>
      </c>
      <c r="AB34" s="4">
        <v>502</v>
      </c>
      <c r="AC34" s="4">
        <v>4534.1549999999997</v>
      </c>
      <c r="AD34" s="4">
        <v>2626.1889999999999</v>
      </c>
      <c r="AE34" s="4">
        <v>1.7270000000000001</v>
      </c>
      <c r="AF34" s="4">
        <v>2.2000000000000002</v>
      </c>
      <c r="AG34" s="4">
        <v>20.262</v>
      </c>
      <c r="AH34" s="4">
        <v>275.21492999999998</v>
      </c>
      <c r="AI34" s="4">
        <v>12.389101</v>
      </c>
      <c r="AJ34" s="4">
        <v>109.650488</v>
      </c>
      <c r="AK34" s="4">
        <v>1343</v>
      </c>
      <c r="AL34" s="4">
        <v>729</v>
      </c>
      <c r="AM34" s="4">
        <v>2412</v>
      </c>
      <c r="AN34" s="4">
        <v>92</v>
      </c>
      <c r="AO34" s="4">
        <v>16.474959999999999</v>
      </c>
      <c r="AP34" s="4">
        <v>8750.6</v>
      </c>
      <c r="AQ34" s="4">
        <v>1310.7</v>
      </c>
      <c r="AR34" s="4">
        <v>59</v>
      </c>
      <c r="AS34" s="4">
        <v>41375</v>
      </c>
      <c r="AT34" s="4">
        <v>16.077999999999999</v>
      </c>
      <c r="AU34" s="4">
        <v>53.195999999999998</v>
      </c>
      <c r="AV34" s="4">
        <v>99</v>
      </c>
      <c r="AW34" s="4">
        <v>0</v>
      </c>
      <c r="AX34" s="4">
        <v>0.53</v>
      </c>
      <c r="AY34">
        <v>0.78500000000000003</v>
      </c>
      <c r="AZ34" t="s">
        <v>70</v>
      </c>
      <c r="BA34" t="s">
        <v>200</v>
      </c>
      <c r="BB34">
        <v>1</v>
      </c>
      <c r="BC34" t="s">
        <v>379</v>
      </c>
      <c r="BD34">
        <v>3</v>
      </c>
      <c r="BE34">
        <v>114111.32199999999</v>
      </c>
      <c r="BF34">
        <v>3.9734488397216189E-2</v>
      </c>
      <c r="BG34">
        <v>3.1191573391814709E-2</v>
      </c>
      <c r="BH34">
        <v>448282.35500000004</v>
      </c>
      <c r="BI34">
        <v>1.0114506960685525E-2</v>
      </c>
      <c r="BJ34">
        <v>7.939887964138137E-3</v>
      </c>
      <c r="BK34">
        <v>1</v>
      </c>
      <c r="BL34" t="s">
        <v>70</v>
      </c>
      <c r="BM34">
        <v>0</v>
      </c>
      <c r="BN34" t="s">
        <v>397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70바5935</v>
      </c>
      <c r="D35" s="65" t="str">
        <f t="shared" si="23"/>
        <v>대형</v>
      </c>
      <c r="E35" s="61" t="str">
        <f t="shared" si="16"/>
        <v>D</v>
      </c>
      <c r="F35" s="84">
        <f t="shared" si="17"/>
        <v>0.82086956521739129</v>
      </c>
      <c r="G35" s="85">
        <f t="shared" si="18"/>
        <v>1.8879999999999999</v>
      </c>
      <c r="H35" s="86">
        <f t="shared" si="19"/>
        <v>2.2999999999999998</v>
      </c>
      <c r="I35" s="87">
        <f t="shared" si="24"/>
        <v>6284.4430000000002</v>
      </c>
      <c r="J35" s="88">
        <f t="shared" si="25"/>
        <v>5.2763650847265475E-2</v>
      </c>
      <c r="K35" s="88">
        <f t="shared" si="26"/>
        <v>0.35742622574765226</v>
      </c>
      <c r="L35" s="88">
        <f t="shared" si="27"/>
        <v>0.19413017191817952</v>
      </c>
      <c r="M35" s="89">
        <f t="shared" si="28"/>
        <v>18.282</v>
      </c>
      <c r="N35" s="90">
        <f t="shared" si="29"/>
        <v>0.50900000000000001</v>
      </c>
      <c r="O35" s="90">
        <f t="shared" si="30"/>
        <v>34.290999999999997</v>
      </c>
      <c r="P35" s="91">
        <f t="shared" si="31"/>
        <v>17.163333333333334</v>
      </c>
      <c r="Q35" s="92">
        <f t="shared" si="32"/>
        <v>91</v>
      </c>
      <c r="R35" s="93">
        <f t="shared" si="33"/>
        <v>28.920203545225288</v>
      </c>
      <c r="S35" s="78">
        <f t="shared" si="34"/>
        <v>32</v>
      </c>
      <c r="T35" s="78">
        <f t="shared" si="35"/>
        <v>2155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203</v>
      </c>
      <c r="Z35" s="4" t="s">
        <v>166</v>
      </c>
      <c r="AA35" s="4" t="s">
        <v>48</v>
      </c>
      <c r="AB35" s="4">
        <v>502</v>
      </c>
      <c r="AC35" s="4">
        <v>6284.4430000000002</v>
      </c>
      <c r="AD35" s="4">
        <v>3328.819</v>
      </c>
      <c r="AE35" s="4">
        <v>1.8879999999999999</v>
      </c>
      <c r="AF35" s="4">
        <v>2.2999999999999998</v>
      </c>
      <c r="AG35" s="4">
        <v>18.282</v>
      </c>
      <c r="AH35" s="4">
        <v>368.42850499999997</v>
      </c>
      <c r="AI35" s="4">
        <v>19.439633000000001</v>
      </c>
      <c r="AJ35" s="4">
        <v>131.68601000000001</v>
      </c>
      <c r="AK35" s="4">
        <v>1220</v>
      </c>
      <c r="AL35" s="4">
        <v>32</v>
      </c>
      <c r="AM35" s="4">
        <v>2155</v>
      </c>
      <c r="AN35" s="4">
        <v>91</v>
      </c>
      <c r="AO35" s="4">
        <v>17.057428000000002</v>
      </c>
      <c r="AP35" s="4">
        <v>9500.7000000000007</v>
      </c>
      <c r="AQ35" s="4">
        <v>1029.8</v>
      </c>
      <c r="AR35" s="4">
        <v>31</v>
      </c>
      <c r="AS35" s="4">
        <v>14808</v>
      </c>
      <c r="AT35" s="4">
        <v>0.50900000000000001</v>
      </c>
      <c r="AU35" s="4">
        <v>34.290999999999997</v>
      </c>
      <c r="AV35" s="4">
        <v>51396</v>
      </c>
      <c r="AW35" s="4">
        <v>0</v>
      </c>
      <c r="AX35" s="4">
        <v>0.55000000000000004</v>
      </c>
      <c r="AY35">
        <v>0.82086956521739129</v>
      </c>
      <c r="AZ35" t="s">
        <v>67</v>
      </c>
      <c r="BA35" t="s">
        <v>200</v>
      </c>
      <c r="BB35">
        <v>1</v>
      </c>
      <c r="BC35" t="s">
        <v>201</v>
      </c>
      <c r="BD35">
        <v>14</v>
      </c>
      <c r="BE35">
        <v>114111.32199999999</v>
      </c>
      <c r="BF35">
        <v>5.5072913799035658E-2</v>
      </c>
      <c r="BG35">
        <v>4.5207678805469269E-2</v>
      </c>
      <c r="BH35">
        <v>448282.35500000004</v>
      </c>
      <c r="BI35">
        <v>1.4018939023375122E-2</v>
      </c>
      <c r="BJ35">
        <v>1.1507720380927056E-2</v>
      </c>
      <c r="BK35">
        <v>1</v>
      </c>
      <c r="BL35" t="s">
        <v>70</v>
      </c>
      <c r="BM35">
        <v>1</v>
      </c>
      <c r="BN35" t="s">
        <v>394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70바5936</v>
      </c>
      <c r="D36" s="48" t="str">
        <f t="shared" si="23"/>
        <v>대형</v>
      </c>
      <c r="E36" s="44" t="str">
        <f t="shared" si="16"/>
        <v>C</v>
      </c>
      <c r="F36" s="94">
        <f t="shared" si="17"/>
        <v>0.89086956521739136</v>
      </c>
      <c r="G36" s="95">
        <f t="shared" si="18"/>
        <v>2.0489999999999999</v>
      </c>
      <c r="H36" s="96">
        <f t="shared" si="19"/>
        <v>2.2999999999999998</v>
      </c>
      <c r="I36" s="97">
        <f t="shared" si="24"/>
        <v>6389.2489999999998</v>
      </c>
      <c r="J36" s="98">
        <f t="shared" si="25"/>
        <v>3.5847191982509352E-2</v>
      </c>
      <c r="K36" s="98">
        <f t="shared" si="26"/>
        <v>0.36893823019538746</v>
      </c>
      <c r="L36" s="98">
        <f t="shared" si="27"/>
        <v>0.21911808414416156</v>
      </c>
      <c r="M36" s="99">
        <f t="shared" si="28"/>
        <v>14.157</v>
      </c>
      <c r="N36" s="100">
        <f t="shared" si="29"/>
        <v>0.26600000000000001</v>
      </c>
      <c r="O36" s="100">
        <f t="shared" si="30"/>
        <v>16.183</v>
      </c>
      <c r="P36" s="101">
        <f t="shared" si="31"/>
        <v>3.0649999999999999</v>
      </c>
      <c r="Q36" s="102">
        <f t="shared" si="32"/>
        <v>90</v>
      </c>
      <c r="R36" s="103">
        <f t="shared" si="33"/>
        <v>27.791177203176392</v>
      </c>
      <c r="S36" s="75">
        <f t="shared" si="34"/>
        <v>17</v>
      </c>
      <c r="T36" s="75">
        <f t="shared" si="35"/>
        <v>1034</v>
      </c>
      <c r="U36" t="s">
        <v>116</v>
      </c>
      <c r="V36" s="5" t="s">
        <v>118</v>
      </c>
      <c r="W36" t="s">
        <v>116</v>
      </c>
      <c r="X36" s="5" t="s">
        <v>118</v>
      </c>
      <c r="Y36" t="s">
        <v>408</v>
      </c>
      <c r="Z36" t="s">
        <v>166</v>
      </c>
      <c r="AA36" t="s">
        <v>48</v>
      </c>
      <c r="AB36">
        <v>502</v>
      </c>
      <c r="AC36" s="1">
        <v>6389.2489999999998</v>
      </c>
      <c r="AD36" s="1">
        <v>3117.5189999999998</v>
      </c>
      <c r="AE36" s="21">
        <v>2.0489999999999999</v>
      </c>
      <c r="AF36">
        <v>2.2999999999999998</v>
      </c>
      <c r="AG36">
        <v>14.157</v>
      </c>
      <c r="AH36">
        <v>386.25072799999998</v>
      </c>
      <c r="AI36">
        <v>13.846004000000001</v>
      </c>
      <c r="AJ36">
        <v>142.50265999999999</v>
      </c>
      <c r="AK36">
        <v>1400</v>
      </c>
      <c r="AL36">
        <v>17</v>
      </c>
      <c r="AM36">
        <v>1034</v>
      </c>
      <c r="AN36">
        <v>90</v>
      </c>
      <c r="AO36">
        <v>16.541713000000001</v>
      </c>
      <c r="AP36">
        <v>6223.4</v>
      </c>
      <c r="AQ36">
        <v>183.9</v>
      </c>
      <c r="AR36">
        <v>39</v>
      </c>
      <c r="AS36">
        <v>24842</v>
      </c>
      <c r="AT36">
        <v>0.26600000000000001</v>
      </c>
      <c r="AU36">
        <v>16.183</v>
      </c>
      <c r="AV36">
        <v>48429</v>
      </c>
      <c r="AW36">
        <v>0</v>
      </c>
      <c r="AX36">
        <v>0.52</v>
      </c>
      <c r="AY36">
        <v>0.89086956521739136</v>
      </c>
      <c r="AZ36" t="s">
        <v>69</v>
      </c>
      <c r="BA36" t="s">
        <v>200</v>
      </c>
      <c r="BB36">
        <v>1</v>
      </c>
      <c r="BC36" t="s">
        <v>217</v>
      </c>
      <c r="BD36">
        <v>10</v>
      </c>
      <c r="BE36">
        <v>114111.32199999999</v>
      </c>
      <c r="BF36">
        <v>5.5991367797842188E-2</v>
      </c>
      <c r="BG36">
        <v>4.9881005485990719E-2</v>
      </c>
      <c r="BH36">
        <v>448282.35500000004</v>
      </c>
      <c r="BI36">
        <v>1.4252733637039983E-2</v>
      </c>
      <c r="BJ36">
        <v>1.2697326618389099E-2</v>
      </c>
      <c r="BK36">
        <v>1</v>
      </c>
      <c r="BL36" t="s">
        <v>67</v>
      </c>
      <c r="BM36">
        <v>1</v>
      </c>
      <c r="BN36" t="s">
        <v>394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70바5961</v>
      </c>
      <c r="D37" s="65" t="str">
        <f t="shared" si="23"/>
        <v>대형</v>
      </c>
      <c r="E37" s="61" t="str">
        <f t="shared" si="16"/>
        <v>B</v>
      </c>
      <c r="F37" s="84">
        <f t="shared" si="17"/>
        <v>0.92636363636363617</v>
      </c>
      <c r="G37" s="85">
        <f t="shared" si="18"/>
        <v>2.0379999999999998</v>
      </c>
      <c r="H37" s="86">
        <f t="shared" si="19"/>
        <v>2.2000000000000002</v>
      </c>
      <c r="I37" s="87">
        <f t="shared" si="24"/>
        <v>6927.4570000000003</v>
      </c>
      <c r="J37" s="88">
        <f t="shared" si="25"/>
        <v>5.4038586759181523E-2</v>
      </c>
      <c r="K37" s="88">
        <f t="shared" si="26"/>
        <v>0.39258485653442865</v>
      </c>
      <c r="L37" s="88">
        <f t="shared" si="27"/>
        <v>0.20310483341867008</v>
      </c>
      <c r="M37" s="89">
        <f t="shared" si="28"/>
        <v>15.443</v>
      </c>
      <c r="N37" s="90">
        <f t="shared" si="29"/>
        <v>0.23100000000000001</v>
      </c>
      <c r="O37" s="90">
        <f t="shared" si="30"/>
        <v>41.386000000000003</v>
      </c>
      <c r="P37" s="91">
        <f t="shared" si="31"/>
        <v>26.163333333333334</v>
      </c>
      <c r="Q37" s="92">
        <f t="shared" si="32"/>
        <v>91</v>
      </c>
      <c r="R37" s="93">
        <f t="shared" si="33"/>
        <v>28.234286190468051</v>
      </c>
      <c r="S37" s="78">
        <f t="shared" si="34"/>
        <v>16</v>
      </c>
      <c r="T37" s="78">
        <f t="shared" si="35"/>
        <v>2867</v>
      </c>
      <c r="U37" t="s">
        <v>116</v>
      </c>
      <c r="V37" t="s">
        <v>118</v>
      </c>
      <c r="W37" s="4" t="s">
        <v>116</v>
      </c>
      <c r="X37" s="4" t="s">
        <v>118</v>
      </c>
      <c r="Y37" s="4" t="s">
        <v>204</v>
      </c>
      <c r="Z37" s="4" t="s">
        <v>166</v>
      </c>
      <c r="AA37" s="4" t="s">
        <v>48</v>
      </c>
      <c r="AB37" s="4">
        <v>502</v>
      </c>
      <c r="AC37" s="4">
        <v>6927.4570000000003</v>
      </c>
      <c r="AD37" s="4">
        <v>3399.2150000000001</v>
      </c>
      <c r="AE37" s="4">
        <v>2.0379999999999998</v>
      </c>
      <c r="AF37" s="4">
        <v>2.2000000000000002</v>
      </c>
      <c r="AG37" s="4">
        <v>15.443</v>
      </c>
      <c r="AH37" s="4">
        <v>443.38017400000001</v>
      </c>
      <c r="AI37" s="4">
        <v>23.959638000000002</v>
      </c>
      <c r="AJ37" s="4">
        <v>174.06434200000001</v>
      </c>
      <c r="AK37" s="4">
        <v>1407</v>
      </c>
      <c r="AL37" s="4">
        <v>16</v>
      </c>
      <c r="AM37" s="4">
        <v>2867</v>
      </c>
      <c r="AN37" s="4">
        <v>91</v>
      </c>
      <c r="AO37" s="4">
        <v>15.624192000000001</v>
      </c>
      <c r="AP37" s="4">
        <v>11497.4</v>
      </c>
      <c r="AQ37" s="4">
        <v>1569.8</v>
      </c>
      <c r="AR37" s="4">
        <v>104</v>
      </c>
      <c r="AS37" s="4">
        <v>90972</v>
      </c>
      <c r="AT37" s="4">
        <v>0.23100000000000001</v>
      </c>
      <c r="AU37" s="4">
        <v>41.386000000000003</v>
      </c>
      <c r="AV37" s="4">
        <v>57596</v>
      </c>
      <c r="AW37" s="4">
        <v>0</v>
      </c>
      <c r="AX37" s="4">
        <v>0.54</v>
      </c>
      <c r="AY37">
        <v>0.92636363636363617</v>
      </c>
      <c r="AZ37" t="s">
        <v>68</v>
      </c>
      <c r="BA37" t="s">
        <v>200</v>
      </c>
      <c r="BB37">
        <v>4</v>
      </c>
      <c r="BC37" t="s">
        <v>360</v>
      </c>
      <c r="BD37">
        <v>12</v>
      </c>
      <c r="BE37">
        <v>114111.32199999999</v>
      </c>
      <c r="BF37">
        <v>6.0707884884551609E-2</v>
      </c>
      <c r="BG37">
        <v>5.6237576997598251E-2</v>
      </c>
      <c r="BH37">
        <v>448282.35500000004</v>
      </c>
      <c r="BI37">
        <v>1.5453334093419759E-2</v>
      </c>
      <c r="BJ37">
        <v>1.4315406764722483E-2</v>
      </c>
      <c r="BK37">
        <v>1</v>
      </c>
      <c r="BL37" t="s">
        <v>68</v>
      </c>
      <c r="BM37">
        <v>0</v>
      </c>
      <c r="BN37" t="s">
        <v>397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70바5962</v>
      </c>
      <c r="D38" s="48" t="str">
        <f t="shared" si="23"/>
        <v>대형</v>
      </c>
      <c r="E38" s="44" t="str">
        <f t="shared" si="16"/>
        <v>A</v>
      </c>
      <c r="F38" s="94">
        <f t="shared" si="17"/>
        <v>0.98090909090909084</v>
      </c>
      <c r="G38" s="95">
        <f t="shared" si="18"/>
        <v>2.1579999999999999</v>
      </c>
      <c r="H38" s="96">
        <f t="shared" si="19"/>
        <v>2.2000000000000002</v>
      </c>
      <c r="I38" s="97">
        <f t="shared" si="24"/>
        <v>6682.3280000000004</v>
      </c>
      <c r="J38" s="98">
        <f t="shared" si="25"/>
        <v>1.9259410323571816E-2</v>
      </c>
      <c r="K38" s="98">
        <f t="shared" si="26"/>
        <v>0.36887407159712993</v>
      </c>
      <c r="L38" s="98">
        <f t="shared" si="27"/>
        <v>0.21684059806702094</v>
      </c>
      <c r="M38" s="99">
        <f t="shared" si="28"/>
        <v>13.005000000000001</v>
      </c>
      <c r="N38" s="100">
        <f t="shared" si="29"/>
        <v>0.77800000000000002</v>
      </c>
      <c r="O38" s="100">
        <f t="shared" si="30"/>
        <v>19.649000000000001</v>
      </c>
      <c r="P38" s="101">
        <f t="shared" si="31"/>
        <v>4.4683333333333337</v>
      </c>
      <c r="Q38" s="102">
        <f t="shared" si="32"/>
        <v>91</v>
      </c>
      <c r="R38" s="103">
        <f t="shared" si="33"/>
        <v>27.674436056471301</v>
      </c>
      <c r="S38" s="75">
        <f t="shared" si="34"/>
        <v>52</v>
      </c>
      <c r="T38" s="75">
        <f t="shared" si="35"/>
        <v>1313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206</v>
      </c>
      <c r="Z38" s="4" t="s">
        <v>166</v>
      </c>
      <c r="AA38" s="4" t="s">
        <v>48</v>
      </c>
      <c r="AB38" s="4">
        <v>502</v>
      </c>
      <c r="AC38" s="4">
        <v>6682.3280000000004</v>
      </c>
      <c r="AD38" s="4">
        <v>3096.5230000000001</v>
      </c>
      <c r="AE38" s="4">
        <v>2.1579999999999999</v>
      </c>
      <c r="AF38" s="4">
        <v>2.2000000000000002</v>
      </c>
      <c r="AG38" s="4">
        <v>13.005000000000001</v>
      </c>
      <c r="AH38" s="4">
        <v>394.63202000000001</v>
      </c>
      <c r="AI38" s="4">
        <v>7.6003800000000004</v>
      </c>
      <c r="AJ38" s="4">
        <v>145.56952000000001</v>
      </c>
      <c r="AK38" s="4">
        <v>1449</v>
      </c>
      <c r="AL38" s="4">
        <v>52</v>
      </c>
      <c r="AM38" s="4">
        <v>1313</v>
      </c>
      <c r="AN38" s="4">
        <v>91</v>
      </c>
      <c r="AO38" s="4">
        <v>16.933060000000001</v>
      </c>
      <c r="AP38" s="4">
        <v>6128.1</v>
      </c>
      <c r="AQ38" s="4">
        <v>268.10000000000002</v>
      </c>
      <c r="AR38" s="4">
        <v>48</v>
      </c>
      <c r="AS38" s="4">
        <v>30091</v>
      </c>
      <c r="AT38" s="4">
        <v>0.77800000000000002</v>
      </c>
      <c r="AU38" s="4">
        <v>19.649000000000001</v>
      </c>
      <c r="AV38" s="4">
        <v>56087</v>
      </c>
      <c r="AW38" s="4">
        <v>0</v>
      </c>
      <c r="AX38" s="4">
        <v>0.52</v>
      </c>
      <c r="AY38">
        <v>0.98090909090909084</v>
      </c>
      <c r="AZ38" t="s">
        <v>66</v>
      </c>
      <c r="BA38" t="s">
        <v>200</v>
      </c>
      <c r="BB38">
        <v>1</v>
      </c>
      <c r="BC38" t="s">
        <v>220</v>
      </c>
      <c r="BD38">
        <v>15</v>
      </c>
      <c r="BE38">
        <v>114111.32199999999</v>
      </c>
      <c r="BF38">
        <v>5.8559728192440021E-2</v>
      </c>
      <c r="BG38">
        <v>5.7441769745129795E-2</v>
      </c>
      <c r="BH38">
        <v>448282.35500000004</v>
      </c>
      <c r="BI38">
        <v>1.4906515782893127E-2</v>
      </c>
      <c r="BJ38">
        <v>1.4621936845219712E-2</v>
      </c>
      <c r="BK38">
        <v>1</v>
      </c>
      <c r="BL38" t="s">
        <v>69</v>
      </c>
      <c r="BM38">
        <v>2</v>
      </c>
      <c r="BN38" t="s">
        <v>394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70바5969</v>
      </c>
      <c r="D39" s="65" t="str">
        <f t="shared" si="23"/>
        <v>대형</v>
      </c>
      <c r="E39" s="61" t="str">
        <f t="shared" si="16"/>
        <v>A</v>
      </c>
      <c r="F39" s="84">
        <f t="shared" si="17"/>
        <v>0.96809523809523801</v>
      </c>
      <c r="G39" s="85">
        <f t="shared" si="18"/>
        <v>2.0329999999999999</v>
      </c>
      <c r="H39" s="86">
        <f t="shared" si="19"/>
        <v>2.1</v>
      </c>
      <c r="I39" s="87">
        <f t="shared" si="24"/>
        <v>6711.8760000000002</v>
      </c>
      <c r="J39" s="88">
        <f t="shared" si="25"/>
        <v>1.8973135171897859E-2</v>
      </c>
      <c r="K39" s="88">
        <f t="shared" si="26"/>
        <v>0.35891787647152745</v>
      </c>
      <c r="L39" s="88">
        <f t="shared" si="27"/>
        <v>0.17431788072366056</v>
      </c>
      <c r="M39" s="89">
        <f t="shared" si="28"/>
        <v>16.728999999999999</v>
      </c>
      <c r="N39" s="90">
        <f t="shared" si="29"/>
        <v>0.7</v>
      </c>
      <c r="O39" s="90">
        <f t="shared" si="30"/>
        <v>42.223999999999997</v>
      </c>
      <c r="P39" s="91">
        <f t="shared" si="31"/>
        <v>6.2683333333333335</v>
      </c>
      <c r="Q39" s="92">
        <f t="shared" si="32"/>
        <v>92</v>
      </c>
      <c r="R39" s="93">
        <f t="shared" si="33"/>
        <v>28.714509214152272</v>
      </c>
      <c r="S39" s="78">
        <f t="shared" si="34"/>
        <v>47</v>
      </c>
      <c r="T39" s="78">
        <f t="shared" si="35"/>
        <v>2834</v>
      </c>
      <c r="U39" t="s">
        <v>116</v>
      </c>
      <c r="V39" s="5" t="s">
        <v>118</v>
      </c>
      <c r="W39" t="s">
        <v>116</v>
      </c>
      <c r="X39" s="5" t="s">
        <v>118</v>
      </c>
      <c r="Y39" t="s">
        <v>207</v>
      </c>
      <c r="Z39" t="s">
        <v>166</v>
      </c>
      <c r="AA39" t="s">
        <v>48</v>
      </c>
      <c r="AB39">
        <v>502</v>
      </c>
      <c r="AC39" s="1">
        <v>6711.8760000000002</v>
      </c>
      <c r="AD39" s="1">
        <v>3301.2959999999998</v>
      </c>
      <c r="AE39" s="21">
        <v>2.0329999999999999</v>
      </c>
      <c r="AF39">
        <v>2.1</v>
      </c>
      <c r="AG39">
        <v>16.728999999999999</v>
      </c>
      <c r="AH39">
        <v>375.73015400000003</v>
      </c>
      <c r="AI39">
        <v>7.1287789999999998</v>
      </c>
      <c r="AJ39">
        <v>134.856269</v>
      </c>
      <c r="AK39">
        <v>1170</v>
      </c>
      <c r="AL39">
        <v>47</v>
      </c>
      <c r="AM39">
        <v>2834</v>
      </c>
      <c r="AN39">
        <v>92</v>
      </c>
      <c r="AO39">
        <v>17.863554000000001</v>
      </c>
      <c r="AP39">
        <v>8793.5</v>
      </c>
      <c r="AQ39">
        <v>376.1</v>
      </c>
      <c r="AR39">
        <v>24</v>
      </c>
      <c r="AS39">
        <v>11741</v>
      </c>
      <c r="AT39">
        <v>0.7</v>
      </c>
      <c r="AU39">
        <v>42.223999999999997</v>
      </c>
      <c r="AV39">
        <v>40788</v>
      </c>
      <c r="AW39">
        <v>0</v>
      </c>
      <c r="AX39">
        <v>0.56000000000000005</v>
      </c>
      <c r="AY39">
        <v>0.96809523809523801</v>
      </c>
      <c r="AZ39" t="s">
        <v>66</v>
      </c>
      <c r="BA39" t="s">
        <v>200</v>
      </c>
      <c r="BB39">
        <v>2</v>
      </c>
      <c r="BC39" t="s">
        <v>440</v>
      </c>
      <c r="BD39">
        <v>15</v>
      </c>
      <c r="BE39">
        <v>114111.32199999999</v>
      </c>
      <c r="BF39">
        <v>5.8818668317592547E-2</v>
      </c>
      <c r="BG39">
        <v>5.6942072709364591E-2</v>
      </c>
      <c r="BH39">
        <v>448282.35500000004</v>
      </c>
      <c r="BI39">
        <v>1.4972429597412996E-2</v>
      </c>
      <c r="BJ39">
        <v>1.4494737795971723E-2</v>
      </c>
      <c r="BK39">
        <v>1</v>
      </c>
      <c r="BL39" t="s">
        <v>68</v>
      </c>
      <c r="BM39">
        <v>1</v>
      </c>
      <c r="BN39" t="s">
        <v>394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70바5970</v>
      </c>
      <c r="D40" s="48" t="str">
        <f t="shared" si="23"/>
        <v>대형</v>
      </c>
      <c r="E40" s="44" t="str">
        <f t="shared" si="16"/>
        <v>S</v>
      </c>
      <c r="F40" s="94">
        <f t="shared" si="17"/>
        <v>1.0333333333333332</v>
      </c>
      <c r="G40" s="95">
        <f t="shared" si="18"/>
        <v>2.17</v>
      </c>
      <c r="H40" s="96">
        <f t="shared" si="19"/>
        <v>2.1</v>
      </c>
      <c r="I40" s="97">
        <f t="shared" si="24"/>
        <v>6432.5829999999996</v>
      </c>
      <c r="J40" s="98">
        <f t="shared" si="25"/>
        <v>2.2144464104066744E-2</v>
      </c>
      <c r="K40" s="98">
        <f t="shared" si="26"/>
        <v>0.36756622881227885</v>
      </c>
      <c r="L40" s="98">
        <f t="shared" si="27"/>
        <v>0.18484021115623384</v>
      </c>
      <c r="M40" s="99">
        <f t="shared" si="28"/>
        <v>15.226000000000001</v>
      </c>
      <c r="N40" s="100">
        <f t="shared" si="29"/>
        <v>0.80800000000000005</v>
      </c>
      <c r="O40" s="100">
        <f t="shared" si="30"/>
        <v>35.521999999999998</v>
      </c>
      <c r="P40" s="101">
        <f t="shared" si="31"/>
        <v>11.008333333333333</v>
      </c>
      <c r="Q40" s="102">
        <f t="shared" si="32"/>
        <v>90</v>
      </c>
      <c r="R40" s="103">
        <f t="shared" si="33"/>
        <v>28.710716614167836</v>
      </c>
      <c r="S40" s="75">
        <f t="shared" si="34"/>
        <v>52</v>
      </c>
      <c r="T40" s="75">
        <f t="shared" si="35"/>
        <v>2285</v>
      </c>
      <c r="U40" t="s">
        <v>116</v>
      </c>
      <c r="V40" t="s">
        <v>118</v>
      </c>
      <c r="W40" s="4" t="s">
        <v>116</v>
      </c>
      <c r="X40" s="4" t="s">
        <v>118</v>
      </c>
      <c r="Y40" s="4" t="s">
        <v>208</v>
      </c>
      <c r="Z40" s="4" t="s">
        <v>166</v>
      </c>
      <c r="AA40" s="4" t="s">
        <v>48</v>
      </c>
      <c r="AB40" s="4">
        <v>502</v>
      </c>
      <c r="AC40" s="4">
        <v>6432.5829999999996</v>
      </c>
      <c r="AD40" s="4">
        <v>2964.1579999999999</v>
      </c>
      <c r="AE40" s="4">
        <v>2.17</v>
      </c>
      <c r="AF40" s="4">
        <v>2.1</v>
      </c>
      <c r="AG40" s="4">
        <v>15.226000000000001</v>
      </c>
      <c r="AH40" s="4">
        <v>367.11793799999998</v>
      </c>
      <c r="AI40" s="4">
        <v>8.1296300000000006</v>
      </c>
      <c r="AJ40" s="4">
        <v>134.940156</v>
      </c>
      <c r="AK40" s="4">
        <v>1189</v>
      </c>
      <c r="AL40" s="4">
        <v>52</v>
      </c>
      <c r="AM40" s="4">
        <v>2285</v>
      </c>
      <c r="AN40" s="4">
        <v>90</v>
      </c>
      <c r="AO40" s="4">
        <v>17.521843000000001</v>
      </c>
      <c r="AP40" s="4">
        <v>6818.7</v>
      </c>
      <c r="AQ40" s="4">
        <v>660.5</v>
      </c>
      <c r="AR40" s="4">
        <v>30</v>
      </c>
      <c r="AS40" s="4">
        <v>12451</v>
      </c>
      <c r="AT40" s="4">
        <v>0.80800000000000005</v>
      </c>
      <c r="AU40" s="4">
        <v>35.521999999999998</v>
      </c>
      <c r="AV40" s="4">
        <v>33940</v>
      </c>
      <c r="AW40" s="4">
        <v>0</v>
      </c>
      <c r="AX40" s="4">
        <v>0.56000000000000005</v>
      </c>
      <c r="AY40">
        <v>1.0333333333333332</v>
      </c>
      <c r="AZ40" t="s">
        <v>71</v>
      </c>
      <c r="BA40" t="s">
        <v>200</v>
      </c>
      <c r="BB40">
        <v>2</v>
      </c>
      <c r="BC40" t="s">
        <v>442</v>
      </c>
      <c r="BD40">
        <v>11</v>
      </c>
      <c r="BE40">
        <v>114111.32199999999</v>
      </c>
      <c r="BF40">
        <v>5.6371119773724124E-2</v>
      </c>
      <c r="BG40">
        <v>5.8250157099514921E-2</v>
      </c>
      <c r="BH40">
        <v>448282.35500000004</v>
      </c>
      <c r="BI40">
        <v>1.4349400390742569E-2</v>
      </c>
      <c r="BJ40">
        <v>1.4827713737100652E-2</v>
      </c>
      <c r="BK40">
        <v>1</v>
      </c>
      <c r="BL40" t="s">
        <v>71</v>
      </c>
      <c r="BM40">
        <v>0</v>
      </c>
      <c r="BN40" t="s">
        <v>397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70바5984</v>
      </c>
      <c r="D41" s="65" t="str">
        <f t="shared" si="23"/>
        <v>대형</v>
      </c>
      <c r="E41" s="61" t="str">
        <f t="shared" si="16"/>
        <v>B</v>
      </c>
      <c r="F41" s="84">
        <f t="shared" si="17"/>
        <v>0.91909090909090896</v>
      </c>
      <c r="G41" s="85">
        <f t="shared" si="18"/>
        <v>2.0219999999999998</v>
      </c>
      <c r="H41" s="86">
        <f t="shared" si="19"/>
        <v>2.2000000000000002</v>
      </c>
      <c r="I41" s="87">
        <f t="shared" si="24"/>
        <v>6792.9669999999996</v>
      </c>
      <c r="J41" s="88">
        <f t="shared" si="25"/>
        <v>1.1812508439083387E-2</v>
      </c>
      <c r="K41" s="88">
        <f t="shared" si="26"/>
        <v>0.3805015229772834</v>
      </c>
      <c r="L41" s="88">
        <f t="shared" si="27"/>
        <v>0.11909376271075658</v>
      </c>
      <c r="M41" s="89">
        <f t="shared" si="28"/>
        <v>17.372</v>
      </c>
      <c r="N41" s="90">
        <f t="shared" si="29"/>
        <v>0.442</v>
      </c>
      <c r="O41" s="90">
        <f t="shared" si="30"/>
        <v>44.000999999999998</v>
      </c>
      <c r="P41" s="91">
        <f t="shared" si="31"/>
        <v>24.36</v>
      </c>
      <c r="Q41" s="92">
        <f t="shared" si="32"/>
        <v>95</v>
      </c>
      <c r="R41" s="93">
        <f t="shared" si="33"/>
        <v>29.334916433278487</v>
      </c>
      <c r="S41" s="78">
        <f t="shared" si="34"/>
        <v>30</v>
      </c>
      <c r="T41" s="78">
        <f t="shared" si="35"/>
        <v>2989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209</v>
      </c>
      <c r="Z41" s="4" t="s">
        <v>166</v>
      </c>
      <c r="AA41" s="4" t="s">
        <v>48</v>
      </c>
      <c r="AB41" s="4">
        <v>502</v>
      </c>
      <c r="AC41" s="4">
        <v>6792.9669999999996</v>
      </c>
      <c r="AD41" s="4">
        <v>3359.6990000000001</v>
      </c>
      <c r="AE41" s="4">
        <v>2.0219999999999998</v>
      </c>
      <c r="AF41" s="4">
        <v>2.2000000000000002</v>
      </c>
      <c r="AG41" s="4">
        <v>17.372</v>
      </c>
      <c r="AH41" s="4">
        <v>381.061823</v>
      </c>
      <c r="AI41" s="4">
        <v>4.501296</v>
      </c>
      <c r="AJ41" s="4">
        <v>144.99460400000001</v>
      </c>
      <c r="AK41" s="4">
        <v>809</v>
      </c>
      <c r="AL41" s="4">
        <v>30</v>
      </c>
      <c r="AM41" s="4">
        <v>2989</v>
      </c>
      <c r="AN41" s="4">
        <v>95</v>
      </c>
      <c r="AO41" s="4">
        <v>17.826416999999999</v>
      </c>
      <c r="AP41" s="4">
        <v>11807.6</v>
      </c>
      <c r="AQ41" s="4">
        <v>1461.6</v>
      </c>
      <c r="AR41" s="4">
        <v>34</v>
      </c>
      <c r="AS41" s="4">
        <v>35106</v>
      </c>
      <c r="AT41" s="4">
        <v>0.442</v>
      </c>
      <c r="AU41" s="4">
        <v>44.000999999999998</v>
      </c>
      <c r="AV41" s="4">
        <v>48083</v>
      </c>
      <c r="AW41" s="4">
        <v>0</v>
      </c>
      <c r="AX41" s="4">
        <v>0.56000000000000005</v>
      </c>
      <c r="AY41">
        <v>0.91909090909090896</v>
      </c>
      <c r="AZ41" t="s">
        <v>68</v>
      </c>
      <c r="BA41" t="s">
        <v>200</v>
      </c>
      <c r="BB41">
        <v>6</v>
      </c>
      <c r="BC41" t="s">
        <v>410</v>
      </c>
      <c r="BD41">
        <v>12</v>
      </c>
      <c r="BE41">
        <v>114111.32199999999</v>
      </c>
      <c r="BF41">
        <v>5.9529298941957756E-2</v>
      </c>
      <c r="BG41">
        <v>5.4712837482108437E-2</v>
      </c>
      <c r="BH41">
        <v>448282.35500000004</v>
      </c>
      <c r="BI41">
        <v>1.515332228501387E-2</v>
      </c>
      <c r="BJ41">
        <v>1.3927280754680927E-2</v>
      </c>
      <c r="BK41">
        <v>1</v>
      </c>
      <c r="BL41" t="s">
        <v>68</v>
      </c>
      <c r="BM41">
        <v>0</v>
      </c>
      <c r="BN41" t="s">
        <v>397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70바5989</v>
      </c>
      <c r="D42" s="48" t="str">
        <f t="shared" si="23"/>
        <v>대형</v>
      </c>
      <c r="E42" s="44" t="str">
        <f t="shared" si="16"/>
        <v>B</v>
      </c>
      <c r="F42" s="94">
        <f t="shared" si="17"/>
        <v>0.93409090909090908</v>
      </c>
      <c r="G42" s="95">
        <f t="shared" si="18"/>
        <v>2.0550000000000002</v>
      </c>
      <c r="H42" s="96">
        <f t="shared" si="19"/>
        <v>2.2000000000000002</v>
      </c>
      <c r="I42" s="97">
        <f t="shared" si="24"/>
        <v>7006.5739999999996</v>
      </c>
      <c r="J42" s="98">
        <f t="shared" si="25"/>
        <v>3.3737446283244647E-2</v>
      </c>
      <c r="K42" s="98">
        <f t="shared" si="26"/>
        <v>0.34861590956749378</v>
      </c>
      <c r="L42" s="98">
        <f t="shared" si="27"/>
        <v>0.21051658057133202</v>
      </c>
      <c r="M42" s="99">
        <f t="shared" si="28"/>
        <v>16.076000000000001</v>
      </c>
      <c r="N42" s="100">
        <f t="shared" si="29"/>
        <v>0.157</v>
      </c>
      <c r="O42" s="100">
        <f t="shared" si="30"/>
        <v>28.716000000000001</v>
      </c>
      <c r="P42" s="101">
        <f t="shared" si="31"/>
        <v>10.158333333333333</v>
      </c>
      <c r="Q42" s="102">
        <f t="shared" si="32"/>
        <v>90</v>
      </c>
      <c r="R42" s="103">
        <f t="shared" si="33"/>
        <v>28.227671872405676</v>
      </c>
      <c r="S42" s="75">
        <f t="shared" si="34"/>
        <v>11</v>
      </c>
      <c r="T42" s="75">
        <f t="shared" si="35"/>
        <v>2012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210</v>
      </c>
      <c r="Z42" s="4" t="s">
        <v>166</v>
      </c>
      <c r="AA42" s="4" t="s">
        <v>48</v>
      </c>
      <c r="AB42" s="4">
        <v>502</v>
      </c>
      <c r="AC42" s="4">
        <v>7006.5739999999996</v>
      </c>
      <c r="AD42" s="4">
        <v>3409.4209999999998</v>
      </c>
      <c r="AE42" s="4">
        <v>2.0550000000000002</v>
      </c>
      <c r="AF42" s="4">
        <v>2.2000000000000002</v>
      </c>
      <c r="AG42" s="4">
        <v>16.076000000000001</v>
      </c>
      <c r="AH42" s="4">
        <v>401.87460800000002</v>
      </c>
      <c r="AI42" s="4">
        <v>13.558223</v>
      </c>
      <c r="AJ42" s="4">
        <v>140.09988200000001</v>
      </c>
      <c r="AK42" s="4">
        <v>1475</v>
      </c>
      <c r="AL42" s="4">
        <v>11</v>
      </c>
      <c r="AM42" s="4">
        <v>2012</v>
      </c>
      <c r="AN42" s="4">
        <v>90</v>
      </c>
      <c r="AO42" s="4">
        <v>17.434726000000001</v>
      </c>
      <c r="AP42" s="4">
        <v>9548.2000000000007</v>
      </c>
      <c r="AQ42" s="4">
        <v>609.5</v>
      </c>
      <c r="AR42" s="4">
        <v>53</v>
      </c>
      <c r="AS42" s="4">
        <v>19942</v>
      </c>
      <c r="AT42" s="4">
        <v>0.157</v>
      </c>
      <c r="AU42" s="4">
        <v>28.716000000000001</v>
      </c>
      <c r="AV42" s="4">
        <v>57137</v>
      </c>
      <c r="AW42" s="4">
        <v>0</v>
      </c>
      <c r="AX42" s="4">
        <v>0.56000000000000005</v>
      </c>
      <c r="AY42">
        <v>0.93409090909090908</v>
      </c>
      <c r="AZ42" t="s">
        <v>68</v>
      </c>
      <c r="BA42" t="s">
        <v>200</v>
      </c>
      <c r="BB42">
        <v>3</v>
      </c>
      <c r="BC42" t="s">
        <v>205</v>
      </c>
      <c r="BD42">
        <v>15</v>
      </c>
      <c r="BE42">
        <v>114111.32199999999</v>
      </c>
      <c r="BF42">
        <v>6.1401216611967749E-2</v>
      </c>
      <c r="BG42">
        <v>5.7354318244360783E-2</v>
      </c>
      <c r="BH42">
        <v>448282.35500000004</v>
      </c>
      <c r="BI42">
        <v>1.5629823306340038E-2</v>
      </c>
      <c r="BJ42">
        <v>1.4599675861149445E-2</v>
      </c>
      <c r="BK42">
        <v>1</v>
      </c>
      <c r="BL42" t="s">
        <v>69</v>
      </c>
      <c r="BM42">
        <v>1</v>
      </c>
      <c r="BN42" t="s">
        <v>394</v>
      </c>
    </row>
    <row r="43" spans="1:66">
      <c r="A43" s="76" t="str">
        <f t="shared" si="20"/>
        <v>강인여객</v>
      </c>
      <c r="B43" s="76" t="str">
        <f t="shared" si="21"/>
        <v>103-1</v>
      </c>
      <c r="C43" s="77" t="str">
        <f t="shared" si="22"/>
        <v>70바6023</v>
      </c>
      <c r="D43" s="65" t="str">
        <f t="shared" si="23"/>
        <v>대형</v>
      </c>
      <c r="E43" s="61" t="str">
        <f t="shared" si="16"/>
        <v>B</v>
      </c>
      <c r="F43" s="84">
        <f t="shared" si="17"/>
        <v>0.9134782608695653</v>
      </c>
      <c r="G43" s="85">
        <f t="shared" si="18"/>
        <v>2.101</v>
      </c>
      <c r="H43" s="86">
        <f t="shared" si="19"/>
        <v>2.2999999999999998</v>
      </c>
      <c r="I43" s="87">
        <f t="shared" si="24"/>
        <v>6278.2349999999997</v>
      </c>
      <c r="J43" s="88">
        <f t="shared" si="25"/>
        <v>1.2009647669810206E-2</v>
      </c>
      <c r="K43" s="88">
        <f t="shared" si="26"/>
        <v>0.37066380285475892</v>
      </c>
      <c r="L43" s="88">
        <f t="shared" si="27"/>
        <v>0.22362973033026004</v>
      </c>
      <c r="M43" s="89">
        <f t="shared" si="28"/>
        <v>13.712999999999999</v>
      </c>
      <c r="N43" s="90">
        <f t="shared" si="29"/>
        <v>0.31900000000000001</v>
      </c>
      <c r="O43" s="90">
        <f t="shared" si="30"/>
        <v>21.422999999999998</v>
      </c>
      <c r="P43" s="91">
        <f t="shared" si="31"/>
        <v>7.97</v>
      </c>
      <c r="Q43" s="92">
        <f t="shared" si="32"/>
        <v>91</v>
      </c>
      <c r="R43" s="93">
        <f t="shared" si="33"/>
        <v>29.012201595571618</v>
      </c>
      <c r="S43" s="78">
        <f t="shared" si="34"/>
        <v>20</v>
      </c>
      <c r="T43" s="78">
        <f t="shared" si="35"/>
        <v>1345</v>
      </c>
      <c r="U43" t="s">
        <v>116</v>
      </c>
      <c r="V43" t="s">
        <v>118</v>
      </c>
      <c r="W43" s="4" t="s">
        <v>116</v>
      </c>
      <c r="X43" s="4" t="s">
        <v>118</v>
      </c>
      <c r="Y43" s="4" t="s">
        <v>212</v>
      </c>
      <c r="Z43" s="4" t="s">
        <v>166</v>
      </c>
      <c r="AA43" s="4" t="s">
        <v>48</v>
      </c>
      <c r="AB43" s="4">
        <v>502</v>
      </c>
      <c r="AC43" s="4">
        <v>6278.2349999999997</v>
      </c>
      <c r="AD43" s="4">
        <v>2988.1419999999998</v>
      </c>
      <c r="AE43" s="4">
        <v>2.101</v>
      </c>
      <c r="AF43" s="4">
        <v>2.2999999999999998</v>
      </c>
      <c r="AG43" s="4">
        <v>13.712999999999999</v>
      </c>
      <c r="AH43" s="4">
        <v>350.54350599999998</v>
      </c>
      <c r="AI43" s="4">
        <v>4.2099039999999999</v>
      </c>
      <c r="AJ43" s="4">
        <v>129.93378899999999</v>
      </c>
      <c r="AK43" s="4">
        <v>1404</v>
      </c>
      <c r="AL43" s="4">
        <v>20</v>
      </c>
      <c r="AM43" s="4">
        <v>1345</v>
      </c>
      <c r="AN43" s="4">
        <v>91</v>
      </c>
      <c r="AO43" s="4">
        <v>17.910001999999999</v>
      </c>
      <c r="AP43" s="4">
        <v>9614.6</v>
      </c>
      <c r="AQ43" s="4">
        <v>478.2</v>
      </c>
      <c r="AR43" s="4">
        <v>15</v>
      </c>
      <c r="AS43" s="4">
        <v>11302</v>
      </c>
      <c r="AT43" s="4">
        <v>0.31900000000000001</v>
      </c>
      <c r="AU43" s="4">
        <v>21.422999999999998</v>
      </c>
      <c r="AV43" s="4">
        <v>53111</v>
      </c>
      <c r="AW43" s="4">
        <v>0</v>
      </c>
      <c r="AX43" s="4">
        <v>0.5</v>
      </c>
      <c r="AY43">
        <v>0.9134782608695653</v>
      </c>
      <c r="AZ43" t="s">
        <v>68</v>
      </c>
      <c r="BA43" t="s">
        <v>200</v>
      </c>
      <c r="BB43">
        <v>7</v>
      </c>
      <c r="BC43" t="s">
        <v>537</v>
      </c>
      <c r="BD43">
        <v>16</v>
      </c>
      <c r="BE43">
        <v>114111.32199999999</v>
      </c>
      <c r="BF43">
        <v>5.501851078370646E-2</v>
      </c>
      <c r="BG43">
        <v>5.0258213546333599E-2</v>
      </c>
      <c r="BH43">
        <v>448282.35500000004</v>
      </c>
      <c r="BI43">
        <v>1.400509060857414E-2</v>
      </c>
      <c r="BJ43">
        <v>1.2793345812440987E-2</v>
      </c>
      <c r="BK43">
        <v>1</v>
      </c>
      <c r="BL43" t="s">
        <v>68</v>
      </c>
      <c r="BM43">
        <v>0</v>
      </c>
      <c r="BN43" t="s">
        <v>397</v>
      </c>
    </row>
    <row r="44" spans="1:66">
      <c r="A44" s="73" t="str">
        <f t="shared" si="20"/>
        <v>강인여객</v>
      </c>
      <c r="B44" s="73" t="str">
        <f t="shared" si="21"/>
        <v>103-1</v>
      </c>
      <c r="C44" s="74" t="str">
        <f t="shared" si="22"/>
        <v>70바6036</v>
      </c>
      <c r="D44" s="48" t="str">
        <f t="shared" si="23"/>
        <v>대형</v>
      </c>
      <c r="E44" s="44" t="str">
        <f t="shared" si="16"/>
        <v>A</v>
      </c>
      <c r="F44" s="94">
        <f t="shared" si="17"/>
        <v>0.95950000000000002</v>
      </c>
      <c r="G44" s="95">
        <f t="shared" si="18"/>
        <v>1.919</v>
      </c>
      <c r="H44" s="96">
        <f t="shared" si="19"/>
        <v>2</v>
      </c>
      <c r="I44" s="97">
        <f t="shared" si="24"/>
        <v>5421.6989999999996</v>
      </c>
      <c r="J44" s="98">
        <f t="shared" si="25"/>
        <v>3.4085675400581321E-2</v>
      </c>
      <c r="K44" s="98">
        <f t="shared" si="26"/>
        <v>0.37380651805269016</v>
      </c>
      <c r="L44" s="98">
        <f t="shared" si="27"/>
        <v>0.19163734467737881</v>
      </c>
      <c r="M44" s="99">
        <f t="shared" si="28"/>
        <v>18.814</v>
      </c>
      <c r="N44" s="100">
        <f t="shared" si="29"/>
        <v>0.71899999999999997</v>
      </c>
      <c r="O44" s="100">
        <f t="shared" si="30"/>
        <v>31.207999999999998</v>
      </c>
      <c r="P44" s="101">
        <f t="shared" si="31"/>
        <v>21.798333333333336</v>
      </c>
      <c r="Q44" s="102">
        <f t="shared" si="32"/>
        <v>91</v>
      </c>
      <c r="R44" s="103">
        <f t="shared" si="33"/>
        <v>29.489334882579346</v>
      </c>
      <c r="S44" s="75">
        <f t="shared" si="34"/>
        <v>39</v>
      </c>
      <c r="T44" s="75">
        <f t="shared" si="35"/>
        <v>1692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213</v>
      </c>
      <c r="Z44" s="4" t="s">
        <v>166</v>
      </c>
      <c r="AA44" s="4" t="s">
        <v>48</v>
      </c>
      <c r="AB44" s="4">
        <v>502</v>
      </c>
      <c r="AC44" s="4">
        <v>5421.6989999999996</v>
      </c>
      <c r="AD44" s="4">
        <v>2825.1570000000002</v>
      </c>
      <c r="AE44" s="4">
        <v>1.919</v>
      </c>
      <c r="AF44" s="4">
        <v>2</v>
      </c>
      <c r="AG44" s="4">
        <v>18.814</v>
      </c>
      <c r="AH44" s="4">
        <v>310.50574399999999</v>
      </c>
      <c r="AI44" s="4">
        <v>10.583798</v>
      </c>
      <c r="AJ44" s="4">
        <v>116.06907099999999</v>
      </c>
      <c r="AK44" s="4">
        <v>1039</v>
      </c>
      <c r="AL44" s="4">
        <v>39</v>
      </c>
      <c r="AM44" s="4">
        <v>1692</v>
      </c>
      <c r="AN44" s="4">
        <v>91</v>
      </c>
      <c r="AO44" s="4">
        <v>17.460864999999998</v>
      </c>
      <c r="AP44" s="4">
        <v>9577.5</v>
      </c>
      <c r="AQ44" s="4">
        <v>1307.9000000000001</v>
      </c>
      <c r="AR44" s="4">
        <v>33</v>
      </c>
      <c r="AS44" s="4">
        <v>26933</v>
      </c>
      <c r="AT44" s="4">
        <v>0.71899999999999997</v>
      </c>
      <c r="AU44" s="4">
        <v>31.207999999999998</v>
      </c>
      <c r="AV44" s="4">
        <v>44249</v>
      </c>
      <c r="AW44" s="4">
        <v>0</v>
      </c>
      <c r="AX44" s="4">
        <v>0.56000000000000005</v>
      </c>
      <c r="AY44">
        <v>0.95950000000000002</v>
      </c>
      <c r="AZ44" t="s">
        <v>66</v>
      </c>
      <c r="BA44" t="s">
        <v>200</v>
      </c>
      <c r="BB44">
        <v>3</v>
      </c>
      <c r="BC44" t="s">
        <v>504</v>
      </c>
      <c r="BD44">
        <v>13</v>
      </c>
      <c r="BE44">
        <v>114111.32199999999</v>
      </c>
      <c r="BF44">
        <v>4.7512366914827263E-2</v>
      </c>
      <c r="BG44">
        <v>4.5588116054776757E-2</v>
      </c>
      <c r="BH44">
        <v>448282.35500000004</v>
      </c>
      <c r="BI44">
        <v>1.2094384129841557E-2</v>
      </c>
      <c r="BJ44">
        <v>1.1604561572582975E-2</v>
      </c>
      <c r="BK44">
        <v>1</v>
      </c>
      <c r="BL44" t="s">
        <v>69</v>
      </c>
      <c r="BM44">
        <v>2</v>
      </c>
      <c r="BN44" t="s">
        <v>394</v>
      </c>
    </row>
    <row r="45" spans="1:66">
      <c r="A45" s="76" t="str">
        <f t="shared" si="20"/>
        <v>강인여객</v>
      </c>
      <c r="B45" s="76" t="str">
        <f t="shared" si="21"/>
        <v>103-1</v>
      </c>
      <c r="C45" s="77" t="str">
        <f t="shared" si="22"/>
        <v>70바6037</v>
      </c>
      <c r="D45" s="65" t="str">
        <f t="shared" si="23"/>
        <v>대형</v>
      </c>
      <c r="E45" s="61" t="str">
        <f t="shared" si="16"/>
        <v>C</v>
      </c>
      <c r="F45" s="84">
        <f t="shared" si="17"/>
        <v>0.85782608695652185</v>
      </c>
      <c r="G45" s="85">
        <f t="shared" si="18"/>
        <v>1.9730000000000001</v>
      </c>
      <c r="H45" s="86">
        <f t="shared" si="19"/>
        <v>2.2999999999999998</v>
      </c>
      <c r="I45" s="87">
        <f t="shared" si="24"/>
        <v>5836.8959999999997</v>
      </c>
      <c r="J45" s="88">
        <f t="shared" si="25"/>
        <v>1.1148505291646297E-2</v>
      </c>
      <c r="K45" s="88">
        <f t="shared" si="26"/>
        <v>0.36422843069985245</v>
      </c>
      <c r="L45" s="88">
        <f t="shared" si="27"/>
        <v>0.15025109236141951</v>
      </c>
      <c r="M45" s="89">
        <f t="shared" si="28"/>
        <v>15.55</v>
      </c>
      <c r="N45" s="90">
        <f t="shared" si="29"/>
        <v>0.29099999999999998</v>
      </c>
      <c r="O45" s="90">
        <f t="shared" si="30"/>
        <v>25.082000000000001</v>
      </c>
      <c r="P45" s="91">
        <f t="shared" si="31"/>
        <v>15.008333333333333</v>
      </c>
      <c r="Q45" s="92">
        <f t="shared" si="32"/>
        <v>90</v>
      </c>
      <c r="R45" s="93">
        <f t="shared" si="33"/>
        <v>28.514726670263389</v>
      </c>
      <c r="S45" s="78">
        <f t="shared" si="34"/>
        <v>17</v>
      </c>
      <c r="T45" s="78">
        <f t="shared" si="35"/>
        <v>1464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215</v>
      </c>
      <c r="Z45" s="4" t="s">
        <v>166</v>
      </c>
      <c r="AA45" s="4" t="s">
        <v>48</v>
      </c>
      <c r="AB45" s="4">
        <v>502</v>
      </c>
      <c r="AC45" s="4">
        <v>5836.8959999999997</v>
      </c>
      <c r="AD45" s="4">
        <v>2958.8490000000002</v>
      </c>
      <c r="AE45" s="4">
        <v>1.9730000000000001</v>
      </c>
      <c r="AF45" s="4">
        <v>2.2999999999999998</v>
      </c>
      <c r="AG45" s="4">
        <v>15.55</v>
      </c>
      <c r="AH45" s="4">
        <v>327.713797</v>
      </c>
      <c r="AI45" s="4">
        <v>3.6535190000000002</v>
      </c>
      <c r="AJ45" s="4">
        <v>119.36268200000001</v>
      </c>
      <c r="AK45" s="4">
        <v>877</v>
      </c>
      <c r="AL45" s="4">
        <v>17</v>
      </c>
      <c r="AM45" s="4">
        <v>1464</v>
      </c>
      <c r="AN45" s="4">
        <v>90</v>
      </c>
      <c r="AO45" s="4">
        <v>17.810955</v>
      </c>
      <c r="AP45" s="4">
        <v>7715.9</v>
      </c>
      <c r="AQ45" s="4">
        <v>900.5</v>
      </c>
      <c r="AR45" s="4">
        <v>21</v>
      </c>
      <c r="AS45" s="4">
        <v>13733</v>
      </c>
      <c r="AT45" s="4">
        <v>0.29099999999999998</v>
      </c>
      <c r="AU45" s="4">
        <v>25.082000000000001</v>
      </c>
      <c r="AV45" s="4">
        <v>46366</v>
      </c>
      <c r="AW45" s="4">
        <v>0</v>
      </c>
      <c r="AX45" s="4">
        <v>0.52</v>
      </c>
      <c r="AY45">
        <v>0.85782608695652185</v>
      </c>
      <c r="AZ45" t="s">
        <v>69</v>
      </c>
      <c r="BA45" t="s">
        <v>200</v>
      </c>
      <c r="BB45">
        <v>3</v>
      </c>
      <c r="BC45" t="s">
        <v>377</v>
      </c>
      <c r="BD45">
        <v>12</v>
      </c>
      <c r="BE45">
        <v>114111.32199999999</v>
      </c>
      <c r="BF45">
        <v>5.1150892809742408E-2</v>
      </c>
      <c r="BG45">
        <v>4.3878570223313818E-2</v>
      </c>
      <c r="BH45">
        <v>448282.35500000004</v>
      </c>
      <c r="BI45">
        <v>1.3020579406923119E-2</v>
      </c>
      <c r="BJ45">
        <v>1.1169392682547529E-2</v>
      </c>
      <c r="BK45">
        <v>1</v>
      </c>
      <c r="BL45" t="s">
        <v>67</v>
      </c>
      <c r="BM45">
        <v>1</v>
      </c>
      <c r="BN45" t="s">
        <v>394</v>
      </c>
    </row>
    <row r="46" spans="1:66">
      <c r="A46" s="73" t="str">
        <f t="shared" ref="A46:A50" si="36">W46</f>
        <v>강인여객</v>
      </c>
      <c r="B46" s="73" t="str">
        <f t="shared" ref="B46:B50" si="37">V46</f>
        <v>103-1</v>
      </c>
      <c r="C46" s="74" t="str">
        <f t="shared" ref="C46:C50" si="38">Y46</f>
        <v>70바6095</v>
      </c>
      <c r="D46" s="48" t="str">
        <f t="shared" ref="D46:D50" si="39">Z46</f>
        <v>대형</v>
      </c>
      <c r="E46" s="44" t="str">
        <f t="shared" ref="E46:E50" si="40">AZ46</f>
        <v>B</v>
      </c>
      <c r="F46" s="94">
        <f t="shared" ref="F46:F50" si="41">G46/H46</f>
        <v>0.94652173913043491</v>
      </c>
      <c r="G46" s="95">
        <f t="shared" ref="G46:G50" si="42">AE46</f>
        <v>2.177</v>
      </c>
      <c r="H46" s="96">
        <f t="shared" ref="H46:H50" si="43">AF46</f>
        <v>2.2999999999999998</v>
      </c>
      <c r="I46" s="97">
        <f t="shared" ref="I46:I50" si="44">AC46</f>
        <v>6616.9880000000003</v>
      </c>
      <c r="J46" s="98">
        <f t="shared" ref="J46:J50" si="45">AI46/AH46</f>
        <v>1.7491220647649044E-2</v>
      </c>
      <c r="K46" s="98">
        <f t="shared" ref="K46:K50" si="46">AJ46/AH46</f>
        <v>0.30293283014641537</v>
      </c>
      <c r="L46" s="98">
        <f t="shared" ref="L46:L50" si="47">AK46/AC46</f>
        <v>0.16110048862110676</v>
      </c>
      <c r="M46" s="99">
        <f t="shared" ref="M46:M50" si="48">AG46</f>
        <v>13.587999999999999</v>
      </c>
      <c r="N46" s="100">
        <f t="shared" ref="N46:N50" si="49">IF(AW46=0,AT46,"속도계이상")</f>
        <v>0.60499999999999998</v>
      </c>
      <c r="O46" s="100">
        <f t="shared" ref="O46:O50" si="50">IF(AW46=0,AU46,"속도계이상")</f>
        <v>12.226000000000001</v>
      </c>
      <c r="P46" s="101">
        <f t="shared" ref="P46:P50" si="51">AQ46/60</f>
        <v>2.0016666666666665</v>
      </c>
      <c r="Q46" s="102">
        <f t="shared" ref="Q46:Q50" si="52">AN46</f>
        <v>90</v>
      </c>
      <c r="R46" s="103">
        <f t="shared" ref="R46:R50" si="53">AC46/(AH46-AI46-AJ46)</f>
        <v>28.731437018867236</v>
      </c>
      <c r="S46" s="75">
        <f t="shared" ref="S46:S50" si="54">IF(AW46=0,AL46,"속도계이상")</f>
        <v>40</v>
      </c>
      <c r="T46" s="75">
        <f t="shared" ref="T46:T50" si="55">IF(AW46=0,AM46,"속도계이상")</f>
        <v>809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216</v>
      </c>
      <c r="Z46" s="4" t="s">
        <v>166</v>
      </c>
      <c r="AA46" s="4" t="s">
        <v>48</v>
      </c>
      <c r="AB46" s="4">
        <v>502</v>
      </c>
      <c r="AC46" s="4">
        <v>6616.9880000000003</v>
      </c>
      <c r="AD46" s="4">
        <v>3039.6860000000001</v>
      </c>
      <c r="AE46" s="4">
        <v>2.177</v>
      </c>
      <c r="AF46" s="4">
        <v>2.2999999999999998</v>
      </c>
      <c r="AG46" s="4">
        <v>13.587999999999999</v>
      </c>
      <c r="AH46" s="4">
        <v>338.89487300000002</v>
      </c>
      <c r="AI46" s="4">
        <v>5.9276850000000003</v>
      </c>
      <c r="AJ46" s="4">
        <v>102.66238300000001</v>
      </c>
      <c r="AK46" s="4">
        <v>1066</v>
      </c>
      <c r="AL46" s="4">
        <v>40</v>
      </c>
      <c r="AM46" s="4">
        <v>809</v>
      </c>
      <c r="AN46" s="4">
        <v>90</v>
      </c>
      <c r="AO46" s="4">
        <v>19.525193000000002</v>
      </c>
      <c r="AP46" s="4">
        <v>4039.9</v>
      </c>
      <c r="AQ46" s="4">
        <v>120.1</v>
      </c>
      <c r="AR46" s="4">
        <v>18</v>
      </c>
      <c r="AS46" s="4">
        <v>6411</v>
      </c>
      <c r="AT46" s="4">
        <v>0.60499999999999998</v>
      </c>
      <c r="AU46" s="4">
        <v>12.226000000000001</v>
      </c>
      <c r="AV46" s="4">
        <v>55944</v>
      </c>
      <c r="AW46" s="4">
        <v>0</v>
      </c>
      <c r="AX46" s="4">
        <v>0.52</v>
      </c>
      <c r="AY46">
        <v>0.94652173913043491</v>
      </c>
      <c r="AZ46" t="s">
        <v>68</v>
      </c>
      <c r="BA46" t="s">
        <v>200</v>
      </c>
      <c r="BB46">
        <v>1</v>
      </c>
      <c r="BC46" t="s">
        <v>214</v>
      </c>
      <c r="BD46">
        <v>14</v>
      </c>
      <c r="BE46">
        <v>114111.32199999999</v>
      </c>
      <c r="BF46">
        <v>5.7987129445402456E-2</v>
      </c>
      <c r="BG46">
        <v>5.4886078609843986E-2</v>
      </c>
      <c r="BH46">
        <v>448282.35500000004</v>
      </c>
      <c r="BI46">
        <v>1.4760759432523281E-2</v>
      </c>
      <c r="BJ46">
        <v>1.3971379688957907E-2</v>
      </c>
      <c r="BK46">
        <v>1</v>
      </c>
      <c r="BL46" t="s">
        <v>68</v>
      </c>
      <c r="BM46">
        <v>0</v>
      </c>
      <c r="BN46" t="s">
        <v>397</v>
      </c>
    </row>
    <row r="47" spans="1:66">
      <c r="A47" s="76" t="str">
        <f t="shared" si="36"/>
        <v>강인여객</v>
      </c>
      <c r="B47" s="76" t="str">
        <f t="shared" si="37"/>
        <v>103-1</v>
      </c>
      <c r="C47" s="77" t="str">
        <f t="shared" si="38"/>
        <v>70바6096</v>
      </c>
      <c r="D47" s="65" t="str">
        <f t="shared" si="39"/>
        <v>대형</v>
      </c>
      <c r="E47" s="61" t="str">
        <f t="shared" si="40"/>
        <v>C</v>
      </c>
      <c r="F47" s="84">
        <f t="shared" si="41"/>
        <v>0.8600000000000001</v>
      </c>
      <c r="G47" s="85">
        <f t="shared" si="42"/>
        <v>1.978</v>
      </c>
      <c r="H47" s="86">
        <f t="shared" si="43"/>
        <v>2.2999999999999998</v>
      </c>
      <c r="I47" s="87">
        <f t="shared" si="44"/>
        <v>6426.2619999999997</v>
      </c>
      <c r="J47" s="88">
        <f t="shared" si="45"/>
        <v>2.1355057065132691E-2</v>
      </c>
      <c r="K47" s="88">
        <f t="shared" si="46"/>
        <v>0.36020758792087665</v>
      </c>
      <c r="L47" s="88">
        <f t="shared" si="47"/>
        <v>0.19249137367881983</v>
      </c>
      <c r="M47" s="89">
        <f t="shared" si="48"/>
        <v>15.667999999999999</v>
      </c>
      <c r="N47" s="90">
        <f t="shared" si="49"/>
        <v>0.17100000000000001</v>
      </c>
      <c r="O47" s="90">
        <f t="shared" si="50"/>
        <v>38.808999999999997</v>
      </c>
      <c r="P47" s="91">
        <f t="shared" si="51"/>
        <v>4.01</v>
      </c>
      <c r="Q47" s="92">
        <f t="shared" si="52"/>
        <v>90</v>
      </c>
      <c r="R47" s="93">
        <f t="shared" si="53"/>
        <v>28.736050129797718</v>
      </c>
      <c r="S47" s="78">
        <f t="shared" si="54"/>
        <v>11</v>
      </c>
      <c r="T47" s="78">
        <f t="shared" si="55"/>
        <v>2494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218</v>
      </c>
      <c r="Z47" s="4" t="s">
        <v>166</v>
      </c>
      <c r="AA47" s="4" t="s">
        <v>48</v>
      </c>
      <c r="AB47" s="4">
        <v>502</v>
      </c>
      <c r="AC47" s="4">
        <v>6426.2619999999997</v>
      </c>
      <c r="AD47" s="4">
        <v>3249.1570000000002</v>
      </c>
      <c r="AE47" s="4">
        <v>1.978</v>
      </c>
      <c r="AF47" s="4">
        <v>2.2999999999999998</v>
      </c>
      <c r="AG47" s="4">
        <v>15.667999999999999</v>
      </c>
      <c r="AH47" s="4">
        <v>361.60601100000002</v>
      </c>
      <c r="AI47" s="4">
        <v>7.7221169999999999</v>
      </c>
      <c r="AJ47" s="4">
        <v>130.253229</v>
      </c>
      <c r="AK47" s="4">
        <v>1237</v>
      </c>
      <c r="AL47" s="4">
        <v>11</v>
      </c>
      <c r="AM47" s="4">
        <v>2494</v>
      </c>
      <c r="AN47" s="4">
        <v>90</v>
      </c>
      <c r="AO47" s="4">
        <v>17.771446000000001</v>
      </c>
      <c r="AP47" s="4">
        <v>11523.4</v>
      </c>
      <c r="AQ47" s="4">
        <v>240.6</v>
      </c>
      <c r="AR47" s="4">
        <v>28</v>
      </c>
      <c r="AS47" s="4">
        <v>16088</v>
      </c>
      <c r="AT47" s="4">
        <v>0.17100000000000001</v>
      </c>
      <c r="AU47" s="4">
        <v>38.808999999999997</v>
      </c>
      <c r="AV47" s="4">
        <v>51875</v>
      </c>
      <c r="AW47" s="4">
        <v>0</v>
      </c>
      <c r="AX47" s="4">
        <v>0.52</v>
      </c>
      <c r="AY47">
        <v>0.8600000000000001</v>
      </c>
      <c r="AZ47" t="s">
        <v>69</v>
      </c>
      <c r="BA47" t="s">
        <v>200</v>
      </c>
      <c r="BB47">
        <v>2</v>
      </c>
      <c r="BC47" t="s">
        <v>222</v>
      </c>
      <c r="BD47">
        <v>11</v>
      </c>
      <c r="BE47">
        <v>114111.32199999999</v>
      </c>
      <c r="BF47">
        <v>5.631572649732338E-2</v>
      </c>
      <c r="BG47">
        <v>4.8431524787698112E-2</v>
      </c>
      <c r="BH47">
        <v>448282.35500000004</v>
      </c>
      <c r="BI47">
        <v>1.43352999026696E-2</v>
      </c>
      <c r="BJ47">
        <v>1.2328357916295857E-2</v>
      </c>
      <c r="BK47">
        <v>1</v>
      </c>
      <c r="BL47" t="s">
        <v>67</v>
      </c>
      <c r="BM47">
        <v>1</v>
      </c>
      <c r="BN47" t="s">
        <v>394</v>
      </c>
    </row>
    <row r="48" spans="1:66">
      <c r="A48" s="73" t="str">
        <f t="shared" si="36"/>
        <v>강인여객</v>
      </c>
      <c r="B48" s="73" t="str">
        <f t="shared" si="37"/>
        <v>103-1</v>
      </c>
      <c r="C48" s="74" t="str">
        <f t="shared" si="38"/>
        <v>70바6097</v>
      </c>
      <c r="D48" s="48" t="str">
        <f t="shared" si="39"/>
        <v>대형</v>
      </c>
      <c r="E48" s="44" t="str">
        <f t="shared" si="40"/>
        <v>B</v>
      </c>
      <c r="F48" s="94">
        <f t="shared" si="41"/>
        <v>0.94090909090909081</v>
      </c>
      <c r="G48" s="95">
        <f t="shared" si="42"/>
        <v>2.0699999999999998</v>
      </c>
      <c r="H48" s="96">
        <f t="shared" si="43"/>
        <v>2.2000000000000002</v>
      </c>
      <c r="I48" s="97">
        <f t="shared" si="44"/>
        <v>6433.3590000000004</v>
      </c>
      <c r="J48" s="98">
        <f t="shared" si="45"/>
        <v>1.2684428165769708E-2</v>
      </c>
      <c r="K48" s="98">
        <f t="shared" si="46"/>
        <v>0.3581197466162237</v>
      </c>
      <c r="L48" s="98">
        <f t="shared" si="47"/>
        <v>0.19476606233229016</v>
      </c>
      <c r="M48" s="99">
        <f t="shared" si="48"/>
        <v>16.186</v>
      </c>
      <c r="N48" s="100">
        <f t="shared" si="49"/>
        <v>0.26400000000000001</v>
      </c>
      <c r="O48" s="100">
        <f t="shared" si="50"/>
        <v>15.776999999999999</v>
      </c>
      <c r="P48" s="101">
        <f t="shared" si="51"/>
        <v>14.613333333333333</v>
      </c>
      <c r="Q48" s="102">
        <f t="shared" si="52"/>
        <v>90</v>
      </c>
      <c r="R48" s="103">
        <f t="shared" si="53"/>
        <v>28.564305114614974</v>
      </c>
      <c r="S48" s="75">
        <f t="shared" si="54"/>
        <v>17</v>
      </c>
      <c r="T48" s="75">
        <f t="shared" si="55"/>
        <v>1015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219</v>
      </c>
      <c r="Z48" s="4" t="s">
        <v>166</v>
      </c>
      <c r="AA48" s="4" t="s">
        <v>48</v>
      </c>
      <c r="AB48" s="4">
        <v>502</v>
      </c>
      <c r="AC48" s="4">
        <v>6433.3590000000004</v>
      </c>
      <c r="AD48" s="4">
        <v>3108.1759999999999</v>
      </c>
      <c r="AE48" s="4">
        <v>2.0699999999999998</v>
      </c>
      <c r="AF48" s="4">
        <v>2.2000000000000002</v>
      </c>
      <c r="AG48" s="4">
        <v>16.186</v>
      </c>
      <c r="AH48" s="4">
        <v>357.954883</v>
      </c>
      <c r="AI48" s="4">
        <v>4.5404530000000003</v>
      </c>
      <c r="AJ48" s="4">
        <v>128.19071199999999</v>
      </c>
      <c r="AK48" s="4">
        <v>1253</v>
      </c>
      <c r="AL48" s="4">
        <v>17</v>
      </c>
      <c r="AM48" s="4">
        <v>1015</v>
      </c>
      <c r="AN48" s="4">
        <v>90</v>
      </c>
      <c r="AO48" s="4">
        <v>17.972541</v>
      </c>
      <c r="AP48" s="4">
        <v>9557.2000000000007</v>
      </c>
      <c r="AQ48" s="4">
        <v>876.8</v>
      </c>
      <c r="AR48" s="4">
        <v>23</v>
      </c>
      <c r="AS48" s="4">
        <v>16773</v>
      </c>
      <c r="AT48" s="4">
        <v>0.26400000000000001</v>
      </c>
      <c r="AU48" s="4">
        <v>15.776999999999999</v>
      </c>
      <c r="AV48" s="4">
        <v>51922</v>
      </c>
      <c r="AW48" s="4">
        <v>0</v>
      </c>
      <c r="AX48" s="4">
        <v>0.56000000000000005</v>
      </c>
      <c r="AY48">
        <v>0.94090909090909081</v>
      </c>
      <c r="AZ48" t="s">
        <v>68</v>
      </c>
      <c r="BA48" t="s">
        <v>200</v>
      </c>
      <c r="BB48">
        <v>2</v>
      </c>
      <c r="BC48" t="s">
        <v>211</v>
      </c>
      <c r="BD48">
        <v>13</v>
      </c>
      <c r="BE48">
        <v>114111.32199999999</v>
      </c>
      <c r="BF48">
        <v>5.6377920150640276E-2</v>
      </c>
      <c r="BG48">
        <v>5.3046497596284256E-2</v>
      </c>
      <c r="BH48">
        <v>448282.35500000004</v>
      </c>
      <c r="BI48">
        <v>1.4351131442592693E-2</v>
      </c>
      <c r="BJ48">
        <v>1.3503110039166759E-2</v>
      </c>
      <c r="BK48">
        <v>1</v>
      </c>
      <c r="BL48" t="s">
        <v>66</v>
      </c>
      <c r="BM48">
        <v>-1</v>
      </c>
      <c r="BN48" t="s">
        <v>398</v>
      </c>
    </row>
    <row r="49" spans="1:66">
      <c r="A49" s="76" t="str">
        <f t="shared" si="36"/>
        <v>강인여객</v>
      </c>
      <c r="B49" s="76" t="str">
        <f t="shared" si="37"/>
        <v>103-1</v>
      </c>
      <c r="C49" s="77" t="str">
        <f t="shared" si="38"/>
        <v>70바6098</v>
      </c>
      <c r="D49" s="65" t="str">
        <f t="shared" si="39"/>
        <v>대형</v>
      </c>
      <c r="E49" s="61" t="str">
        <f t="shared" si="40"/>
        <v>B</v>
      </c>
      <c r="F49" s="84">
        <f t="shared" si="41"/>
        <v>0.92333333333333334</v>
      </c>
      <c r="G49" s="85">
        <f t="shared" si="42"/>
        <v>1.9390000000000001</v>
      </c>
      <c r="H49" s="86">
        <f t="shared" si="43"/>
        <v>2.1</v>
      </c>
      <c r="I49" s="87">
        <f t="shared" si="44"/>
        <v>6304.0240000000003</v>
      </c>
      <c r="J49" s="88">
        <f t="shared" si="45"/>
        <v>3.1810912358741006E-2</v>
      </c>
      <c r="K49" s="88">
        <f t="shared" si="46"/>
        <v>0.35015151211037598</v>
      </c>
      <c r="L49" s="88">
        <f t="shared" si="47"/>
        <v>0.22271488814128879</v>
      </c>
      <c r="M49" s="89">
        <f t="shared" si="48"/>
        <v>17.225999999999999</v>
      </c>
      <c r="N49" s="90">
        <f t="shared" si="49"/>
        <v>0.36499999999999999</v>
      </c>
      <c r="O49" s="90">
        <f t="shared" si="50"/>
        <v>37.5</v>
      </c>
      <c r="P49" s="91">
        <f t="shared" si="51"/>
        <v>4.2566666666666668</v>
      </c>
      <c r="Q49" s="92">
        <f t="shared" si="52"/>
        <v>90</v>
      </c>
      <c r="R49" s="93">
        <f t="shared" si="53"/>
        <v>28.990485734980908</v>
      </c>
      <c r="S49" s="78">
        <f t="shared" si="54"/>
        <v>23</v>
      </c>
      <c r="T49" s="78">
        <f t="shared" si="55"/>
        <v>2364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221</v>
      </c>
      <c r="Z49" s="4" t="s">
        <v>166</v>
      </c>
      <c r="AA49" s="4" t="s">
        <v>48</v>
      </c>
      <c r="AB49" s="4">
        <v>502</v>
      </c>
      <c r="AC49" s="4">
        <v>6304.0240000000003</v>
      </c>
      <c r="AD49" s="4">
        <v>3251.9920000000002</v>
      </c>
      <c r="AE49" s="4">
        <v>1.9390000000000001</v>
      </c>
      <c r="AF49" s="4">
        <v>2.1</v>
      </c>
      <c r="AG49" s="4">
        <v>17.225999999999999</v>
      </c>
      <c r="AH49" s="4">
        <v>351.84184199999999</v>
      </c>
      <c r="AI49" s="4">
        <v>11.192410000000001</v>
      </c>
      <c r="AJ49" s="4">
        <v>123.197953</v>
      </c>
      <c r="AK49" s="4">
        <v>1404</v>
      </c>
      <c r="AL49" s="4">
        <v>23</v>
      </c>
      <c r="AM49" s="4">
        <v>2364</v>
      </c>
      <c r="AN49" s="4">
        <v>90</v>
      </c>
      <c r="AO49" s="4">
        <v>17.917209</v>
      </c>
      <c r="AP49" s="4">
        <v>7135.5</v>
      </c>
      <c r="AQ49" s="4">
        <v>255.4</v>
      </c>
      <c r="AR49" s="4">
        <v>22</v>
      </c>
      <c r="AS49" s="4">
        <v>9612</v>
      </c>
      <c r="AT49" s="4">
        <v>0.36499999999999999</v>
      </c>
      <c r="AU49" s="4">
        <v>37.5</v>
      </c>
      <c r="AV49" s="4">
        <v>51483</v>
      </c>
      <c r="AW49" s="4">
        <v>0</v>
      </c>
      <c r="AX49" s="4">
        <v>0.54</v>
      </c>
      <c r="AY49">
        <v>0.92333333333333334</v>
      </c>
      <c r="AZ49" t="s">
        <v>68</v>
      </c>
      <c r="BA49" t="s">
        <v>200</v>
      </c>
      <c r="BB49">
        <v>5</v>
      </c>
      <c r="BC49" t="s">
        <v>359</v>
      </c>
      <c r="BD49">
        <v>16</v>
      </c>
      <c r="BE49">
        <v>114111.32199999999</v>
      </c>
      <c r="BF49">
        <v>5.524450939232832E-2</v>
      </c>
      <c r="BG49">
        <v>5.1009097005583148E-2</v>
      </c>
      <c r="BH49">
        <v>448282.35500000004</v>
      </c>
      <c r="BI49">
        <v>1.4062619083010751E-2</v>
      </c>
      <c r="BJ49">
        <v>1.2984484953313261E-2</v>
      </c>
      <c r="BK49">
        <v>1</v>
      </c>
      <c r="BL49" t="s">
        <v>69</v>
      </c>
      <c r="BM49">
        <v>1</v>
      </c>
      <c r="BN49" t="s">
        <v>394</v>
      </c>
    </row>
    <row r="50" spans="1:66">
      <c r="A50" s="73" t="str">
        <f t="shared" si="36"/>
        <v>강인여객</v>
      </c>
      <c r="B50" s="73" t="str">
        <f t="shared" si="37"/>
        <v>103-1</v>
      </c>
      <c r="C50" s="74" t="str">
        <f t="shared" si="38"/>
        <v>72바1762</v>
      </c>
      <c r="D50" s="48" t="str">
        <f t="shared" si="39"/>
        <v>대형</v>
      </c>
      <c r="E50" s="44" t="str">
        <f t="shared" si="40"/>
        <v>S</v>
      </c>
      <c r="F50" s="94">
        <f t="shared" si="41"/>
        <v>1.0519047619047619</v>
      </c>
      <c r="G50" s="95">
        <f t="shared" si="42"/>
        <v>2.2090000000000001</v>
      </c>
      <c r="H50" s="96">
        <f t="shared" si="43"/>
        <v>2.1</v>
      </c>
      <c r="I50" s="97">
        <f t="shared" si="44"/>
        <v>6589.2569999999996</v>
      </c>
      <c r="J50" s="98">
        <f t="shared" si="45"/>
        <v>2.2557081290651676E-2</v>
      </c>
      <c r="K50" s="98">
        <f t="shared" si="46"/>
        <v>0.35902097144050327</v>
      </c>
      <c r="L50" s="98">
        <f t="shared" si="47"/>
        <v>0.21261881271287492</v>
      </c>
      <c r="M50" s="99">
        <f t="shared" si="48"/>
        <v>14.481</v>
      </c>
      <c r="N50" s="100">
        <f t="shared" si="49"/>
        <v>7.5999999999999998E-2</v>
      </c>
      <c r="O50" s="100">
        <f t="shared" si="50"/>
        <v>21.777999999999999</v>
      </c>
      <c r="P50" s="101">
        <f t="shared" si="51"/>
        <v>5.958333333333333</v>
      </c>
      <c r="Q50" s="102">
        <f t="shared" si="52"/>
        <v>90</v>
      </c>
      <c r="R50" s="103">
        <f t="shared" si="53"/>
        <v>28.249412891501105</v>
      </c>
      <c r="S50" s="75">
        <f t="shared" si="54"/>
        <v>5</v>
      </c>
      <c r="T50" s="75">
        <f t="shared" si="55"/>
        <v>1435</v>
      </c>
      <c r="U50" t="s">
        <v>116</v>
      </c>
      <c r="V50" t="s">
        <v>118</v>
      </c>
      <c r="W50" t="s">
        <v>116</v>
      </c>
      <c r="X50" s="4" t="s">
        <v>118</v>
      </c>
      <c r="Y50" s="4" t="s">
        <v>441</v>
      </c>
      <c r="Z50" s="4" t="s">
        <v>166</v>
      </c>
      <c r="AA50" s="4" t="s">
        <v>48</v>
      </c>
      <c r="AB50" s="4">
        <v>502</v>
      </c>
      <c r="AC50" s="4">
        <v>6589.2569999999996</v>
      </c>
      <c r="AD50" s="4">
        <v>2982.5740000000001</v>
      </c>
      <c r="AE50" s="4">
        <v>2.2090000000000001</v>
      </c>
      <c r="AF50" s="4">
        <v>2.1</v>
      </c>
      <c r="AG50" s="4">
        <v>14.481</v>
      </c>
      <c r="AH50" s="4">
        <v>377.174329</v>
      </c>
      <c r="AI50" s="4">
        <v>8.5079519999999995</v>
      </c>
      <c r="AJ50" s="4">
        <v>135.41349399999999</v>
      </c>
      <c r="AK50" s="4">
        <v>1401</v>
      </c>
      <c r="AL50" s="4">
        <v>5</v>
      </c>
      <c r="AM50" s="4">
        <v>1435</v>
      </c>
      <c r="AN50" s="4">
        <v>90</v>
      </c>
      <c r="AO50" s="4">
        <v>17.470056</v>
      </c>
      <c r="AP50" s="4">
        <v>8991.1</v>
      </c>
      <c r="AQ50" s="4">
        <v>357.5</v>
      </c>
      <c r="AR50" s="4">
        <v>20</v>
      </c>
      <c r="AS50" s="4">
        <v>10271</v>
      </c>
      <c r="AT50" s="4">
        <v>7.5999999999999998E-2</v>
      </c>
      <c r="AU50" s="4">
        <v>21.777999999999999</v>
      </c>
      <c r="AV50" s="4">
        <v>52121</v>
      </c>
      <c r="AW50" s="4">
        <v>0</v>
      </c>
      <c r="AX50" s="4">
        <v>0.56000000000000005</v>
      </c>
      <c r="AY50">
        <v>1.0519047619047619</v>
      </c>
      <c r="AZ50" t="s">
        <v>71</v>
      </c>
      <c r="BA50" t="s">
        <v>200</v>
      </c>
      <c r="BB50">
        <v>1</v>
      </c>
      <c r="BC50" t="s">
        <v>409</v>
      </c>
      <c r="BD50">
        <v>18</v>
      </c>
      <c r="BE50">
        <v>114111.32199999999</v>
      </c>
      <c r="BF50">
        <v>5.7744112367745598E-2</v>
      </c>
      <c r="BG50">
        <v>6.0741306771595248E-2</v>
      </c>
      <c r="BH50">
        <v>448282.35500000004</v>
      </c>
      <c r="BI50">
        <v>1.4698898866987524E-2</v>
      </c>
      <c r="BJ50">
        <v>1.5461841712940686E-2</v>
      </c>
      <c r="BK50">
        <v>1</v>
      </c>
      <c r="BL50" t="s">
        <v>71</v>
      </c>
      <c r="BM50">
        <v>0</v>
      </c>
      <c r="BN50" t="s">
        <v>397</v>
      </c>
    </row>
    <row r="51" spans="1:66">
      <c r="A51" s="76" t="str">
        <f t="shared" ref="A51:A58" si="56">W51</f>
        <v>강인여객</v>
      </c>
      <c r="B51" s="76" t="str">
        <f t="shared" ref="B51:B58" si="57">V51</f>
        <v>223</v>
      </c>
      <c r="C51" s="77" t="str">
        <f t="shared" ref="C51:C58" si="58">Y51</f>
        <v>70바5953</v>
      </c>
      <c r="D51" s="65" t="str">
        <f t="shared" ref="D51:D58" si="59">Z51</f>
        <v>대형</v>
      </c>
      <c r="E51" s="61" t="str">
        <f t="shared" ref="E51:E58" si="60">AZ51</f>
        <v>B</v>
      </c>
      <c r="F51" s="84">
        <f t="shared" ref="F51:F58" si="61">G51/H51</f>
        <v>0.93730769230769218</v>
      </c>
      <c r="G51" s="85">
        <f t="shared" ref="G51:G58" si="62">AE51</f>
        <v>2.4369999999999998</v>
      </c>
      <c r="H51" s="86">
        <f t="shared" ref="H51:H58" si="63">AF51</f>
        <v>2.6</v>
      </c>
      <c r="I51" s="87">
        <f t="shared" ref="I51:I58" si="64">AC51</f>
        <v>8503.2639999999992</v>
      </c>
      <c r="J51" s="88">
        <f t="shared" ref="J51:J58" si="65">AI51/AH51</f>
        <v>9.6209059818777656E-3</v>
      </c>
      <c r="K51" s="88">
        <f t="shared" ref="K51:K58" si="66">AJ51/AH51</f>
        <v>0.27526216596848363</v>
      </c>
      <c r="L51" s="88">
        <f t="shared" ref="L51:L58" si="67">AK51/AC51</f>
        <v>0.18004850843158582</v>
      </c>
      <c r="M51" s="89">
        <f t="shared" ref="M51:M58" si="68">AG51</f>
        <v>14.131</v>
      </c>
      <c r="N51" s="90">
        <f t="shared" ref="N51:N58" si="69">IF(AW51=0,AT51,"속도계이상")</f>
        <v>0.65900000000000003</v>
      </c>
      <c r="O51" s="90">
        <f t="shared" ref="O51:O58" si="70">IF(AW51=0,AU51,"속도계이상")</f>
        <v>34.234000000000002</v>
      </c>
      <c r="P51" s="91">
        <f t="shared" ref="P51:P58" si="71">AQ51/60</f>
        <v>171.54666666666665</v>
      </c>
      <c r="Q51" s="92">
        <f t="shared" ref="Q51:Q58" si="72">AN51</f>
        <v>90</v>
      </c>
      <c r="R51" s="93">
        <f t="shared" ref="R51:R58" si="73">AC51/(AH51-AI51-AJ51)</f>
        <v>33.005856286793744</v>
      </c>
      <c r="S51" s="78">
        <f t="shared" ref="S51:S58" si="74">IF(AW51=0,AL51,"속도계이상")</f>
        <v>56</v>
      </c>
      <c r="T51" s="78">
        <f t="shared" ref="T51:T58" si="75">IF(AW51=0,AM51,"속도계이상")</f>
        <v>2911</v>
      </c>
      <c r="U51" t="s">
        <v>116</v>
      </c>
      <c r="V51" t="s">
        <v>119</v>
      </c>
      <c r="W51" t="s">
        <v>116</v>
      </c>
      <c r="X51" s="4" t="s">
        <v>119</v>
      </c>
      <c r="Y51" s="4" t="s">
        <v>223</v>
      </c>
      <c r="Z51" s="4" t="s">
        <v>166</v>
      </c>
      <c r="AA51" s="4" t="s">
        <v>48</v>
      </c>
      <c r="AB51" s="4">
        <v>502</v>
      </c>
      <c r="AC51" s="4">
        <v>8503.2639999999992</v>
      </c>
      <c r="AD51" s="4">
        <v>3489.3760000000002</v>
      </c>
      <c r="AE51" s="4">
        <v>2.4369999999999998</v>
      </c>
      <c r="AF51" s="4">
        <v>2.6</v>
      </c>
      <c r="AG51" s="4">
        <v>14.131</v>
      </c>
      <c r="AH51" s="4">
        <v>360.26128999999997</v>
      </c>
      <c r="AI51" s="4">
        <v>3.46604</v>
      </c>
      <c r="AJ51" s="4">
        <v>99.166302999999999</v>
      </c>
      <c r="AK51" s="4">
        <v>1531</v>
      </c>
      <c r="AL51" s="4">
        <v>56</v>
      </c>
      <c r="AM51" s="4">
        <v>2911</v>
      </c>
      <c r="AN51" s="4">
        <v>90</v>
      </c>
      <c r="AO51" s="4">
        <v>23.603045999999999</v>
      </c>
      <c r="AP51" s="4">
        <v>41849.9</v>
      </c>
      <c r="AQ51" s="4">
        <v>10292.799999999999</v>
      </c>
      <c r="AR51" s="4">
        <v>34</v>
      </c>
      <c r="AS51" s="4">
        <v>12964</v>
      </c>
      <c r="AT51" s="4">
        <v>0.65900000000000003</v>
      </c>
      <c r="AU51" s="4">
        <v>34.234000000000002</v>
      </c>
      <c r="AV51" s="4">
        <v>75144</v>
      </c>
      <c r="AW51" s="4">
        <v>0</v>
      </c>
      <c r="AX51" s="4">
        <v>0.52</v>
      </c>
      <c r="AY51">
        <v>0.93730769230769218</v>
      </c>
      <c r="AZ51" t="s">
        <v>68</v>
      </c>
      <c r="BA51" t="s">
        <v>224</v>
      </c>
      <c r="BB51">
        <v>2</v>
      </c>
      <c r="BC51" t="s">
        <v>411</v>
      </c>
      <c r="BD51">
        <v>9</v>
      </c>
      <c r="BE51">
        <v>72421.397999999986</v>
      </c>
      <c r="BF51">
        <v>0.11741369588032533</v>
      </c>
      <c r="BG51">
        <v>0.11005276033090491</v>
      </c>
      <c r="BH51">
        <v>448282.35500000004</v>
      </c>
      <c r="BI51">
        <v>1.8968544947525312E-2</v>
      </c>
      <c r="BJ51">
        <v>1.7779363091199683E-2</v>
      </c>
      <c r="BK51">
        <v>1</v>
      </c>
      <c r="BL51" t="s">
        <v>68</v>
      </c>
      <c r="BM51">
        <v>0</v>
      </c>
      <c r="BN51" t="s">
        <v>397</v>
      </c>
    </row>
    <row r="52" spans="1:66">
      <c r="A52" s="73" t="str">
        <f t="shared" si="56"/>
        <v>강인여객</v>
      </c>
      <c r="B52" s="73" t="str">
        <f t="shared" si="57"/>
        <v>223</v>
      </c>
      <c r="C52" s="74" t="str">
        <f t="shared" si="58"/>
        <v>70바5974</v>
      </c>
      <c r="D52" s="48" t="str">
        <f t="shared" si="59"/>
        <v>대형</v>
      </c>
      <c r="E52" s="44" t="str">
        <f t="shared" si="60"/>
        <v>B</v>
      </c>
      <c r="F52" s="94">
        <f t="shared" si="61"/>
        <v>0.91269230769230769</v>
      </c>
      <c r="G52" s="95">
        <f t="shared" si="62"/>
        <v>2.3730000000000002</v>
      </c>
      <c r="H52" s="96">
        <f t="shared" si="63"/>
        <v>2.6</v>
      </c>
      <c r="I52" s="97">
        <f t="shared" si="64"/>
        <v>10050.315000000001</v>
      </c>
      <c r="J52" s="98">
        <f t="shared" si="65"/>
        <v>1.8030432254652735E-2</v>
      </c>
      <c r="K52" s="98">
        <f t="shared" si="66"/>
        <v>0.30341914457039104</v>
      </c>
      <c r="L52" s="98">
        <f t="shared" si="67"/>
        <v>0.18198434576428699</v>
      </c>
      <c r="M52" s="99">
        <f t="shared" si="68"/>
        <v>14.404999999999999</v>
      </c>
      <c r="N52" s="100">
        <f t="shared" si="69"/>
        <v>1.373</v>
      </c>
      <c r="O52" s="100">
        <f t="shared" si="70"/>
        <v>67.698999999999998</v>
      </c>
      <c r="P52" s="101">
        <f t="shared" si="71"/>
        <v>502.30833333333334</v>
      </c>
      <c r="Q52" s="102">
        <f t="shared" si="72"/>
        <v>92</v>
      </c>
      <c r="R52" s="103">
        <f t="shared" si="73"/>
        <v>33.860939528470972</v>
      </c>
      <c r="S52" s="75">
        <f t="shared" si="74"/>
        <v>138</v>
      </c>
      <c r="T52" s="75">
        <f t="shared" si="75"/>
        <v>6804</v>
      </c>
      <c r="U52" t="s">
        <v>116</v>
      </c>
      <c r="V52" t="s">
        <v>119</v>
      </c>
      <c r="W52" t="s">
        <v>116</v>
      </c>
      <c r="X52" s="4" t="s">
        <v>119</v>
      </c>
      <c r="Y52" s="4" t="s">
        <v>225</v>
      </c>
      <c r="Z52" s="4" t="s">
        <v>166</v>
      </c>
      <c r="AA52" s="4" t="s">
        <v>48</v>
      </c>
      <c r="AB52" s="4">
        <v>502</v>
      </c>
      <c r="AC52" s="4">
        <v>10050.315000000001</v>
      </c>
      <c r="AD52" s="4">
        <v>4235.4539999999997</v>
      </c>
      <c r="AE52" s="4">
        <v>2.3730000000000002</v>
      </c>
      <c r="AF52" s="4">
        <v>2.6</v>
      </c>
      <c r="AG52" s="4">
        <v>14.404999999999999</v>
      </c>
      <c r="AH52" s="4">
        <v>437.41990700000002</v>
      </c>
      <c r="AI52" s="4">
        <v>7.88687</v>
      </c>
      <c r="AJ52" s="4">
        <v>132.721574</v>
      </c>
      <c r="AK52" s="4">
        <v>1829</v>
      </c>
      <c r="AL52" s="4">
        <v>138</v>
      </c>
      <c r="AM52" s="4">
        <v>6804</v>
      </c>
      <c r="AN52" s="4">
        <v>92</v>
      </c>
      <c r="AO52" s="4">
        <v>22.976354000000001</v>
      </c>
      <c r="AP52" s="4">
        <v>73785.600000000006</v>
      </c>
      <c r="AQ52" s="4">
        <v>30138.5</v>
      </c>
      <c r="AR52" s="4">
        <v>84</v>
      </c>
      <c r="AS52" s="4">
        <v>50931</v>
      </c>
      <c r="AT52" s="4">
        <v>1.373</v>
      </c>
      <c r="AU52" s="4">
        <v>67.698999999999998</v>
      </c>
      <c r="AV52" s="4">
        <v>82295</v>
      </c>
      <c r="AW52" s="4">
        <v>0</v>
      </c>
      <c r="AX52" s="4">
        <v>0.5</v>
      </c>
      <c r="AY52">
        <v>0.91269230769230769</v>
      </c>
      <c r="AZ52" t="s">
        <v>68</v>
      </c>
      <c r="BA52" t="s">
        <v>224</v>
      </c>
      <c r="BB52">
        <v>4</v>
      </c>
      <c r="BC52" t="s">
        <v>574</v>
      </c>
      <c r="BD52">
        <v>13</v>
      </c>
      <c r="BE52">
        <v>72421.397999999986</v>
      </c>
      <c r="BF52">
        <v>0.13877549008374573</v>
      </c>
      <c r="BG52">
        <v>0.12665932229566484</v>
      </c>
      <c r="BH52">
        <v>448282.35500000004</v>
      </c>
      <c r="BI52">
        <v>2.2419608730751849E-2</v>
      </c>
      <c r="BJ52">
        <v>2.0462204430028514E-2</v>
      </c>
      <c r="BK52">
        <v>1</v>
      </c>
      <c r="BL52" t="s">
        <v>68</v>
      </c>
      <c r="BM52">
        <v>0</v>
      </c>
      <c r="BN52" t="s">
        <v>397</v>
      </c>
    </row>
    <row r="53" spans="1:66">
      <c r="A53" s="76" t="str">
        <f t="shared" si="56"/>
        <v>강인여객</v>
      </c>
      <c r="B53" s="76" t="str">
        <f t="shared" si="57"/>
        <v>223</v>
      </c>
      <c r="C53" s="77" t="str">
        <f t="shared" si="58"/>
        <v>70바5993</v>
      </c>
      <c r="D53" s="65" t="str">
        <f t="shared" si="59"/>
        <v>대형</v>
      </c>
      <c r="E53" s="61" t="str">
        <f t="shared" si="60"/>
        <v>B</v>
      </c>
      <c r="F53" s="84">
        <f t="shared" si="61"/>
        <v>0.93538461538461537</v>
      </c>
      <c r="G53" s="85">
        <f t="shared" si="62"/>
        <v>2.4319999999999999</v>
      </c>
      <c r="H53" s="86">
        <f t="shared" si="63"/>
        <v>2.6</v>
      </c>
      <c r="I53" s="87">
        <f t="shared" si="64"/>
        <v>10207.974</v>
      </c>
      <c r="J53" s="88">
        <f t="shared" si="65"/>
        <v>1.337366441987313E-2</v>
      </c>
      <c r="K53" s="88">
        <f t="shared" si="66"/>
        <v>0.2938503576484276</v>
      </c>
      <c r="L53" s="88">
        <f t="shared" si="67"/>
        <v>0.17574496173285709</v>
      </c>
      <c r="M53" s="89">
        <f t="shared" si="68"/>
        <v>13.723000000000001</v>
      </c>
      <c r="N53" s="90">
        <f t="shared" si="69"/>
        <v>1.597</v>
      </c>
      <c r="O53" s="90">
        <f t="shared" si="70"/>
        <v>35.070999999999998</v>
      </c>
      <c r="P53" s="91">
        <f t="shared" si="71"/>
        <v>386.19333333333333</v>
      </c>
      <c r="Q53" s="92">
        <f t="shared" si="72"/>
        <v>91</v>
      </c>
      <c r="R53" s="93">
        <f t="shared" si="73"/>
        <v>33.602893990779627</v>
      </c>
      <c r="S53" s="78">
        <f t="shared" si="74"/>
        <v>163</v>
      </c>
      <c r="T53" s="78">
        <f t="shared" si="75"/>
        <v>3580</v>
      </c>
      <c r="U53" t="s">
        <v>116</v>
      </c>
      <c r="V53" t="s">
        <v>119</v>
      </c>
      <c r="W53" t="s">
        <v>116</v>
      </c>
      <c r="X53" s="4" t="s">
        <v>119</v>
      </c>
      <c r="Y53" s="4" t="s">
        <v>226</v>
      </c>
      <c r="Z53" s="4" t="s">
        <v>166</v>
      </c>
      <c r="AA53" s="4" t="s">
        <v>48</v>
      </c>
      <c r="AB53" s="4">
        <v>502</v>
      </c>
      <c r="AC53" s="4">
        <v>10207.974</v>
      </c>
      <c r="AD53" s="4">
        <v>4196.5200000000004</v>
      </c>
      <c r="AE53" s="4">
        <v>2.4319999999999999</v>
      </c>
      <c r="AF53" s="4">
        <v>2.6</v>
      </c>
      <c r="AG53" s="4">
        <v>13.723000000000001</v>
      </c>
      <c r="AH53" s="4">
        <v>438.50045999999998</v>
      </c>
      <c r="AI53" s="4">
        <v>5.8643580000000002</v>
      </c>
      <c r="AJ53" s="4">
        <v>128.85351700000001</v>
      </c>
      <c r="AK53" s="4">
        <v>1794</v>
      </c>
      <c r="AL53" s="4">
        <v>163</v>
      </c>
      <c r="AM53" s="4">
        <v>3580</v>
      </c>
      <c r="AN53" s="4">
        <v>91</v>
      </c>
      <c r="AO53" s="4">
        <v>23.279277</v>
      </c>
      <c r="AP53" s="4">
        <v>57274.7</v>
      </c>
      <c r="AQ53" s="4">
        <v>23171.599999999999</v>
      </c>
      <c r="AR53" s="4">
        <v>77</v>
      </c>
      <c r="AS53" s="4">
        <v>38983</v>
      </c>
      <c r="AT53" s="4">
        <v>1.597</v>
      </c>
      <c r="AU53" s="4">
        <v>35.070999999999998</v>
      </c>
      <c r="AV53" s="4">
        <v>63223</v>
      </c>
      <c r="AW53" s="4">
        <v>0</v>
      </c>
      <c r="AX53" s="4">
        <v>0.5</v>
      </c>
      <c r="AY53">
        <v>0.93538461538461537</v>
      </c>
      <c r="AZ53" t="s">
        <v>68</v>
      </c>
      <c r="BA53" t="s">
        <v>224</v>
      </c>
      <c r="BB53">
        <v>3</v>
      </c>
      <c r="BC53" t="s">
        <v>412</v>
      </c>
      <c r="BD53">
        <v>14</v>
      </c>
      <c r="BE53">
        <v>72421.397999999986</v>
      </c>
      <c r="BF53">
        <v>0.14095245717294771</v>
      </c>
      <c r="BG53">
        <v>0.13184475994023417</v>
      </c>
      <c r="BH53">
        <v>448282.35500000004</v>
      </c>
      <c r="BI53">
        <v>2.2771304482863259E-2</v>
      </c>
      <c r="BJ53">
        <v>2.1299927885509017E-2</v>
      </c>
      <c r="BK53">
        <v>1</v>
      </c>
      <c r="BL53" t="s">
        <v>68</v>
      </c>
      <c r="BM53">
        <v>0</v>
      </c>
      <c r="BN53" t="s">
        <v>397</v>
      </c>
    </row>
    <row r="54" spans="1:66">
      <c r="A54" s="73" t="str">
        <f t="shared" si="56"/>
        <v>강인여객</v>
      </c>
      <c r="B54" s="73" t="str">
        <f t="shared" si="57"/>
        <v>223</v>
      </c>
      <c r="C54" s="74" t="str">
        <f t="shared" si="58"/>
        <v>72바1261</v>
      </c>
      <c r="D54" s="48" t="str">
        <f t="shared" si="59"/>
        <v>대형</v>
      </c>
      <c r="E54" s="44" t="str">
        <f t="shared" si="60"/>
        <v>C</v>
      </c>
      <c r="F54" s="94">
        <f t="shared" si="61"/>
        <v>0.86884615384615382</v>
      </c>
      <c r="G54" s="95">
        <f t="shared" si="62"/>
        <v>2.2589999999999999</v>
      </c>
      <c r="H54" s="96">
        <f t="shared" si="63"/>
        <v>2.6</v>
      </c>
      <c r="I54" s="97">
        <f t="shared" si="64"/>
        <v>10447.549000000001</v>
      </c>
      <c r="J54" s="98">
        <f t="shared" si="65"/>
        <v>1.4900389992785455E-2</v>
      </c>
      <c r="K54" s="98">
        <f t="shared" si="66"/>
        <v>0.32116968417269376</v>
      </c>
      <c r="L54" s="98">
        <f t="shared" si="67"/>
        <v>0.17908506578911473</v>
      </c>
      <c r="M54" s="99">
        <f t="shared" si="68"/>
        <v>15.307</v>
      </c>
      <c r="N54" s="100">
        <f t="shared" si="69"/>
        <v>1.1579999999999999</v>
      </c>
      <c r="O54" s="100">
        <f t="shared" si="70"/>
        <v>41.828000000000003</v>
      </c>
      <c r="P54" s="101">
        <f t="shared" si="71"/>
        <v>545.88166666666666</v>
      </c>
      <c r="Q54" s="102">
        <f t="shared" si="72"/>
        <v>91</v>
      </c>
      <c r="R54" s="103">
        <f t="shared" si="73"/>
        <v>33.598860692177595</v>
      </c>
      <c r="S54" s="75">
        <f t="shared" si="74"/>
        <v>121</v>
      </c>
      <c r="T54" s="75">
        <f t="shared" si="75"/>
        <v>4370</v>
      </c>
      <c r="U54" t="s">
        <v>116</v>
      </c>
      <c r="V54" t="s">
        <v>119</v>
      </c>
      <c r="W54" t="s">
        <v>116</v>
      </c>
      <c r="X54" s="4" t="s">
        <v>119</v>
      </c>
      <c r="Y54" s="4" t="s">
        <v>227</v>
      </c>
      <c r="Z54" s="4" t="s">
        <v>166</v>
      </c>
      <c r="AA54" s="4" t="s">
        <v>48</v>
      </c>
      <c r="AB54" s="4">
        <v>502</v>
      </c>
      <c r="AC54" s="4">
        <v>10447.549000000001</v>
      </c>
      <c r="AD54" s="4">
        <v>4624.3100000000004</v>
      </c>
      <c r="AE54" s="4">
        <v>2.2589999999999999</v>
      </c>
      <c r="AF54" s="4">
        <v>2.6</v>
      </c>
      <c r="AG54" s="4">
        <v>15.307</v>
      </c>
      <c r="AH54" s="4">
        <v>468.34686900000003</v>
      </c>
      <c r="AI54" s="4">
        <v>6.9785510000000004</v>
      </c>
      <c r="AJ54" s="4">
        <v>150.41881599999999</v>
      </c>
      <c r="AK54" s="4">
        <v>1871</v>
      </c>
      <c r="AL54" s="4">
        <v>121</v>
      </c>
      <c r="AM54" s="4">
        <v>4370</v>
      </c>
      <c r="AN54" s="4">
        <v>91</v>
      </c>
      <c r="AO54" s="4">
        <v>22.307289000000001</v>
      </c>
      <c r="AP54" s="4">
        <v>75368.5</v>
      </c>
      <c r="AQ54" s="4">
        <v>32752.9</v>
      </c>
      <c r="AR54" s="4">
        <v>131</v>
      </c>
      <c r="AS54" s="4">
        <v>81345</v>
      </c>
      <c r="AT54" s="4">
        <v>1.1579999999999999</v>
      </c>
      <c r="AU54" s="4">
        <v>41.828000000000003</v>
      </c>
      <c r="AV54" s="4">
        <v>57692</v>
      </c>
      <c r="AW54" s="4">
        <v>0</v>
      </c>
      <c r="AX54" s="4">
        <v>0.5</v>
      </c>
      <c r="AY54">
        <v>0.86884615384615382</v>
      </c>
      <c r="AZ54" t="s">
        <v>69</v>
      </c>
      <c r="BA54" t="s">
        <v>224</v>
      </c>
      <c r="BB54">
        <v>1</v>
      </c>
      <c r="BC54" t="s">
        <v>232</v>
      </c>
      <c r="BD54">
        <v>7</v>
      </c>
      <c r="BE54">
        <v>72421.397999999986</v>
      </c>
      <c r="BF54">
        <v>0.14426052642618142</v>
      </c>
      <c r="BG54">
        <v>0.12534020353720918</v>
      </c>
      <c r="BH54">
        <v>448282.35500000004</v>
      </c>
      <c r="BI54">
        <v>2.3305733280534764E-2</v>
      </c>
      <c r="BJ54">
        <v>2.0249096723356935E-2</v>
      </c>
      <c r="BK54">
        <v>1</v>
      </c>
      <c r="BL54" t="s">
        <v>69</v>
      </c>
      <c r="BM54">
        <v>0</v>
      </c>
      <c r="BN54" t="s">
        <v>397</v>
      </c>
    </row>
    <row r="55" spans="1:66">
      <c r="A55" s="76" t="str">
        <f t="shared" si="56"/>
        <v>강인여객</v>
      </c>
      <c r="B55" s="76" t="str">
        <f t="shared" si="57"/>
        <v>223</v>
      </c>
      <c r="C55" s="77" t="str">
        <f t="shared" si="58"/>
        <v>72바1263</v>
      </c>
      <c r="D55" s="65" t="str">
        <f t="shared" si="59"/>
        <v>대형</v>
      </c>
      <c r="E55" s="61" t="str">
        <f t="shared" si="60"/>
        <v>D</v>
      </c>
      <c r="F55" s="84">
        <f t="shared" si="61"/>
        <v>0.80153846153846153</v>
      </c>
      <c r="G55" s="85">
        <f t="shared" si="62"/>
        <v>2.0840000000000001</v>
      </c>
      <c r="H55" s="86">
        <f t="shared" si="63"/>
        <v>2.6</v>
      </c>
      <c r="I55" s="87">
        <f t="shared" si="64"/>
        <v>8304.7780000000002</v>
      </c>
      <c r="J55" s="88">
        <f t="shared" si="65"/>
        <v>1.585104645054115E-2</v>
      </c>
      <c r="K55" s="88">
        <f t="shared" si="66"/>
        <v>0.32090731196779371</v>
      </c>
      <c r="L55" s="88">
        <f t="shared" si="67"/>
        <v>0.17796983856762938</v>
      </c>
      <c r="M55" s="89">
        <f t="shared" si="68"/>
        <v>17.382999999999999</v>
      </c>
      <c r="N55" s="90">
        <f t="shared" si="69"/>
        <v>0.18099999999999999</v>
      </c>
      <c r="O55" s="90">
        <f t="shared" si="70"/>
        <v>60.542999999999999</v>
      </c>
      <c r="P55" s="91">
        <f t="shared" si="71"/>
        <v>449.08833333333331</v>
      </c>
      <c r="Q55" s="92">
        <f t="shared" si="72"/>
        <v>91</v>
      </c>
      <c r="R55" s="93">
        <f t="shared" si="73"/>
        <v>33.870470824487334</v>
      </c>
      <c r="S55" s="78">
        <f t="shared" si="74"/>
        <v>15</v>
      </c>
      <c r="T55" s="78">
        <f t="shared" si="75"/>
        <v>5028</v>
      </c>
      <c r="U55" t="s">
        <v>116</v>
      </c>
      <c r="V55" t="s">
        <v>119</v>
      </c>
      <c r="W55" t="s">
        <v>116</v>
      </c>
      <c r="X55" s="4" t="s">
        <v>119</v>
      </c>
      <c r="Y55" s="4" t="s">
        <v>228</v>
      </c>
      <c r="Z55" s="4" t="s">
        <v>166</v>
      </c>
      <c r="AA55" s="4" t="s">
        <v>48</v>
      </c>
      <c r="AB55" s="4">
        <v>502</v>
      </c>
      <c r="AC55" s="4">
        <v>8304.7780000000002</v>
      </c>
      <c r="AD55" s="4">
        <v>3985.6379999999999</v>
      </c>
      <c r="AE55" s="4">
        <v>2.0840000000000001</v>
      </c>
      <c r="AF55" s="4">
        <v>2.6</v>
      </c>
      <c r="AG55" s="4">
        <v>17.382999999999999</v>
      </c>
      <c r="AH55" s="4">
        <v>369.68770599999999</v>
      </c>
      <c r="AI55" s="4">
        <v>5.8599370000000004</v>
      </c>
      <c r="AJ55" s="4">
        <v>118.635488</v>
      </c>
      <c r="AK55" s="4">
        <v>1478</v>
      </c>
      <c r="AL55" s="4">
        <v>15</v>
      </c>
      <c r="AM55" s="4">
        <v>5028</v>
      </c>
      <c r="AN55" s="4">
        <v>91</v>
      </c>
      <c r="AO55" s="4">
        <v>22.464306000000001</v>
      </c>
      <c r="AP55" s="4">
        <v>53968.800000000003</v>
      </c>
      <c r="AQ55" s="4">
        <v>26945.3</v>
      </c>
      <c r="AR55" s="4">
        <v>86</v>
      </c>
      <c r="AS55" s="4">
        <v>51039</v>
      </c>
      <c r="AT55" s="4">
        <v>0.18099999999999999</v>
      </c>
      <c r="AU55" s="4">
        <v>60.542999999999999</v>
      </c>
      <c r="AV55" s="4">
        <v>75210</v>
      </c>
      <c r="AW55" s="4">
        <v>0</v>
      </c>
      <c r="AX55" s="4">
        <v>0.5</v>
      </c>
      <c r="AY55">
        <v>0.80153846153846153</v>
      </c>
      <c r="AZ55" t="s">
        <v>67</v>
      </c>
      <c r="BA55" t="s">
        <v>224</v>
      </c>
      <c r="BB55">
        <v>1</v>
      </c>
      <c r="BC55" t="s">
        <v>229</v>
      </c>
      <c r="BD55">
        <v>11</v>
      </c>
      <c r="BE55">
        <v>72421.397999999986</v>
      </c>
      <c r="BF55">
        <v>0.11467298656676031</v>
      </c>
      <c r="BG55">
        <v>9.1914809232741729E-2</v>
      </c>
      <c r="BH55">
        <v>448282.35500000004</v>
      </c>
      <c r="BI55">
        <v>1.852577489917041E-2</v>
      </c>
      <c r="BJ55">
        <v>1.4849121111488898E-2</v>
      </c>
      <c r="BK55">
        <v>1</v>
      </c>
      <c r="BL55" t="s">
        <v>70</v>
      </c>
      <c r="BM55">
        <v>1</v>
      </c>
      <c r="BN55" t="s">
        <v>394</v>
      </c>
    </row>
    <row r="56" spans="1:66">
      <c r="A56" s="73" t="str">
        <f t="shared" si="56"/>
        <v>강인여객</v>
      </c>
      <c r="B56" s="73" t="str">
        <f t="shared" si="57"/>
        <v>223</v>
      </c>
      <c r="C56" s="74" t="str">
        <f t="shared" si="58"/>
        <v>72바1268</v>
      </c>
      <c r="D56" s="48" t="str">
        <f t="shared" si="59"/>
        <v>대형</v>
      </c>
      <c r="E56" s="44" t="str">
        <f t="shared" si="60"/>
        <v>C</v>
      </c>
      <c r="F56" s="94">
        <f t="shared" si="61"/>
        <v>0.86076923076923073</v>
      </c>
      <c r="G56" s="95">
        <f t="shared" si="62"/>
        <v>2.238</v>
      </c>
      <c r="H56" s="96">
        <f t="shared" si="63"/>
        <v>2.6</v>
      </c>
      <c r="I56" s="97">
        <f t="shared" si="64"/>
        <v>5954.4960000000001</v>
      </c>
      <c r="J56" s="98">
        <f t="shared" si="65"/>
        <v>1.7187707542590858E-2</v>
      </c>
      <c r="K56" s="98">
        <f t="shared" si="66"/>
        <v>0.29108229365212007</v>
      </c>
      <c r="L56" s="98">
        <f t="shared" si="67"/>
        <v>0.1770091037091972</v>
      </c>
      <c r="M56" s="99">
        <f t="shared" si="68"/>
        <v>16.152000000000001</v>
      </c>
      <c r="N56" s="100">
        <f t="shared" si="69"/>
        <v>0.52100000000000002</v>
      </c>
      <c r="O56" s="100">
        <f t="shared" si="70"/>
        <v>32.664000000000001</v>
      </c>
      <c r="P56" s="101">
        <f t="shared" si="71"/>
        <v>233.07333333333332</v>
      </c>
      <c r="Q56" s="102">
        <f t="shared" si="72"/>
        <v>91</v>
      </c>
      <c r="R56" s="103">
        <f t="shared" si="73"/>
        <v>34.54673235267078</v>
      </c>
      <c r="S56" s="75">
        <f t="shared" si="74"/>
        <v>31</v>
      </c>
      <c r="T56" s="75">
        <f t="shared" si="75"/>
        <v>1945</v>
      </c>
      <c r="U56" t="s">
        <v>116</v>
      </c>
      <c r="V56" t="s">
        <v>119</v>
      </c>
      <c r="W56" t="s">
        <v>116</v>
      </c>
      <c r="X56" s="4" t="s">
        <v>119</v>
      </c>
      <c r="Y56" s="4" t="s">
        <v>230</v>
      </c>
      <c r="Z56" s="4" t="s">
        <v>166</v>
      </c>
      <c r="AA56" s="4" t="s">
        <v>48</v>
      </c>
      <c r="AB56" s="4">
        <v>502</v>
      </c>
      <c r="AC56" s="4">
        <v>5954.4960000000001</v>
      </c>
      <c r="AD56" s="4">
        <v>2660.319</v>
      </c>
      <c r="AE56" s="4">
        <v>2.238</v>
      </c>
      <c r="AF56" s="4">
        <v>2.6</v>
      </c>
      <c r="AG56" s="4">
        <v>16.152000000000001</v>
      </c>
      <c r="AH56" s="4">
        <v>249.17325299999999</v>
      </c>
      <c r="AI56" s="4">
        <v>4.2827169999999999</v>
      </c>
      <c r="AJ56" s="4">
        <v>72.529921999999999</v>
      </c>
      <c r="AK56" s="4">
        <v>1054</v>
      </c>
      <c r="AL56" s="4">
        <v>31</v>
      </c>
      <c r="AM56" s="4">
        <v>1945</v>
      </c>
      <c r="AN56" s="4">
        <v>91</v>
      </c>
      <c r="AO56" s="4">
        <v>23.897010999999999</v>
      </c>
      <c r="AP56" s="4">
        <v>33834.6</v>
      </c>
      <c r="AQ56" s="4">
        <v>13984.4</v>
      </c>
      <c r="AR56" s="4">
        <v>30</v>
      </c>
      <c r="AS56" s="4">
        <v>21929</v>
      </c>
      <c r="AT56" s="4">
        <v>0.52100000000000002</v>
      </c>
      <c r="AU56" s="4">
        <v>32.664000000000001</v>
      </c>
      <c r="AV56" s="4">
        <v>54288</v>
      </c>
      <c r="AW56" s="4">
        <v>0</v>
      </c>
      <c r="AX56" s="4">
        <v>0.5</v>
      </c>
      <c r="AY56">
        <v>0.86076923076923073</v>
      </c>
      <c r="AZ56" t="s">
        <v>69</v>
      </c>
      <c r="BA56" t="s">
        <v>224</v>
      </c>
      <c r="BB56">
        <v>3</v>
      </c>
      <c r="BC56" t="s">
        <v>479</v>
      </c>
      <c r="BD56">
        <v>11</v>
      </c>
      <c r="BE56">
        <v>72421.397999999986</v>
      </c>
      <c r="BF56">
        <v>8.222011952876139E-2</v>
      </c>
      <c r="BG56">
        <v>7.0772549040526142E-2</v>
      </c>
      <c r="BH56">
        <v>448282.35500000004</v>
      </c>
      <c r="BI56">
        <v>1.3282914068745801E-2</v>
      </c>
      <c r="BJ56">
        <v>1.1433523725328116E-2</v>
      </c>
      <c r="BK56">
        <v>1</v>
      </c>
      <c r="BL56" t="s">
        <v>67</v>
      </c>
      <c r="BM56">
        <v>1</v>
      </c>
      <c r="BN56" t="s">
        <v>394</v>
      </c>
    </row>
    <row r="57" spans="1:66">
      <c r="A57" s="76" t="str">
        <f t="shared" si="56"/>
        <v>강인여객</v>
      </c>
      <c r="B57" s="76" t="str">
        <f t="shared" si="57"/>
        <v>223</v>
      </c>
      <c r="C57" s="77" t="str">
        <f t="shared" si="58"/>
        <v>72바1599</v>
      </c>
      <c r="D57" s="65" t="str">
        <f t="shared" si="59"/>
        <v>대형</v>
      </c>
      <c r="E57" s="61" t="str">
        <f t="shared" si="60"/>
        <v>C</v>
      </c>
      <c r="F57" s="84">
        <f t="shared" si="61"/>
        <v>0.8684615384615384</v>
      </c>
      <c r="G57" s="85">
        <f t="shared" si="62"/>
        <v>2.258</v>
      </c>
      <c r="H57" s="86">
        <f t="shared" si="63"/>
        <v>2.6</v>
      </c>
      <c r="I57" s="87">
        <f t="shared" si="64"/>
        <v>9728.6450000000004</v>
      </c>
      <c r="J57" s="88">
        <f t="shared" si="65"/>
        <v>9.2258548523336675E-3</v>
      </c>
      <c r="K57" s="88">
        <f t="shared" si="66"/>
        <v>0.30097582038600884</v>
      </c>
      <c r="L57" s="88">
        <f t="shared" si="67"/>
        <v>0.17505007120724417</v>
      </c>
      <c r="M57" s="89">
        <f t="shared" si="68"/>
        <v>14.853999999999999</v>
      </c>
      <c r="N57" s="90">
        <f t="shared" si="69"/>
        <v>0.216</v>
      </c>
      <c r="O57" s="90">
        <f t="shared" si="70"/>
        <v>24.526</v>
      </c>
      <c r="P57" s="91">
        <f t="shared" si="71"/>
        <v>362.08333333333331</v>
      </c>
      <c r="Q57" s="92">
        <f t="shared" si="72"/>
        <v>90</v>
      </c>
      <c r="R57" s="93">
        <f t="shared" si="73"/>
        <v>32.900137122048335</v>
      </c>
      <c r="S57" s="78">
        <f t="shared" si="74"/>
        <v>21</v>
      </c>
      <c r="T57" s="78">
        <f t="shared" si="75"/>
        <v>2386</v>
      </c>
      <c r="U57" t="s">
        <v>116</v>
      </c>
      <c r="V57" t="s">
        <v>119</v>
      </c>
      <c r="W57" t="s">
        <v>116</v>
      </c>
      <c r="X57" s="4" t="s">
        <v>119</v>
      </c>
      <c r="Y57" s="4" t="s">
        <v>231</v>
      </c>
      <c r="Z57" s="4" t="s">
        <v>166</v>
      </c>
      <c r="AA57" s="4" t="s">
        <v>48</v>
      </c>
      <c r="AB57" s="4">
        <v>502</v>
      </c>
      <c r="AC57" s="4">
        <v>9728.6450000000004</v>
      </c>
      <c r="AD57" s="4">
        <v>4308.6229999999996</v>
      </c>
      <c r="AE57" s="4">
        <v>2.258</v>
      </c>
      <c r="AF57" s="4">
        <v>2.6</v>
      </c>
      <c r="AG57" s="4">
        <v>14.853999999999999</v>
      </c>
      <c r="AH57" s="4">
        <v>428.67930000000001</v>
      </c>
      <c r="AI57" s="4">
        <v>3.954933</v>
      </c>
      <c r="AJ57" s="4">
        <v>129.02210400000001</v>
      </c>
      <c r="AK57" s="4">
        <v>1703</v>
      </c>
      <c r="AL57" s="4">
        <v>21</v>
      </c>
      <c r="AM57" s="4">
        <v>2386</v>
      </c>
      <c r="AN57" s="4">
        <v>90</v>
      </c>
      <c r="AO57" s="4">
        <v>22.694458999999998</v>
      </c>
      <c r="AP57" s="4">
        <v>60407.1</v>
      </c>
      <c r="AQ57" s="4">
        <v>21725</v>
      </c>
      <c r="AR57" s="4">
        <v>74</v>
      </c>
      <c r="AS57" s="4">
        <v>38164</v>
      </c>
      <c r="AT57" s="4">
        <v>0.216</v>
      </c>
      <c r="AU57" s="4">
        <v>24.526</v>
      </c>
      <c r="AV57" s="4">
        <v>90114</v>
      </c>
      <c r="AW57" s="4">
        <v>0</v>
      </c>
      <c r="AX57" s="4">
        <v>0.5</v>
      </c>
      <c r="AY57">
        <v>0.8684615384615384</v>
      </c>
      <c r="AZ57" t="s">
        <v>69</v>
      </c>
      <c r="BA57" t="s">
        <v>224</v>
      </c>
      <c r="BB57">
        <v>2</v>
      </c>
      <c r="BC57" t="s">
        <v>519</v>
      </c>
      <c r="BD57">
        <v>10</v>
      </c>
      <c r="BE57">
        <v>72421.397999999986</v>
      </c>
      <c r="BF57">
        <v>0.13433384702129061</v>
      </c>
      <c r="BG57">
        <v>0.11666377945156699</v>
      </c>
      <c r="BH57">
        <v>448282.35500000004</v>
      </c>
      <c r="BI57">
        <v>2.1702047585611527E-2</v>
      </c>
      <c r="BJ57">
        <v>1.88473936339657E-2</v>
      </c>
      <c r="BK57">
        <v>1</v>
      </c>
      <c r="BL57" t="s">
        <v>69</v>
      </c>
      <c r="BM57">
        <v>0</v>
      </c>
      <c r="BN57" t="s">
        <v>397</v>
      </c>
    </row>
    <row r="58" spans="1:66">
      <c r="A58" s="73" t="str">
        <f t="shared" si="56"/>
        <v>강인여객</v>
      </c>
      <c r="B58" s="73" t="str">
        <f t="shared" si="57"/>
        <v>223</v>
      </c>
      <c r="C58" s="74" t="str">
        <f t="shared" si="58"/>
        <v>72바1600</v>
      </c>
      <c r="D58" s="48" t="str">
        <f t="shared" si="59"/>
        <v>대형</v>
      </c>
      <c r="E58" s="44" t="str">
        <f t="shared" si="60"/>
        <v>B</v>
      </c>
      <c r="F58" s="94">
        <f t="shared" si="61"/>
        <v>0.94153846153846144</v>
      </c>
      <c r="G58" s="95">
        <f t="shared" si="62"/>
        <v>2.448</v>
      </c>
      <c r="H58" s="96">
        <f t="shared" si="63"/>
        <v>2.6</v>
      </c>
      <c r="I58" s="97">
        <f t="shared" si="64"/>
        <v>9224.3770000000004</v>
      </c>
      <c r="J58" s="98">
        <f t="shared" si="65"/>
        <v>4.7707827087813005E-3</v>
      </c>
      <c r="K58" s="98">
        <f t="shared" si="66"/>
        <v>0.27898364304111573</v>
      </c>
      <c r="L58" s="98">
        <f t="shared" si="67"/>
        <v>0.1452672630357584</v>
      </c>
      <c r="M58" s="99">
        <f t="shared" si="68"/>
        <v>13.932</v>
      </c>
      <c r="N58" s="100">
        <f t="shared" si="69"/>
        <v>1.3440000000000001</v>
      </c>
      <c r="O58" s="100">
        <f t="shared" si="70"/>
        <v>38.918999999999997</v>
      </c>
      <c r="P58" s="101">
        <f t="shared" si="71"/>
        <v>284.68666666666667</v>
      </c>
      <c r="Q58" s="102">
        <f t="shared" si="72"/>
        <v>91</v>
      </c>
      <c r="R58" s="103">
        <f t="shared" si="73"/>
        <v>33.494429240597796</v>
      </c>
      <c r="S58" s="75">
        <f t="shared" si="74"/>
        <v>124</v>
      </c>
      <c r="T58" s="75">
        <f t="shared" si="75"/>
        <v>3590</v>
      </c>
      <c r="U58" t="s">
        <v>116</v>
      </c>
      <c r="V58" t="s">
        <v>119</v>
      </c>
      <c r="W58" t="s">
        <v>116</v>
      </c>
      <c r="X58" s="4" t="s">
        <v>119</v>
      </c>
      <c r="Y58" s="4" t="s">
        <v>233</v>
      </c>
      <c r="Z58" s="4" t="s">
        <v>166</v>
      </c>
      <c r="AA58" s="4" t="s">
        <v>48</v>
      </c>
      <c r="AB58" s="4">
        <v>502</v>
      </c>
      <c r="AC58" s="4">
        <v>9224.3770000000004</v>
      </c>
      <c r="AD58" s="4">
        <v>3767.732</v>
      </c>
      <c r="AE58" s="4">
        <v>2.448</v>
      </c>
      <c r="AF58" s="4">
        <v>2.6</v>
      </c>
      <c r="AG58" s="4">
        <v>13.932</v>
      </c>
      <c r="AH58" s="4">
        <v>384.50546000000003</v>
      </c>
      <c r="AI58" s="4">
        <v>1.834392</v>
      </c>
      <c r="AJ58" s="4">
        <v>107.270734</v>
      </c>
      <c r="AK58" s="4">
        <v>1340</v>
      </c>
      <c r="AL58" s="4">
        <v>124</v>
      </c>
      <c r="AM58" s="4">
        <v>3590</v>
      </c>
      <c r="AN58" s="4">
        <v>91</v>
      </c>
      <c r="AO58" s="4">
        <v>23.990235999999999</v>
      </c>
      <c r="AP58" s="4">
        <v>44249.599999999999</v>
      </c>
      <c r="AQ58" s="4">
        <v>17081.2</v>
      </c>
      <c r="AR58" s="4">
        <v>23</v>
      </c>
      <c r="AS58" s="4">
        <v>13316</v>
      </c>
      <c r="AT58" s="4">
        <v>1.3440000000000001</v>
      </c>
      <c r="AU58" s="4">
        <v>38.918999999999997</v>
      </c>
      <c r="AV58" s="4">
        <v>80416</v>
      </c>
      <c r="AW58" s="4">
        <v>0</v>
      </c>
      <c r="AX58" s="4">
        <v>0.51</v>
      </c>
      <c r="AY58">
        <v>0.94153846153846144</v>
      </c>
      <c r="AZ58" t="s">
        <v>68</v>
      </c>
      <c r="BA58" t="s">
        <v>224</v>
      </c>
      <c r="BB58">
        <v>1</v>
      </c>
      <c r="BC58" t="s">
        <v>413</v>
      </c>
      <c r="BD58">
        <v>9</v>
      </c>
      <c r="BE58">
        <v>72421.397999999986</v>
      </c>
      <c r="BF58">
        <v>0.1273708773199877</v>
      </c>
      <c r="BG58">
        <v>0.11992457987666533</v>
      </c>
      <c r="BH58">
        <v>448282.35500000004</v>
      </c>
      <c r="BI58">
        <v>2.0577158340305407E-2</v>
      </c>
      <c r="BJ58">
        <v>1.9374186006564473E-2</v>
      </c>
      <c r="BK58">
        <v>1</v>
      </c>
      <c r="BL58" t="s">
        <v>66</v>
      </c>
      <c r="BM58">
        <v>-1</v>
      </c>
      <c r="BN58" t="s">
        <v>398</v>
      </c>
    </row>
    <row r="59" spans="1:66">
      <c r="A59" s="76" t="str">
        <f t="shared" ref="A59:A69" si="76">W59</f>
        <v>강인여객</v>
      </c>
      <c r="B59" s="76" t="str">
        <f t="shared" ref="B59:B69" si="77">V59</f>
        <v>급행91</v>
      </c>
      <c r="C59" s="77" t="str">
        <f t="shared" ref="C59:C69" si="78">Y59</f>
        <v>70바5981</v>
      </c>
      <c r="D59" s="65" t="str">
        <f t="shared" ref="D59:D69" si="79">Z59</f>
        <v>대형</v>
      </c>
      <c r="E59" s="61" t="str">
        <f t="shared" ref="E59:E69" si="80">AZ59</f>
        <v>S</v>
      </c>
      <c r="F59" s="84">
        <f t="shared" ref="F59:F69" si="81">G59/H59</f>
        <v>1.2162962962962962</v>
      </c>
      <c r="G59" s="85">
        <f t="shared" ref="G59:G69" si="82">AE59</f>
        <v>3.2839999999999998</v>
      </c>
      <c r="H59" s="86">
        <f t="shared" ref="H59:H69" si="83">AF59</f>
        <v>2.7</v>
      </c>
      <c r="I59" s="87">
        <f t="shared" ref="I59:I69" si="84">AC59</f>
        <v>10020.249</v>
      </c>
      <c r="J59" s="88">
        <f t="shared" ref="J59:J69" si="85">AI59/AH59</f>
        <v>5.9427623282255586E-2</v>
      </c>
      <c r="K59" s="88">
        <f t="shared" ref="K59:K69" si="86">AJ59/AH59</f>
        <v>0.30381842357274619</v>
      </c>
      <c r="L59" s="88">
        <f t="shared" ref="L59:L69" si="87">AK59/AC59</f>
        <v>0.15189243301239322</v>
      </c>
      <c r="M59" s="89">
        <f t="shared" ref="M59:M69" si="88">AG59</f>
        <v>16.39</v>
      </c>
      <c r="N59" s="90">
        <f t="shared" ref="N59:N69" si="89">IF(AW59=0,AT59,"속도계이상")</f>
        <v>0.09</v>
      </c>
      <c r="O59" s="90">
        <f t="shared" ref="O59:O69" si="90">IF(AW59=0,AU59,"속도계이상")</f>
        <v>26.417000000000002</v>
      </c>
      <c r="P59" s="91">
        <f t="shared" ref="P59:P69" si="91">AQ59/60</f>
        <v>156.55333333333334</v>
      </c>
      <c r="Q59" s="92">
        <f t="shared" ref="Q59:Q69" si="92">AN59</f>
        <v>105</v>
      </c>
      <c r="R59" s="93">
        <f t="shared" ref="R59:R69" si="93">AC59/(AH59-AI59-AJ59)</f>
        <v>40.014107617424564</v>
      </c>
      <c r="S59" s="78">
        <f t="shared" ref="S59:S69" si="94">IF(AW59=0,AL59,"속도계이상")</f>
        <v>9</v>
      </c>
      <c r="T59" s="78">
        <f t="shared" ref="T59:T69" si="95">IF(AW59=0,AM59,"속도계이상")</f>
        <v>2647</v>
      </c>
      <c r="U59" t="s">
        <v>116</v>
      </c>
      <c r="V59" t="s">
        <v>120</v>
      </c>
      <c r="W59" t="s">
        <v>116</v>
      </c>
      <c r="X59" s="4" t="s">
        <v>120</v>
      </c>
      <c r="Y59" s="4" t="s">
        <v>234</v>
      </c>
      <c r="Z59" s="4" t="s">
        <v>166</v>
      </c>
      <c r="AA59" s="4" t="s">
        <v>48</v>
      </c>
      <c r="AB59" s="4">
        <v>502</v>
      </c>
      <c r="AC59" s="4">
        <v>10020.249</v>
      </c>
      <c r="AD59" s="4">
        <v>3050.89</v>
      </c>
      <c r="AE59" s="4">
        <v>3.2839999999999998</v>
      </c>
      <c r="AF59" s="4">
        <v>2.7</v>
      </c>
      <c r="AG59" s="4">
        <v>16.39</v>
      </c>
      <c r="AH59" s="4">
        <v>393.27263499999998</v>
      </c>
      <c r="AI59" s="4">
        <v>23.371258000000001</v>
      </c>
      <c r="AJ59" s="4">
        <v>119.48347200000001</v>
      </c>
      <c r="AK59" s="4">
        <v>1522</v>
      </c>
      <c r="AL59" s="4">
        <v>9</v>
      </c>
      <c r="AM59" s="4">
        <v>2647</v>
      </c>
      <c r="AN59" s="4">
        <v>105</v>
      </c>
      <c r="AO59" s="4">
        <v>25.479140999999998</v>
      </c>
      <c r="AP59" s="4">
        <v>43990.6</v>
      </c>
      <c r="AQ59" s="4">
        <v>9393.2000000000007</v>
      </c>
      <c r="AR59" s="4">
        <v>30</v>
      </c>
      <c r="AS59" s="4">
        <v>13722</v>
      </c>
      <c r="AT59" s="4">
        <v>0.09</v>
      </c>
      <c r="AU59" s="4">
        <v>26.417000000000002</v>
      </c>
      <c r="AV59" s="4">
        <v>76136</v>
      </c>
      <c r="AW59" s="4">
        <v>0</v>
      </c>
      <c r="AX59" s="4">
        <v>0.64</v>
      </c>
      <c r="AY59">
        <v>1.2162962962962962</v>
      </c>
      <c r="AZ59" t="s">
        <v>71</v>
      </c>
      <c r="BA59" t="s">
        <v>235</v>
      </c>
      <c r="BB59">
        <v>1</v>
      </c>
      <c r="BC59" t="s">
        <v>236</v>
      </c>
      <c r="BD59">
        <v>10</v>
      </c>
      <c r="BE59">
        <v>60697.877</v>
      </c>
      <c r="BF59">
        <v>0.16508401109317217</v>
      </c>
      <c r="BG59">
        <v>0.200791071270362</v>
      </c>
      <c r="BH59">
        <v>448282.35500000004</v>
      </c>
      <c r="BI59">
        <v>2.2352539394507282E-2</v>
      </c>
      <c r="BJ59">
        <v>2.7187310878356262E-2</v>
      </c>
      <c r="BK59">
        <v>1</v>
      </c>
      <c r="BL59" t="s">
        <v>71</v>
      </c>
      <c r="BM59">
        <v>0</v>
      </c>
      <c r="BN59" t="s">
        <v>397</v>
      </c>
    </row>
    <row r="60" spans="1:66">
      <c r="A60" s="73" t="str">
        <f t="shared" si="76"/>
        <v>강인여객</v>
      </c>
      <c r="B60" s="73" t="str">
        <f t="shared" si="77"/>
        <v>급행91</v>
      </c>
      <c r="C60" s="74" t="str">
        <f t="shared" si="78"/>
        <v>70바6017</v>
      </c>
      <c r="D60" s="48" t="str">
        <f t="shared" si="79"/>
        <v>대형</v>
      </c>
      <c r="E60" s="44" t="str">
        <f t="shared" si="80"/>
        <v>B</v>
      </c>
      <c r="F60" s="94">
        <f t="shared" si="81"/>
        <v>0.94444444444444431</v>
      </c>
      <c r="G60" s="95">
        <f t="shared" si="82"/>
        <v>2.5499999999999998</v>
      </c>
      <c r="H60" s="96">
        <f t="shared" si="83"/>
        <v>2.7</v>
      </c>
      <c r="I60" s="97">
        <f t="shared" si="84"/>
        <v>9054.2759999999998</v>
      </c>
      <c r="J60" s="98">
        <f t="shared" si="85"/>
        <v>2.0964495463864505E-2</v>
      </c>
      <c r="K60" s="98">
        <f t="shared" si="86"/>
        <v>0.31207891431763929</v>
      </c>
      <c r="L60" s="98">
        <f t="shared" si="87"/>
        <v>0.2503789369796105</v>
      </c>
      <c r="M60" s="99">
        <f t="shared" si="88"/>
        <v>16.074999999999999</v>
      </c>
      <c r="N60" s="100">
        <f t="shared" si="89"/>
        <v>0.309</v>
      </c>
      <c r="O60" s="100">
        <f t="shared" si="90"/>
        <v>16.114000000000001</v>
      </c>
      <c r="P60" s="101">
        <f t="shared" si="91"/>
        <v>131.48166666666665</v>
      </c>
      <c r="Q60" s="102">
        <f t="shared" si="92"/>
        <v>101</v>
      </c>
      <c r="R60" s="103">
        <f t="shared" si="93"/>
        <v>40.862618144381003</v>
      </c>
      <c r="S60" s="75">
        <f t="shared" si="94"/>
        <v>28</v>
      </c>
      <c r="T60" s="75">
        <f t="shared" si="95"/>
        <v>1459</v>
      </c>
      <c r="U60" t="s">
        <v>116</v>
      </c>
      <c r="V60" t="s">
        <v>120</v>
      </c>
      <c r="W60" t="s">
        <v>116</v>
      </c>
      <c r="X60" s="4" t="s">
        <v>120</v>
      </c>
      <c r="Y60" s="4" t="s">
        <v>237</v>
      </c>
      <c r="Z60" s="4" t="s">
        <v>166</v>
      </c>
      <c r="AA60" s="4" t="s">
        <v>48</v>
      </c>
      <c r="AB60" s="4">
        <v>502</v>
      </c>
      <c r="AC60" s="4">
        <v>9054.2759999999998</v>
      </c>
      <c r="AD60" s="4">
        <v>3550.654</v>
      </c>
      <c r="AE60" s="4">
        <v>2.5499999999999998</v>
      </c>
      <c r="AF60" s="4">
        <v>2.7</v>
      </c>
      <c r="AG60" s="4">
        <v>16.074999999999999</v>
      </c>
      <c r="AH60" s="4">
        <v>332.22321099999999</v>
      </c>
      <c r="AI60" s="4">
        <v>6.9648919999999999</v>
      </c>
      <c r="AJ60" s="4">
        <v>103.67985899999999</v>
      </c>
      <c r="AK60" s="4">
        <v>2267</v>
      </c>
      <c r="AL60" s="4">
        <v>28</v>
      </c>
      <c r="AM60" s="4">
        <v>1459</v>
      </c>
      <c r="AN60" s="4">
        <v>101</v>
      </c>
      <c r="AO60" s="4">
        <v>27.253592000000001</v>
      </c>
      <c r="AP60" s="4">
        <v>40059</v>
      </c>
      <c r="AQ60" s="4">
        <v>7888.9</v>
      </c>
      <c r="AR60" s="4">
        <v>24</v>
      </c>
      <c r="AS60" s="4">
        <v>13460</v>
      </c>
      <c r="AT60" s="4">
        <v>0.309</v>
      </c>
      <c r="AU60" s="4">
        <v>16.114000000000001</v>
      </c>
      <c r="AV60" s="4">
        <v>68459</v>
      </c>
      <c r="AW60" s="4">
        <v>0</v>
      </c>
      <c r="AX60" s="4">
        <v>0.48</v>
      </c>
      <c r="AY60">
        <v>0.94444444444444431</v>
      </c>
      <c r="AZ60" t="s">
        <v>68</v>
      </c>
      <c r="BA60" t="s">
        <v>235</v>
      </c>
      <c r="BB60">
        <v>1</v>
      </c>
      <c r="BC60" t="s">
        <v>381</v>
      </c>
      <c r="BD60">
        <v>6</v>
      </c>
      <c r="BE60">
        <v>60697.877</v>
      </c>
      <c r="BF60">
        <v>0.14916956650724372</v>
      </c>
      <c r="BG60">
        <v>0.14088236836795237</v>
      </c>
      <c r="BH60">
        <v>448282.35500000004</v>
      </c>
      <c r="BI60">
        <v>2.019770775943211E-2</v>
      </c>
      <c r="BJ60">
        <v>1.9075612883908102E-2</v>
      </c>
      <c r="BK60">
        <v>1</v>
      </c>
      <c r="BL60" t="s">
        <v>68</v>
      </c>
      <c r="BM60">
        <v>0</v>
      </c>
      <c r="BN60" t="s">
        <v>397</v>
      </c>
    </row>
    <row r="61" spans="1:66">
      <c r="A61" s="76" t="str">
        <f t="shared" si="76"/>
        <v>강인여객</v>
      </c>
      <c r="B61" s="76" t="str">
        <f t="shared" si="77"/>
        <v>급행91</v>
      </c>
      <c r="C61" s="77" t="str">
        <f t="shared" si="78"/>
        <v>70바6018</v>
      </c>
      <c r="D61" s="65" t="str">
        <f t="shared" si="79"/>
        <v>대형</v>
      </c>
      <c r="E61" s="61" t="str">
        <f t="shared" si="80"/>
        <v>C</v>
      </c>
      <c r="F61" s="84">
        <f t="shared" si="81"/>
        <v>0.86464285714285716</v>
      </c>
      <c r="G61" s="85">
        <f t="shared" si="82"/>
        <v>2.4209999999999998</v>
      </c>
      <c r="H61" s="86">
        <f t="shared" si="83"/>
        <v>2.8</v>
      </c>
      <c r="I61" s="87">
        <f t="shared" si="84"/>
        <v>9971.5959999999995</v>
      </c>
      <c r="J61" s="88">
        <f t="shared" si="85"/>
        <v>2.9094026354600518E-2</v>
      </c>
      <c r="K61" s="88">
        <f t="shared" si="86"/>
        <v>0.33218817587557647</v>
      </c>
      <c r="L61" s="88">
        <f t="shared" si="87"/>
        <v>0.21571271038257067</v>
      </c>
      <c r="M61" s="89">
        <f t="shared" si="88"/>
        <v>16.545000000000002</v>
      </c>
      <c r="N61" s="90">
        <f t="shared" si="89"/>
        <v>0.11</v>
      </c>
      <c r="O61" s="90">
        <f t="shared" si="90"/>
        <v>16.677</v>
      </c>
      <c r="P61" s="91">
        <f t="shared" si="91"/>
        <v>72.811666666666667</v>
      </c>
      <c r="Q61" s="92">
        <f t="shared" si="92"/>
        <v>103</v>
      </c>
      <c r="R61" s="93">
        <f t="shared" si="93"/>
        <v>38.002701220402983</v>
      </c>
      <c r="S61" s="78">
        <f t="shared" si="94"/>
        <v>11</v>
      </c>
      <c r="T61" s="78">
        <f t="shared" si="95"/>
        <v>1663</v>
      </c>
      <c r="U61" t="s">
        <v>116</v>
      </c>
      <c r="V61" t="s">
        <v>120</v>
      </c>
      <c r="W61" t="s">
        <v>116</v>
      </c>
      <c r="X61" s="4" t="s">
        <v>120</v>
      </c>
      <c r="Y61" s="4" t="s">
        <v>414</v>
      </c>
      <c r="Z61" s="4" t="s">
        <v>166</v>
      </c>
      <c r="AA61" s="4" t="s">
        <v>48</v>
      </c>
      <c r="AB61" s="4">
        <v>502</v>
      </c>
      <c r="AC61" s="4">
        <v>9971.5959999999995</v>
      </c>
      <c r="AD61" s="4">
        <v>4118.799</v>
      </c>
      <c r="AE61" s="4">
        <v>2.4209999999999998</v>
      </c>
      <c r="AF61" s="4">
        <v>2.8</v>
      </c>
      <c r="AG61" s="4">
        <v>16.545000000000002</v>
      </c>
      <c r="AH61" s="4">
        <v>410.81017300000002</v>
      </c>
      <c r="AI61" s="4">
        <v>11.952121999999999</v>
      </c>
      <c r="AJ61" s="4">
        <v>136.46628200000001</v>
      </c>
      <c r="AK61" s="4">
        <v>2151</v>
      </c>
      <c r="AL61" s="4">
        <v>11</v>
      </c>
      <c r="AM61" s="4">
        <v>1663</v>
      </c>
      <c r="AN61" s="4">
        <v>103</v>
      </c>
      <c r="AO61" s="4">
        <v>24.273001000000001</v>
      </c>
      <c r="AP61" s="4">
        <v>57464.7</v>
      </c>
      <c r="AQ61" s="4">
        <v>4368.7</v>
      </c>
      <c r="AR61" s="4">
        <v>99</v>
      </c>
      <c r="AS61" s="4">
        <v>41642</v>
      </c>
      <c r="AT61" s="4">
        <v>0.11</v>
      </c>
      <c r="AU61" s="4">
        <v>16.677</v>
      </c>
      <c r="AV61" s="4">
        <v>76301</v>
      </c>
      <c r="AW61" s="4">
        <v>0</v>
      </c>
      <c r="AX61" s="4">
        <v>0.5</v>
      </c>
      <c r="AY61">
        <v>0.86464285714285716</v>
      </c>
      <c r="AZ61" t="s">
        <v>69</v>
      </c>
      <c r="BA61" t="s">
        <v>235</v>
      </c>
      <c r="BB61">
        <v>1</v>
      </c>
      <c r="BC61" t="s">
        <v>560</v>
      </c>
      <c r="BD61">
        <v>9</v>
      </c>
      <c r="BE61">
        <v>60697.877</v>
      </c>
      <c r="BF61">
        <v>0.16428245093316854</v>
      </c>
      <c r="BG61">
        <v>0.1420456477532861</v>
      </c>
      <c r="BH61">
        <v>448282.35500000004</v>
      </c>
      <c r="BI61">
        <v>2.2244007351125829E-2</v>
      </c>
      <c r="BJ61">
        <v>1.9233122070384155E-2</v>
      </c>
      <c r="BK61">
        <v>1</v>
      </c>
      <c r="BL61" t="s">
        <v>67</v>
      </c>
      <c r="BM61">
        <v>1</v>
      </c>
      <c r="BN61" t="s">
        <v>394</v>
      </c>
    </row>
    <row r="62" spans="1:66">
      <c r="A62" s="73" t="str">
        <f t="shared" si="76"/>
        <v>강인여객</v>
      </c>
      <c r="B62" s="73" t="str">
        <f t="shared" si="77"/>
        <v>급행91</v>
      </c>
      <c r="C62" s="74" t="str">
        <f t="shared" si="78"/>
        <v>72바1259</v>
      </c>
      <c r="D62" s="48" t="str">
        <f t="shared" si="79"/>
        <v>대형</v>
      </c>
      <c r="E62" s="44" t="str">
        <f t="shared" si="80"/>
        <v>S</v>
      </c>
      <c r="F62" s="94">
        <f t="shared" si="81"/>
        <v>1.0259259259259259</v>
      </c>
      <c r="G62" s="95">
        <f t="shared" si="82"/>
        <v>2.77</v>
      </c>
      <c r="H62" s="96">
        <f t="shared" si="83"/>
        <v>2.7</v>
      </c>
      <c r="I62" s="97">
        <f t="shared" si="84"/>
        <v>10636.397999999999</v>
      </c>
      <c r="J62" s="98">
        <f t="shared" si="85"/>
        <v>2.2022407717671992E-2</v>
      </c>
      <c r="K62" s="98">
        <f t="shared" si="86"/>
        <v>0.32506697094250109</v>
      </c>
      <c r="L62" s="98">
        <f t="shared" si="87"/>
        <v>0.22620439739092127</v>
      </c>
      <c r="M62" s="99">
        <f t="shared" si="88"/>
        <v>16.285</v>
      </c>
      <c r="N62" s="100">
        <f t="shared" si="89"/>
        <v>7.4999999999999997E-2</v>
      </c>
      <c r="O62" s="100">
        <f t="shared" si="90"/>
        <v>19.161000000000001</v>
      </c>
      <c r="P62" s="101">
        <f t="shared" si="91"/>
        <v>135.85666666666665</v>
      </c>
      <c r="Q62" s="102">
        <f t="shared" si="92"/>
        <v>109</v>
      </c>
      <c r="R62" s="103">
        <f t="shared" si="93"/>
        <v>39.094324687535511</v>
      </c>
      <c r="S62" s="75">
        <f t="shared" si="94"/>
        <v>8</v>
      </c>
      <c r="T62" s="75">
        <f t="shared" si="95"/>
        <v>2038</v>
      </c>
      <c r="U62" t="s">
        <v>116</v>
      </c>
      <c r="V62" t="s">
        <v>120</v>
      </c>
      <c r="W62" t="s">
        <v>116</v>
      </c>
      <c r="X62" s="4" t="s">
        <v>120</v>
      </c>
      <c r="Y62" s="4" t="s">
        <v>239</v>
      </c>
      <c r="Z62" s="4" t="s">
        <v>166</v>
      </c>
      <c r="AA62" s="4" t="s">
        <v>48</v>
      </c>
      <c r="AB62" s="4">
        <v>502</v>
      </c>
      <c r="AC62" s="4">
        <v>10636.397999999999</v>
      </c>
      <c r="AD62" s="4">
        <v>3839.1979999999999</v>
      </c>
      <c r="AE62" s="4">
        <v>2.77</v>
      </c>
      <c r="AF62" s="4">
        <v>2.7</v>
      </c>
      <c r="AG62" s="4">
        <v>16.285</v>
      </c>
      <c r="AH62" s="4">
        <v>416.70348300000001</v>
      </c>
      <c r="AI62" s="4">
        <v>9.1768140000000002</v>
      </c>
      <c r="AJ62" s="4">
        <v>135.45653899999999</v>
      </c>
      <c r="AK62" s="4">
        <v>2406</v>
      </c>
      <c r="AL62" s="4">
        <v>8</v>
      </c>
      <c r="AM62" s="4">
        <v>2038</v>
      </c>
      <c r="AN62" s="4">
        <v>109</v>
      </c>
      <c r="AO62" s="4">
        <v>25.525099000000001</v>
      </c>
      <c r="AP62" s="4">
        <v>49075.7</v>
      </c>
      <c r="AQ62" s="4">
        <v>8151.4</v>
      </c>
      <c r="AR62" s="4">
        <v>73</v>
      </c>
      <c r="AS62" s="4">
        <v>47298</v>
      </c>
      <c r="AT62" s="4">
        <v>7.4999999999999997E-2</v>
      </c>
      <c r="AU62" s="4">
        <v>19.161000000000001</v>
      </c>
      <c r="AV62" s="4">
        <v>80287</v>
      </c>
      <c r="AW62" s="4">
        <v>0</v>
      </c>
      <c r="AX62" s="4">
        <v>0.55000000000000004</v>
      </c>
      <c r="AY62">
        <v>1.0259259259259259</v>
      </c>
      <c r="AZ62" t="s">
        <v>71</v>
      </c>
      <c r="BA62" t="s">
        <v>235</v>
      </c>
      <c r="BB62">
        <v>2</v>
      </c>
      <c r="BC62" t="s">
        <v>416</v>
      </c>
      <c r="BD62">
        <v>7</v>
      </c>
      <c r="BE62">
        <v>60697.877</v>
      </c>
      <c r="BF62">
        <v>0.17523509100656023</v>
      </c>
      <c r="BG62">
        <v>0.17977822299561921</v>
      </c>
      <c r="BH62">
        <v>448282.35500000004</v>
      </c>
      <c r="BI62">
        <v>2.3727005717189109E-2</v>
      </c>
      <c r="BJ62">
        <v>2.4342150309856973E-2</v>
      </c>
      <c r="BK62">
        <v>1</v>
      </c>
      <c r="BL62" t="s">
        <v>71</v>
      </c>
      <c r="BM62">
        <v>0</v>
      </c>
      <c r="BN62" t="s">
        <v>397</v>
      </c>
    </row>
    <row r="63" spans="1:66">
      <c r="A63" s="76" t="str">
        <f t="shared" si="76"/>
        <v>강인여객</v>
      </c>
      <c r="B63" s="76" t="str">
        <f t="shared" si="77"/>
        <v>급행91</v>
      </c>
      <c r="C63" s="77" t="str">
        <f t="shared" si="78"/>
        <v>72바1602</v>
      </c>
      <c r="D63" s="65" t="str">
        <f t="shared" si="79"/>
        <v>대형</v>
      </c>
      <c r="E63" s="61" t="str">
        <f t="shared" si="80"/>
        <v>A</v>
      </c>
      <c r="F63" s="84">
        <f t="shared" si="81"/>
        <v>0.96185185185185174</v>
      </c>
      <c r="G63" s="85">
        <f t="shared" si="82"/>
        <v>2.597</v>
      </c>
      <c r="H63" s="86">
        <f t="shared" si="83"/>
        <v>2.7</v>
      </c>
      <c r="I63" s="87">
        <f t="shared" si="84"/>
        <v>10310.347</v>
      </c>
      <c r="J63" s="88">
        <f t="shared" si="85"/>
        <v>1.064890278148598E-2</v>
      </c>
      <c r="K63" s="88">
        <f t="shared" si="86"/>
        <v>0.31634435850131165</v>
      </c>
      <c r="L63" s="88">
        <f t="shared" si="87"/>
        <v>0.26429760317475254</v>
      </c>
      <c r="M63" s="89">
        <f t="shared" si="88"/>
        <v>16.295000000000002</v>
      </c>
      <c r="N63" s="90">
        <f t="shared" si="89"/>
        <v>0.61099999999999999</v>
      </c>
      <c r="O63" s="90">
        <f t="shared" si="90"/>
        <v>20.843</v>
      </c>
      <c r="P63" s="91">
        <f t="shared" si="91"/>
        <v>100.01333333333334</v>
      </c>
      <c r="Q63" s="92">
        <f t="shared" si="92"/>
        <v>101</v>
      </c>
      <c r="R63" s="93">
        <f t="shared" si="93"/>
        <v>39.531539796741114</v>
      </c>
      <c r="S63" s="78">
        <f t="shared" si="94"/>
        <v>63</v>
      </c>
      <c r="T63" s="78">
        <f t="shared" si="95"/>
        <v>2149</v>
      </c>
      <c r="U63" t="s">
        <v>116</v>
      </c>
      <c r="V63" t="s">
        <v>120</v>
      </c>
      <c r="W63" t="s">
        <v>116</v>
      </c>
      <c r="X63" s="4" t="s">
        <v>120</v>
      </c>
      <c r="Y63" s="4" t="s">
        <v>240</v>
      </c>
      <c r="Z63" s="4" t="s">
        <v>166</v>
      </c>
      <c r="AA63" s="4" t="s">
        <v>48</v>
      </c>
      <c r="AB63" s="4">
        <v>502</v>
      </c>
      <c r="AC63" s="4">
        <v>10310.347</v>
      </c>
      <c r="AD63" s="4">
        <v>3970.6790000000001</v>
      </c>
      <c r="AE63" s="4">
        <v>2.597</v>
      </c>
      <c r="AF63" s="4">
        <v>2.7</v>
      </c>
      <c r="AG63" s="4">
        <v>16.295000000000002</v>
      </c>
      <c r="AH63" s="4">
        <v>387.53429199999999</v>
      </c>
      <c r="AI63" s="4">
        <v>4.1268149999999997</v>
      </c>
      <c r="AJ63" s="4">
        <v>122.59428699999999</v>
      </c>
      <c r="AK63" s="4">
        <v>2725</v>
      </c>
      <c r="AL63" s="4">
        <v>63</v>
      </c>
      <c r="AM63" s="4">
        <v>2149</v>
      </c>
      <c r="AN63" s="4">
        <v>101</v>
      </c>
      <c r="AO63" s="4">
        <v>26.604991999999999</v>
      </c>
      <c r="AP63" s="4">
        <v>43473.9</v>
      </c>
      <c r="AQ63" s="4">
        <v>6000.8</v>
      </c>
      <c r="AR63" s="4">
        <v>38</v>
      </c>
      <c r="AS63" s="4">
        <v>16833</v>
      </c>
      <c r="AT63" s="4">
        <v>0.61099999999999999</v>
      </c>
      <c r="AU63" s="4">
        <v>20.843</v>
      </c>
      <c r="AV63" s="4">
        <v>68979</v>
      </c>
      <c r="AW63" s="4">
        <v>0</v>
      </c>
      <c r="AX63" s="4">
        <v>0.51</v>
      </c>
      <c r="AY63">
        <v>0.96185185185185174</v>
      </c>
      <c r="AZ63" t="s">
        <v>66</v>
      </c>
      <c r="BA63" t="s">
        <v>235</v>
      </c>
      <c r="BB63">
        <v>2</v>
      </c>
      <c r="BC63" t="s">
        <v>444</v>
      </c>
      <c r="BD63">
        <v>8</v>
      </c>
      <c r="BE63">
        <v>60697.877</v>
      </c>
      <c r="BF63">
        <v>0.16986338747893934</v>
      </c>
      <c r="BG63">
        <v>0.16338341380844645</v>
      </c>
      <c r="BH63">
        <v>448282.35500000004</v>
      </c>
      <c r="BI63">
        <v>2.2999671713601129E-2</v>
      </c>
      <c r="BJ63">
        <v>2.21222768297119E-2</v>
      </c>
      <c r="BK63">
        <v>1</v>
      </c>
      <c r="BL63" t="s">
        <v>68</v>
      </c>
      <c r="BM63">
        <v>1</v>
      </c>
      <c r="BN63" t="s">
        <v>394</v>
      </c>
    </row>
    <row r="64" spans="1:66">
      <c r="A64" s="73" t="str">
        <f t="shared" si="76"/>
        <v>강인여객</v>
      </c>
      <c r="B64" s="73" t="str">
        <f t="shared" si="77"/>
        <v>급행91</v>
      </c>
      <c r="C64" s="74" t="str">
        <f t="shared" si="78"/>
        <v>72바1603</v>
      </c>
      <c r="D64" s="48" t="str">
        <f t="shared" si="79"/>
        <v>대형</v>
      </c>
      <c r="E64" s="44" t="str">
        <f t="shared" si="80"/>
        <v>A</v>
      </c>
      <c r="F64" s="94">
        <f t="shared" si="81"/>
        <v>0.96740740740740738</v>
      </c>
      <c r="G64" s="95">
        <f t="shared" si="82"/>
        <v>2.6120000000000001</v>
      </c>
      <c r="H64" s="96">
        <f t="shared" si="83"/>
        <v>2.7</v>
      </c>
      <c r="I64" s="97">
        <f t="shared" si="84"/>
        <v>10705.011</v>
      </c>
      <c r="J64" s="98">
        <f t="shared" si="85"/>
        <v>1.7582650115492302E-2</v>
      </c>
      <c r="K64" s="98">
        <f t="shared" si="86"/>
        <v>0.31580562840699872</v>
      </c>
      <c r="L64" s="98">
        <f t="shared" si="87"/>
        <v>0.20392319073749668</v>
      </c>
      <c r="M64" s="99">
        <f t="shared" si="88"/>
        <v>15.973000000000001</v>
      </c>
      <c r="N64" s="100">
        <f t="shared" si="89"/>
        <v>3.6999999999999998E-2</v>
      </c>
      <c r="O64" s="100">
        <f t="shared" si="90"/>
        <v>19.225000000000001</v>
      </c>
      <c r="P64" s="101">
        <f t="shared" si="91"/>
        <v>89.77</v>
      </c>
      <c r="Q64" s="102">
        <f t="shared" si="92"/>
        <v>101</v>
      </c>
      <c r="R64" s="103">
        <f t="shared" si="93"/>
        <v>37.741930106713397</v>
      </c>
      <c r="S64" s="75">
        <f t="shared" si="94"/>
        <v>4</v>
      </c>
      <c r="T64" s="75">
        <f t="shared" si="95"/>
        <v>2058</v>
      </c>
      <c r="U64" t="s">
        <v>116</v>
      </c>
      <c r="V64" t="s">
        <v>120</v>
      </c>
      <c r="W64" t="s">
        <v>116</v>
      </c>
      <c r="X64" s="4" t="s">
        <v>120</v>
      </c>
      <c r="Y64" s="4" t="s">
        <v>387</v>
      </c>
      <c r="Z64" s="4" t="s">
        <v>166</v>
      </c>
      <c r="AA64" s="4" t="s">
        <v>48</v>
      </c>
      <c r="AB64" s="4">
        <v>502</v>
      </c>
      <c r="AC64" s="4">
        <v>10705.011</v>
      </c>
      <c r="AD64" s="4">
        <v>4097.9539999999997</v>
      </c>
      <c r="AE64" s="4">
        <v>2.6120000000000001</v>
      </c>
      <c r="AF64" s="4">
        <v>2.7</v>
      </c>
      <c r="AG64" s="4">
        <v>15.973000000000001</v>
      </c>
      <c r="AH64" s="4">
        <v>425.49069400000002</v>
      </c>
      <c r="AI64" s="4">
        <v>7.4812539999999998</v>
      </c>
      <c r="AJ64" s="4">
        <v>134.372356</v>
      </c>
      <c r="AK64" s="4">
        <v>2183</v>
      </c>
      <c r="AL64" s="4">
        <v>4</v>
      </c>
      <c r="AM64" s="4">
        <v>2058</v>
      </c>
      <c r="AN64" s="4">
        <v>101</v>
      </c>
      <c r="AO64" s="4">
        <v>25.159213000000001</v>
      </c>
      <c r="AP64" s="4">
        <v>42608.800000000003</v>
      </c>
      <c r="AQ64" s="4">
        <v>5386.2</v>
      </c>
      <c r="AR64" s="4">
        <v>59</v>
      </c>
      <c r="AS64" s="4">
        <v>28575</v>
      </c>
      <c r="AT64" s="4">
        <v>3.6999999999999998E-2</v>
      </c>
      <c r="AU64" s="4">
        <v>19.225000000000001</v>
      </c>
      <c r="AV64" s="4">
        <v>67908</v>
      </c>
      <c r="AW64" s="4">
        <v>0</v>
      </c>
      <c r="AX64" s="4">
        <v>0.53</v>
      </c>
      <c r="AY64">
        <v>0.96740740740740738</v>
      </c>
      <c r="AZ64" t="s">
        <v>66</v>
      </c>
      <c r="BA64" t="s">
        <v>235</v>
      </c>
      <c r="BB64">
        <v>1</v>
      </c>
      <c r="BC64" t="s">
        <v>238</v>
      </c>
      <c r="BD64">
        <v>10</v>
      </c>
      <c r="BE64">
        <v>60697.877</v>
      </c>
      <c r="BF64">
        <v>0.17636549298091597</v>
      </c>
      <c r="BG64">
        <v>0.17061728432079723</v>
      </c>
      <c r="BH64">
        <v>448282.35500000004</v>
      </c>
      <c r="BI64">
        <v>2.3880063269498972E-2</v>
      </c>
      <c r="BJ64">
        <v>2.3101750096270857E-2</v>
      </c>
      <c r="BK64">
        <v>1</v>
      </c>
      <c r="BL64" t="s">
        <v>66</v>
      </c>
      <c r="BM64">
        <v>0</v>
      </c>
      <c r="BN64" t="s">
        <v>397</v>
      </c>
    </row>
    <row r="65" spans="1:66">
      <c r="A65" s="76" t="str">
        <f t="shared" si="76"/>
        <v>강인여객</v>
      </c>
      <c r="B65" s="76" t="str">
        <f t="shared" si="77"/>
        <v>예비</v>
      </c>
      <c r="C65" s="77" t="str">
        <f t="shared" si="78"/>
        <v>70바5060</v>
      </c>
      <c r="D65" s="65" t="str">
        <f t="shared" si="79"/>
        <v>대형</v>
      </c>
      <c r="E65" s="61" t="str">
        <f t="shared" si="80"/>
        <v>S</v>
      </c>
      <c r="F65" s="84">
        <f t="shared" si="81"/>
        <v>1.0791999999999999</v>
      </c>
      <c r="G65" s="85">
        <f t="shared" si="82"/>
        <v>2.698</v>
      </c>
      <c r="H65" s="86">
        <f t="shared" si="83"/>
        <v>2.5</v>
      </c>
      <c r="I65" s="87">
        <f t="shared" si="84"/>
        <v>2852.018</v>
      </c>
      <c r="J65" s="88">
        <f t="shared" si="85"/>
        <v>2.2734170400242771E-2</v>
      </c>
      <c r="K65" s="88">
        <f t="shared" si="86"/>
        <v>0.3232120692571383</v>
      </c>
      <c r="L65" s="88">
        <f t="shared" si="87"/>
        <v>0.21668867447540655</v>
      </c>
      <c r="M65" s="89">
        <f t="shared" si="88"/>
        <v>16.065000000000001</v>
      </c>
      <c r="N65" s="90">
        <f t="shared" si="89"/>
        <v>0.245</v>
      </c>
      <c r="O65" s="90">
        <f t="shared" si="90"/>
        <v>24.614000000000001</v>
      </c>
      <c r="P65" s="91">
        <f t="shared" si="91"/>
        <v>30.398333333333333</v>
      </c>
      <c r="Q65" s="92">
        <f t="shared" si="92"/>
        <v>101</v>
      </c>
      <c r="R65" s="93">
        <f t="shared" si="93"/>
        <v>38.407552137586293</v>
      </c>
      <c r="S65" s="78">
        <f t="shared" si="94"/>
        <v>7</v>
      </c>
      <c r="T65" s="78">
        <f t="shared" si="95"/>
        <v>702</v>
      </c>
      <c r="U65" t="s">
        <v>116</v>
      </c>
      <c r="V65" t="s">
        <v>90</v>
      </c>
      <c r="W65" t="s">
        <v>116</v>
      </c>
      <c r="X65" s="4" t="s">
        <v>90</v>
      </c>
      <c r="Y65" s="4" t="s">
        <v>445</v>
      </c>
      <c r="Z65" s="4" t="s">
        <v>166</v>
      </c>
      <c r="AA65" s="4" t="s">
        <v>48</v>
      </c>
      <c r="AB65" s="4">
        <v>502</v>
      </c>
      <c r="AC65" s="4">
        <v>2852.018</v>
      </c>
      <c r="AD65" s="4">
        <v>1057.2760000000001</v>
      </c>
      <c r="AE65" s="4">
        <v>2.698</v>
      </c>
      <c r="AF65" s="4">
        <v>2.5</v>
      </c>
      <c r="AG65" s="4">
        <v>16.065000000000001</v>
      </c>
      <c r="AH65" s="4">
        <v>113.533019</v>
      </c>
      <c r="AI65" s="4">
        <v>2.5810789999999999</v>
      </c>
      <c r="AJ65" s="4">
        <v>36.695242</v>
      </c>
      <c r="AK65" s="4">
        <v>618</v>
      </c>
      <c r="AL65" s="4">
        <v>7</v>
      </c>
      <c r="AM65" s="4">
        <v>702</v>
      </c>
      <c r="AN65" s="4">
        <v>101</v>
      </c>
      <c r="AO65" s="4">
        <v>25.120602999999999</v>
      </c>
      <c r="AP65" s="4">
        <v>11217.8</v>
      </c>
      <c r="AQ65" s="4">
        <v>1823.9</v>
      </c>
      <c r="AR65" s="4">
        <v>16</v>
      </c>
      <c r="AS65" s="4">
        <v>10791</v>
      </c>
      <c r="AT65" s="4">
        <v>0.245</v>
      </c>
      <c r="AU65" s="4">
        <v>24.614000000000001</v>
      </c>
      <c r="AV65" s="4">
        <v>21939</v>
      </c>
      <c r="AW65" s="4">
        <v>0</v>
      </c>
      <c r="AX65" s="4">
        <v>0.54</v>
      </c>
      <c r="AY65">
        <v>1.0791999999999999</v>
      </c>
      <c r="AZ65" t="s">
        <v>71</v>
      </c>
      <c r="BA65" t="s">
        <v>241</v>
      </c>
      <c r="BB65">
        <v>1</v>
      </c>
      <c r="BC65" t="s">
        <v>575</v>
      </c>
      <c r="BD65">
        <v>11</v>
      </c>
      <c r="BE65">
        <v>25435.847000000002</v>
      </c>
      <c r="BF65">
        <v>0.11212592999163738</v>
      </c>
      <c r="BG65">
        <v>0.12100630364697505</v>
      </c>
      <c r="BH65">
        <v>448282.35500000004</v>
      </c>
      <c r="BI65">
        <v>6.3621018498486292E-3</v>
      </c>
      <c r="BJ65">
        <v>6.8659803163566404E-3</v>
      </c>
      <c r="BK65">
        <v>1</v>
      </c>
      <c r="BL65" t="s">
        <v>68</v>
      </c>
      <c r="BM65">
        <v>2</v>
      </c>
      <c r="BN65" t="s">
        <v>394</v>
      </c>
    </row>
    <row r="66" spans="1:66">
      <c r="A66" s="73" t="str">
        <f t="shared" si="76"/>
        <v>강인여객</v>
      </c>
      <c r="B66" s="73" t="str">
        <f t="shared" si="77"/>
        <v>예비</v>
      </c>
      <c r="C66" s="74" t="str">
        <f t="shared" si="78"/>
        <v>70바5061</v>
      </c>
      <c r="D66" s="48" t="str">
        <f t="shared" si="79"/>
        <v>대형</v>
      </c>
      <c r="E66" s="44" t="str">
        <f t="shared" si="80"/>
        <v>S</v>
      </c>
      <c r="F66" s="94">
        <f t="shared" si="81"/>
        <v>1.0765217391304349</v>
      </c>
      <c r="G66" s="95">
        <f t="shared" si="82"/>
        <v>2.476</v>
      </c>
      <c r="H66" s="96">
        <f t="shared" si="83"/>
        <v>2.2999999999999998</v>
      </c>
      <c r="I66" s="97">
        <f t="shared" si="84"/>
        <v>5203.4690000000001</v>
      </c>
      <c r="J66" s="98">
        <f t="shared" si="85"/>
        <v>2.5355840492490199E-2</v>
      </c>
      <c r="K66" s="98">
        <f t="shared" si="86"/>
        <v>0.34037334609341457</v>
      </c>
      <c r="L66" s="98">
        <f t="shared" si="87"/>
        <v>0.24022435801962114</v>
      </c>
      <c r="M66" s="99">
        <f t="shared" si="88"/>
        <v>16.606000000000002</v>
      </c>
      <c r="N66" s="100">
        <f t="shared" si="89"/>
        <v>0.76900000000000002</v>
      </c>
      <c r="O66" s="100">
        <f t="shared" si="90"/>
        <v>32.170999999999999</v>
      </c>
      <c r="P66" s="101">
        <f t="shared" si="91"/>
        <v>57.986666666666665</v>
      </c>
      <c r="Q66" s="102">
        <f t="shared" si="92"/>
        <v>99</v>
      </c>
      <c r="R66" s="103">
        <f t="shared" si="93"/>
        <v>36.757669289501692</v>
      </c>
      <c r="S66" s="75">
        <f t="shared" si="94"/>
        <v>40</v>
      </c>
      <c r="T66" s="75">
        <f t="shared" si="95"/>
        <v>1674</v>
      </c>
      <c r="U66" t="s">
        <v>116</v>
      </c>
      <c r="V66" t="s">
        <v>90</v>
      </c>
      <c r="W66" t="s">
        <v>116</v>
      </c>
      <c r="X66" s="4" t="s">
        <v>90</v>
      </c>
      <c r="Y66" s="4" t="s">
        <v>382</v>
      </c>
      <c r="Z66" s="4" t="s">
        <v>166</v>
      </c>
      <c r="AA66" s="4" t="s">
        <v>48</v>
      </c>
      <c r="AB66" s="4">
        <v>502</v>
      </c>
      <c r="AC66" s="4">
        <v>5203.4690000000001</v>
      </c>
      <c r="AD66" s="4">
        <v>2101.6709999999998</v>
      </c>
      <c r="AE66" s="4">
        <v>2.476</v>
      </c>
      <c r="AF66" s="4">
        <v>2.2999999999999998</v>
      </c>
      <c r="AG66" s="4">
        <v>16.606000000000002</v>
      </c>
      <c r="AH66" s="4">
        <v>223.18771100000001</v>
      </c>
      <c r="AI66" s="4">
        <v>5.6591120000000004</v>
      </c>
      <c r="AJ66" s="4">
        <v>75.967147999999995</v>
      </c>
      <c r="AK66" s="4">
        <v>1250</v>
      </c>
      <c r="AL66" s="4">
        <v>40</v>
      </c>
      <c r="AM66" s="4">
        <v>1674</v>
      </c>
      <c r="AN66" s="4">
        <v>99</v>
      </c>
      <c r="AO66" s="4">
        <v>23.314316000000002</v>
      </c>
      <c r="AP66" s="4">
        <v>24262.2</v>
      </c>
      <c r="AQ66" s="4">
        <v>3479.2</v>
      </c>
      <c r="AR66" s="4">
        <v>33</v>
      </c>
      <c r="AS66" s="4">
        <v>18809</v>
      </c>
      <c r="AT66" s="4">
        <v>0.76900000000000002</v>
      </c>
      <c r="AU66" s="4">
        <v>32.170999999999999</v>
      </c>
      <c r="AV66" s="4">
        <v>39054</v>
      </c>
      <c r="AW66" s="4">
        <v>0</v>
      </c>
      <c r="AX66" s="4">
        <v>0.53</v>
      </c>
      <c r="AY66">
        <v>1.0765217391304349</v>
      </c>
      <c r="AZ66" t="s">
        <v>71</v>
      </c>
      <c r="BA66" t="s">
        <v>241</v>
      </c>
      <c r="BB66">
        <v>2</v>
      </c>
      <c r="BC66" t="s">
        <v>446</v>
      </c>
      <c r="BD66">
        <v>23</v>
      </c>
      <c r="BE66">
        <v>25435.847000000002</v>
      </c>
      <c r="BF66">
        <v>0.20457227156618765</v>
      </c>
      <c r="BG66">
        <v>0.22022649756429596</v>
      </c>
      <c r="BH66">
        <v>448282.35500000004</v>
      </c>
      <c r="BI66">
        <v>1.1607570411733024E-2</v>
      </c>
      <c r="BJ66">
        <v>1.2495801886717813E-2</v>
      </c>
      <c r="BK66">
        <v>1</v>
      </c>
      <c r="BL66" t="s">
        <v>66</v>
      </c>
      <c r="BM66">
        <v>1</v>
      </c>
      <c r="BN66" t="s">
        <v>394</v>
      </c>
    </row>
    <row r="67" spans="1:66">
      <c r="A67" s="76" t="str">
        <f t="shared" si="76"/>
        <v>강인여객</v>
      </c>
      <c r="B67" s="76" t="str">
        <f t="shared" si="77"/>
        <v>예비</v>
      </c>
      <c r="C67" s="77" t="str">
        <f t="shared" si="78"/>
        <v>72바1340</v>
      </c>
      <c r="D67" s="65" t="str">
        <f t="shared" si="79"/>
        <v>대형</v>
      </c>
      <c r="E67" s="61" t="str">
        <f t="shared" si="80"/>
        <v>B</v>
      </c>
      <c r="F67" s="84">
        <f t="shared" si="81"/>
        <v>0.93884615384615377</v>
      </c>
      <c r="G67" s="85">
        <f t="shared" si="82"/>
        <v>2.4409999999999998</v>
      </c>
      <c r="H67" s="86">
        <f t="shared" si="83"/>
        <v>2.6</v>
      </c>
      <c r="I67" s="87">
        <f t="shared" si="84"/>
        <v>3456.2109999999998</v>
      </c>
      <c r="J67" s="88">
        <f t="shared" si="85"/>
        <v>1.8000590038900813E-2</v>
      </c>
      <c r="K67" s="88">
        <f t="shared" si="86"/>
        <v>0.32910841341340313</v>
      </c>
      <c r="L67" s="88">
        <f t="shared" si="87"/>
        <v>0.1848845455326657</v>
      </c>
      <c r="M67" s="89">
        <f t="shared" si="88"/>
        <v>15.653</v>
      </c>
      <c r="N67" s="90">
        <f t="shared" si="89"/>
        <v>1.91</v>
      </c>
      <c r="O67" s="90">
        <f t="shared" si="90"/>
        <v>52.253999999999998</v>
      </c>
      <c r="P67" s="91">
        <f t="shared" si="91"/>
        <v>207.63166666666666</v>
      </c>
      <c r="Q67" s="92">
        <f t="shared" si="92"/>
        <v>91</v>
      </c>
      <c r="R67" s="93">
        <f t="shared" si="93"/>
        <v>34.130541925650654</v>
      </c>
      <c r="S67" s="78">
        <f t="shared" si="94"/>
        <v>66</v>
      </c>
      <c r="T67" s="78">
        <f t="shared" si="95"/>
        <v>1806</v>
      </c>
      <c r="U67" t="s">
        <v>116</v>
      </c>
      <c r="V67" t="s">
        <v>90</v>
      </c>
      <c r="W67" t="s">
        <v>116</v>
      </c>
      <c r="X67" s="4" t="s">
        <v>90</v>
      </c>
      <c r="Y67" s="4" t="s">
        <v>242</v>
      </c>
      <c r="Z67" s="4" t="s">
        <v>166</v>
      </c>
      <c r="AA67" s="4" t="s">
        <v>48</v>
      </c>
      <c r="AB67" s="4">
        <v>502</v>
      </c>
      <c r="AC67" s="4">
        <v>3456.2109999999998</v>
      </c>
      <c r="AD67" s="4">
        <v>1415.704</v>
      </c>
      <c r="AE67" s="4">
        <v>2.4409999999999998</v>
      </c>
      <c r="AF67" s="4">
        <v>2.6</v>
      </c>
      <c r="AG67" s="4">
        <v>15.653</v>
      </c>
      <c r="AH67" s="4">
        <v>155.10163800000001</v>
      </c>
      <c r="AI67" s="4">
        <v>2.7919209999999999</v>
      </c>
      <c r="AJ67" s="4">
        <v>51.045254</v>
      </c>
      <c r="AK67" s="4">
        <v>639</v>
      </c>
      <c r="AL67" s="4">
        <v>66</v>
      </c>
      <c r="AM67" s="4">
        <v>1806</v>
      </c>
      <c r="AN67" s="4">
        <v>91</v>
      </c>
      <c r="AO67" s="4">
        <v>22.283522999999999</v>
      </c>
      <c r="AP67" s="4">
        <v>30825.200000000001</v>
      </c>
      <c r="AQ67" s="4">
        <v>12457.9</v>
      </c>
      <c r="AR67" s="4">
        <v>38</v>
      </c>
      <c r="AS67" s="4">
        <v>32976</v>
      </c>
      <c r="AT67" s="4">
        <v>1.91</v>
      </c>
      <c r="AU67" s="4">
        <v>52.253999999999998</v>
      </c>
      <c r="AV67" s="4">
        <v>18418</v>
      </c>
      <c r="AW67" s="4">
        <v>0</v>
      </c>
      <c r="AX67" s="4">
        <v>0.54</v>
      </c>
      <c r="AY67">
        <v>0.93884615384615377</v>
      </c>
      <c r="AZ67" t="s">
        <v>68</v>
      </c>
      <c r="BA67" t="s">
        <v>241</v>
      </c>
      <c r="BB67">
        <v>2</v>
      </c>
      <c r="BC67" t="s">
        <v>548</v>
      </c>
      <c r="BD67">
        <v>9</v>
      </c>
      <c r="BE67">
        <v>25435.847000000002</v>
      </c>
      <c r="BF67">
        <v>0.13587953253532306</v>
      </c>
      <c r="BG67">
        <v>0.12756997650720137</v>
      </c>
      <c r="BH67">
        <v>448282.35500000004</v>
      </c>
      <c r="BI67">
        <v>7.7098974819118172E-3</v>
      </c>
      <c r="BJ67">
        <v>7.2384075974410555E-3</v>
      </c>
      <c r="BK67">
        <v>1</v>
      </c>
      <c r="BL67" t="s">
        <v>68</v>
      </c>
      <c r="BM67">
        <v>0</v>
      </c>
      <c r="BN67" t="s">
        <v>397</v>
      </c>
    </row>
    <row r="68" spans="1:66">
      <c r="A68" s="73" t="str">
        <f t="shared" si="76"/>
        <v>강인여객</v>
      </c>
      <c r="B68" s="73" t="str">
        <f t="shared" si="77"/>
        <v>예비</v>
      </c>
      <c r="C68" s="74" t="str">
        <f t="shared" si="78"/>
        <v>72바1341</v>
      </c>
      <c r="D68" s="48" t="str">
        <f t="shared" si="79"/>
        <v>대형</v>
      </c>
      <c r="E68" s="44" t="str">
        <f t="shared" si="80"/>
        <v>F</v>
      </c>
      <c r="F68" s="94">
        <f t="shared" si="81"/>
        <v>0.76217391304347826</v>
      </c>
      <c r="G68" s="95">
        <f t="shared" si="82"/>
        <v>1.7529999999999999</v>
      </c>
      <c r="H68" s="96">
        <f t="shared" si="83"/>
        <v>2.2999999999999998</v>
      </c>
      <c r="I68" s="97">
        <f t="shared" si="84"/>
        <v>1380.9680000000001</v>
      </c>
      <c r="J68" s="98">
        <f t="shared" si="85"/>
        <v>3.6818639148885314E-2</v>
      </c>
      <c r="K68" s="98">
        <f t="shared" si="86"/>
        <v>0.36311622080559891</v>
      </c>
      <c r="L68" s="98">
        <f t="shared" si="87"/>
        <v>0.20782523563181768</v>
      </c>
      <c r="M68" s="99">
        <f t="shared" si="88"/>
        <v>16.603999999999999</v>
      </c>
      <c r="N68" s="100">
        <f t="shared" si="89"/>
        <v>0.14499999999999999</v>
      </c>
      <c r="O68" s="100">
        <f t="shared" si="90"/>
        <v>31.934000000000001</v>
      </c>
      <c r="P68" s="101">
        <f t="shared" si="91"/>
        <v>0.5066666666666666</v>
      </c>
      <c r="Q68" s="102">
        <f t="shared" si="92"/>
        <v>90</v>
      </c>
      <c r="R68" s="103">
        <f t="shared" si="93"/>
        <v>27.045087850003565</v>
      </c>
      <c r="S68" s="75">
        <f t="shared" si="94"/>
        <v>2</v>
      </c>
      <c r="T68" s="75">
        <f t="shared" si="95"/>
        <v>441</v>
      </c>
      <c r="U68" t="s">
        <v>116</v>
      </c>
      <c r="V68" t="s">
        <v>90</v>
      </c>
      <c r="W68" t="s">
        <v>116</v>
      </c>
      <c r="X68" s="4" t="s">
        <v>90</v>
      </c>
      <c r="Y68" s="4" t="s">
        <v>243</v>
      </c>
      <c r="Z68" s="4" t="s">
        <v>166</v>
      </c>
      <c r="AA68" s="4" t="s">
        <v>48</v>
      </c>
      <c r="AB68" s="4">
        <v>502</v>
      </c>
      <c r="AC68" s="4">
        <v>1380.9680000000001</v>
      </c>
      <c r="AD68" s="4">
        <v>787.68700000000001</v>
      </c>
      <c r="AE68" s="4">
        <v>1.7529999999999999</v>
      </c>
      <c r="AF68" s="4">
        <v>2.2999999999999998</v>
      </c>
      <c r="AG68" s="4">
        <v>16.603999999999999</v>
      </c>
      <c r="AH68" s="4">
        <v>85.093585000000004</v>
      </c>
      <c r="AI68" s="4">
        <v>3.1330300000000002</v>
      </c>
      <c r="AJ68" s="4">
        <v>30.898861</v>
      </c>
      <c r="AK68" s="4">
        <v>287</v>
      </c>
      <c r="AL68" s="4">
        <v>2</v>
      </c>
      <c r="AM68" s="4">
        <v>441</v>
      </c>
      <c r="AN68" s="4">
        <v>90</v>
      </c>
      <c r="AO68" s="4">
        <v>16.228814</v>
      </c>
      <c r="AP68" s="4">
        <v>589.79999999999995</v>
      </c>
      <c r="AQ68" s="4">
        <v>30.4</v>
      </c>
      <c r="AR68" s="4">
        <v>7</v>
      </c>
      <c r="AS68" s="4">
        <v>1723</v>
      </c>
      <c r="AT68" s="4">
        <v>0.14499999999999999</v>
      </c>
      <c r="AU68" s="4">
        <v>31.934000000000001</v>
      </c>
      <c r="AV68" s="4">
        <v>10781</v>
      </c>
      <c r="AW68" s="4">
        <v>0</v>
      </c>
      <c r="AX68" s="4">
        <v>0.51</v>
      </c>
      <c r="AY68">
        <v>0.76217391304347826</v>
      </c>
      <c r="AZ68" t="s">
        <v>70</v>
      </c>
      <c r="BA68" t="s">
        <v>241</v>
      </c>
      <c r="BB68">
        <v>5</v>
      </c>
      <c r="BC68" t="s">
        <v>576</v>
      </c>
      <c r="BD68">
        <v>12</v>
      </c>
      <c r="BE68">
        <v>25435.847000000002</v>
      </c>
      <c r="BF68">
        <v>5.429219636365952E-2</v>
      </c>
      <c r="BG68">
        <v>4.1380095750215277E-2</v>
      </c>
      <c r="BH68">
        <v>448282.35500000004</v>
      </c>
      <c r="BI68">
        <v>3.0805763032988437E-3</v>
      </c>
      <c r="BJ68">
        <v>2.3479348955142928E-3</v>
      </c>
      <c r="BK68">
        <v>1</v>
      </c>
      <c r="BL68" t="s">
        <v>577</v>
      </c>
      <c r="BM68">
        <v>1</v>
      </c>
      <c r="BN68" t="s">
        <v>394</v>
      </c>
    </row>
    <row r="69" spans="1:66">
      <c r="A69" s="76" t="str">
        <f t="shared" si="76"/>
        <v>강인여객</v>
      </c>
      <c r="B69" s="76" t="str">
        <f t="shared" si="77"/>
        <v>예비</v>
      </c>
      <c r="C69" s="77" t="str">
        <f t="shared" si="78"/>
        <v>72바1342</v>
      </c>
      <c r="D69" s="65" t="str">
        <f t="shared" si="79"/>
        <v>대형</v>
      </c>
      <c r="E69" s="61" t="str">
        <f t="shared" si="80"/>
        <v>B</v>
      </c>
      <c r="F69" s="84">
        <f t="shared" si="81"/>
        <v>0.92038461538461525</v>
      </c>
      <c r="G69" s="85">
        <f t="shared" si="82"/>
        <v>2.3929999999999998</v>
      </c>
      <c r="H69" s="86">
        <f t="shared" si="83"/>
        <v>2.6</v>
      </c>
      <c r="I69" s="87">
        <f t="shared" si="84"/>
        <v>8448.6350000000002</v>
      </c>
      <c r="J69" s="88">
        <f t="shared" si="85"/>
        <v>1.873582707763571E-2</v>
      </c>
      <c r="K69" s="88">
        <f t="shared" si="86"/>
        <v>0.32330398125618204</v>
      </c>
      <c r="L69" s="88">
        <f t="shared" si="87"/>
        <v>0.20086084911941396</v>
      </c>
      <c r="M69" s="89">
        <f t="shared" si="88"/>
        <v>15.715999999999999</v>
      </c>
      <c r="N69" s="90">
        <f t="shared" si="89"/>
        <v>3.089</v>
      </c>
      <c r="O69" s="90">
        <f t="shared" si="90"/>
        <v>58.210999999999999</v>
      </c>
      <c r="P69" s="91">
        <f t="shared" si="91"/>
        <v>418.57666666666665</v>
      </c>
      <c r="Q69" s="92">
        <f t="shared" si="92"/>
        <v>91</v>
      </c>
      <c r="R69" s="93">
        <f t="shared" si="93"/>
        <v>33.553951457261149</v>
      </c>
      <c r="S69" s="78">
        <f t="shared" si="94"/>
        <v>261</v>
      </c>
      <c r="T69" s="78">
        <f t="shared" si="95"/>
        <v>4918</v>
      </c>
      <c r="U69" t="s">
        <v>116</v>
      </c>
      <c r="V69" t="s">
        <v>90</v>
      </c>
      <c r="W69" t="s">
        <v>116</v>
      </c>
      <c r="X69" s="4" t="s">
        <v>90</v>
      </c>
      <c r="Y69" s="4" t="s">
        <v>244</v>
      </c>
      <c r="Z69" s="4" t="s">
        <v>166</v>
      </c>
      <c r="AA69" s="4" t="s">
        <v>48</v>
      </c>
      <c r="AB69" s="4">
        <v>502</v>
      </c>
      <c r="AC69" s="4">
        <v>8448.6350000000002</v>
      </c>
      <c r="AD69" s="4">
        <v>3530.634</v>
      </c>
      <c r="AE69" s="4">
        <v>2.3929999999999998</v>
      </c>
      <c r="AF69" s="4">
        <v>2.6</v>
      </c>
      <c r="AG69" s="4">
        <v>15.715999999999999</v>
      </c>
      <c r="AH69" s="4">
        <v>382.68660199999999</v>
      </c>
      <c r="AI69" s="4">
        <v>7.16995</v>
      </c>
      <c r="AJ69" s="4">
        <v>123.724102</v>
      </c>
      <c r="AK69" s="4">
        <v>1697</v>
      </c>
      <c r="AL69" s="4">
        <v>261</v>
      </c>
      <c r="AM69" s="4">
        <v>4918</v>
      </c>
      <c r="AN69" s="4">
        <v>91</v>
      </c>
      <c r="AO69" s="4">
        <v>22.077164</v>
      </c>
      <c r="AP69" s="4">
        <v>55976.2</v>
      </c>
      <c r="AQ69" s="4">
        <v>25114.6</v>
      </c>
      <c r="AR69" s="4">
        <v>95</v>
      </c>
      <c r="AS69" s="4">
        <v>53076</v>
      </c>
      <c r="AT69" s="4">
        <v>3.089</v>
      </c>
      <c r="AU69" s="4">
        <v>58.210999999999999</v>
      </c>
      <c r="AV69" s="4">
        <v>0</v>
      </c>
      <c r="AW69" s="4">
        <v>0</v>
      </c>
      <c r="AX69" s="4">
        <v>0.54</v>
      </c>
      <c r="AY69">
        <v>0.92038461538461525</v>
      </c>
      <c r="AZ69" t="s">
        <v>68</v>
      </c>
      <c r="BA69" t="s">
        <v>241</v>
      </c>
      <c r="BB69">
        <v>3</v>
      </c>
      <c r="BC69" t="s">
        <v>447</v>
      </c>
      <c r="BD69">
        <v>1</v>
      </c>
      <c r="BE69">
        <v>25435.847000000002</v>
      </c>
      <c r="BF69">
        <v>0.33215465559295115</v>
      </c>
      <c r="BG69">
        <v>0.30571003493612769</v>
      </c>
      <c r="BH69">
        <v>448282.35500000004</v>
      </c>
      <c r="BI69">
        <v>1.8846682020308383E-2</v>
      </c>
      <c r="BJ69">
        <v>1.7346196182537674E-2</v>
      </c>
      <c r="BK69">
        <v>1</v>
      </c>
      <c r="BL69" t="s">
        <v>69</v>
      </c>
      <c r="BM69">
        <v>1</v>
      </c>
      <c r="BN69" t="s">
        <v>394</v>
      </c>
    </row>
    <row r="70" spans="1:66">
      <c r="A70" s="73" t="str">
        <f t="shared" ref="A70:A71" si="96">W70</f>
        <v>강인여객</v>
      </c>
      <c r="B70" s="73" t="str">
        <f t="shared" ref="B70:B71" si="97">V70</f>
        <v>예비</v>
      </c>
      <c r="C70" s="74" t="str">
        <f t="shared" ref="C70:C71" si="98">Y70</f>
        <v>72바1343</v>
      </c>
      <c r="D70" s="48" t="str">
        <f t="shared" ref="D70:D71" si="99">Z70</f>
        <v>대형</v>
      </c>
      <c r="E70" s="44" t="str">
        <f t="shared" ref="E70:E71" si="100">AZ70</f>
        <v>D</v>
      </c>
      <c r="F70" s="94">
        <f t="shared" ref="F70:F71" si="101">G70/H70</f>
        <v>0.81115384615384611</v>
      </c>
      <c r="G70" s="95">
        <f t="shared" ref="G70:G71" si="102">AE70</f>
        <v>2.109</v>
      </c>
      <c r="H70" s="96">
        <f t="shared" ref="H70:H71" si="103">AF70</f>
        <v>2.6</v>
      </c>
      <c r="I70" s="97">
        <f t="shared" ref="I70:I71" si="104">AC70</f>
        <v>1831.9880000000001</v>
      </c>
      <c r="J70" s="98">
        <f t="shared" ref="J70:J71" si="105">AI70/AH70</f>
        <v>2.343716621349055E-2</v>
      </c>
      <c r="K70" s="98">
        <f t="shared" ref="K70:K71" si="106">AJ70/AH70</f>
        <v>0.38838007308906058</v>
      </c>
      <c r="L70" s="98">
        <f t="shared" ref="L70:L71" si="107">AK70/AC70</f>
        <v>0.22980499872269905</v>
      </c>
      <c r="M70" s="99">
        <f t="shared" ref="M70:M71" si="108">AG70</f>
        <v>14.472</v>
      </c>
      <c r="N70" s="100">
        <f t="shared" ref="N70:N71" si="109">IF(AW70=0,AT70,"속도계이상")</f>
        <v>0.98299999999999998</v>
      </c>
      <c r="O70" s="100">
        <f t="shared" ref="O70:O71" si="110">IF(AW70=0,AU70,"속도계이상")</f>
        <v>39.465000000000003</v>
      </c>
      <c r="P70" s="101">
        <f t="shared" ref="P70:P71" si="111">AQ70/60</f>
        <v>2.6683333333333334</v>
      </c>
      <c r="Q70" s="102">
        <f t="shared" ref="Q70:Q71" si="112">AN70</f>
        <v>90</v>
      </c>
      <c r="R70" s="103">
        <f t="shared" ref="R70:R71" si="113">AC70/(AH70-AI70-AJ70)</f>
        <v>27.443335731744789</v>
      </c>
      <c r="S70" s="75">
        <f t="shared" ref="S70:S71" si="114">IF(AW70=0,AL70,"속도계이상")</f>
        <v>18</v>
      </c>
      <c r="T70" s="75">
        <f t="shared" ref="T70:T71" si="115">IF(AW70=0,AM70,"속도계이상")</f>
        <v>723</v>
      </c>
      <c r="U70" t="s">
        <v>116</v>
      </c>
      <c r="V70" t="s">
        <v>90</v>
      </c>
      <c r="W70" t="s">
        <v>116</v>
      </c>
      <c r="X70" s="4" t="s">
        <v>90</v>
      </c>
      <c r="Y70" s="4" t="s">
        <v>314</v>
      </c>
      <c r="Z70" s="4" t="s">
        <v>166</v>
      </c>
      <c r="AA70" s="4" t="s">
        <v>48</v>
      </c>
      <c r="AB70" s="4">
        <v>502</v>
      </c>
      <c r="AC70" s="4">
        <v>1831.9880000000001</v>
      </c>
      <c r="AD70" s="4">
        <v>868.47199999999998</v>
      </c>
      <c r="AE70" s="4">
        <v>2.109</v>
      </c>
      <c r="AF70" s="4">
        <v>2.6</v>
      </c>
      <c r="AG70" s="4">
        <v>14.472</v>
      </c>
      <c r="AH70" s="4">
        <v>113.494139</v>
      </c>
      <c r="AI70" s="4">
        <v>2.6599810000000002</v>
      </c>
      <c r="AJ70" s="4">
        <v>44.078862000000001</v>
      </c>
      <c r="AK70" s="4">
        <v>421</v>
      </c>
      <c r="AL70" s="4">
        <v>18</v>
      </c>
      <c r="AM70" s="4">
        <v>723</v>
      </c>
      <c r="AN70" s="4">
        <v>90</v>
      </c>
      <c r="AO70" s="4">
        <v>16.141696</v>
      </c>
      <c r="AP70" s="4">
        <v>2278.8000000000002</v>
      </c>
      <c r="AQ70" s="4">
        <v>160.1</v>
      </c>
      <c r="AR70" s="4">
        <v>14</v>
      </c>
      <c r="AS70" s="4">
        <v>4835</v>
      </c>
      <c r="AT70" s="4">
        <v>0.98299999999999998</v>
      </c>
      <c r="AU70" s="4">
        <v>39.465000000000003</v>
      </c>
      <c r="AV70" s="4">
        <v>16223</v>
      </c>
      <c r="AW70" s="4">
        <v>0</v>
      </c>
      <c r="AX70" s="4">
        <v>0.55000000000000004</v>
      </c>
      <c r="AY70">
        <v>0.81115384615384611</v>
      </c>
      <c r="AZ70" t="s">
        <v>67</v>
      </c>
      <c r="BA70" t="s">
        <v>241</v>
      </c>
      <c r="BB70">
        <v>9</v>
      </c>
      <c r="BC70" t="s">
        <v>578</v>
      </c>
      <c r="BD70">
        <v>15</v>
      </c>
      <c r="BE70">
        <v>25435.847000000002</v>
      </c>
      <c r="BF70">
        <v>7.2023864587642789E-2</v>
      </c>
      <c r="BG70">
        <v>5.8422434775130247E-2</v>
      </c>
      <c r="BH70">
        <v>448282.35500000004</v>
      </c>
      <c r="BI70">
        <v>4.0866832690749115E-3</v>
      </c>
      <c r="BJ70">
        <v>3.3149288517226876E-3</v>
      </c>
      <c r="BK70">
        <v>1</v>
      </c>
      <c r="BL70" t="s">
        <v>70</v>
      </c>
      <c r="BM70">
        <v>1</v>
      </c>
      <c r="BN70" t="s">
        <v>394</v>
      </c>
    </row>
    <row r="71" spans="1:66">
      <c r="A71" s="76" t="str">
        <f t="shared" si="96"/>
        <v>강인여객</v>
      </c>
      <c r="B71" s="76" t="str">
        <f t="shared" si="97"/>
        <v>예비</v>
      </c>
      <c r="C71" s="77" t="str">
        <f t="shared" si="98"/>
        <v>72바1344</v>
      </c>
      <c r="D71" s="65" t="str">
        <f t="shared" si="99"/>
        <v>대형</v>
      </c>
      <c r="E71" s="61" t="str">
        <f t="shared" si="100"/>
        <v>D</v>
      </c>
      <c r="F71" s="84">
        <f t="shared" si="101"/>
        <v>0.81956521739130439</v>
      </c>
      <c r="G71" s="85">
        <f t="shared" si="102"/>
        <v>1.885</v>
      </c>
      <c r="H71" s="86">
        <f t="shared" si="103"/>
        <v>2.2999999999999998</v>
      </c>
      <c r="I71" s="87">
        <f t="shared" si="104"/>
        <v>2262.558</v>
      </c>
      <c r="J71" s="88">
        <f t="shared" si="105"/>
        <v>2.5867822537316079E-2</v>
      </c>
      <c r="K71" s="88">
        <f t="shared" si="106"/>
        <v>0.37452300569951508</v>
      </c>
      <c r="L71" s="88">
        <f t="shared" si="107"/>
        <v>0.23203825051114713</v>
      </c>
      <c r="M71" s="89">
        <f t="shared" si="108"/>
        <v>14.513999999999999</v>
      </c>
      <c r="N71" s="90">
        <f t="shared" si="109"/>
        <v>1.724</v>
      </c>
      <c r="O71" s="90">
        <f t="shared" si="110"/>
        <v>40.661999999999999</v>
      </c>
      <c r="P71" s="91">
        <f t="shared" si="111"/>
        <v>2.0983333333333336</v>
      </c>
      <c r="Q71" s="92">
        <f t="shared" si="112"/>
        <v>92</v>
      </c>
      <c r="R71" s="93">
        <f t="shared" si="113"/>
        <v>27.593000540723576</v>
      </c>
      <c r="S71" s="78">
        <f t="shared" si="114"/>
        <v>39</v>
      </c>
      <c r="T71" s="78">
        <f t="shared" si="115"/>
        <v>920</v>
      </c>
      <c r="U71" t="s">
        <v>116</v>
      </c>
      <c r="V71" t="s">
        <v>90</v>
      </c>
      <c r="W71" t="s">
        <v>116</v>
      </c>
      <c r="X71" s="4" t="s">
        <v>90</v>
      </c>
      <c r="Y71" s="4" t="s">
        <v>417</v>
      </c>
      <c r="Z71" s="4" t="s">
        <v>166</v>
      </c>
      <c r="AA71" s="4" t="s">
        <v>48</v>
      </c>
      <c r="AB71" s="4">
        <v>502</v>
      </c>
      <c r="AC71" s="4">
        <v>2262.558</v>
      </c>
      <c r="AD71" s="4">
        <v>1200.1489999999999</v>
      </c>
      <c r="AE71" s="4">
        <v>1.885</v>
      </c>
      <c r="AF71" s="4">
        <v>2.2999999999999998</v>
      </c>
      <c r="AG71" s="4">
        <v>14.513999999999999</v>
      </c>
      <c r="AH71" s="4">
        <v>136.751634</v>
      </c>
      <c r="AI71" s="4">
        <v>3.5374669999999999</v>
      </c>
      <c r="AJ71" s="4">
        <v>51.216633000000002</v>
      </c>
      <c r="AK71" s="4">
        <v>525</v>
      </c>
      <c r="AL71" s="4">
        <v>39</v>
      </c>
      <c r="AM71" s="4">
        <v>920</v>
      </c>
      <c r="AN71" s="4">
        <v>92</v>
      </c>
      <c r="AO71" s="4">
        <v>16.545016</v>
      </c>
      <c r="AP71" s="4">
        <v>2091.3000000000002</v>
      </c>
      <c r="AQ71" s="4">
        <v>125.9</v>
      </c>
      <c r="AR71" s="4">
        <v>16</v>
      </c>
      <c r="AS71" s="4">
        <v>5383</v>
      </c>
      <c r="AT71" s="4">
        <v>1.724</v>
      </c>
      <c r="AU71" s="4">
        <v>40.661999999999999</v>
      </c>
      <c r="AV71" s="4">
        <v>19143</v>
      </c>
      <c r="AW71" s="4">
        <v>0</v>
      </c>
      <c r="AX71" s="4">
        <v>0.49</v>
      </c>
      <c r="AY71">
        <v>0.81956521739130439</v>
      </c>
      <c r="AZ71" t="s">
        <v>67</v>
      </c>
      <c r="BA71" t="s">
        <v>241</v>
      </c>
      <c r="BB71">
        <v>6</v>
      </c>
      <c r="BC71" t="s">
        <v>579</v>
      </c>
      <c r="BD71">
        <v>10</v>
      </c>
      <c r="BE71">
        <v>25435.847000000002</v>
      </c>
      <c r="BF71">
        <v>8.8951549362598373E-2</v>
      </c>
      <c r="BG71">
        <v>7.2901595890651275E-2</v>
      </c>
      <c r="BH71">
        <v>448282.35500000004</v>
      </c>
      <c r="BI71">
        <v>5.0471716648316433E-3</v>
      </c>
      <c r="BJ71">
        <v>4.1364863426989777E-3</v>
      </c>
      <c r="BK71">
        <v>1</v>
      </c>
      <c r="BL71" t="s">
        <v>70</v>
      </c>
      <c r="BM71">
        <v>1</v>
      </c>
      <c r="BN71" t="s">
        <v>394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43" priority="1" operator="containsText" text="F">
      <formula>NOT(ISERROR(SEARCH("F",E1)))</formula>
    </cfRule>
    <cfRule type="containsText" dxfId="42" priority="2" operator="containsText" text="D">
      <formula>NOT(ISERROR(SEARCH("D",E1)))</formula>
    </cfRule>
    <cfRule type="containsText" dxfId="41" priority="3" operator="containsText" text="C">
      <formula>NOT(ISERROR(SEARCH("C",E1)))</formula>
    </cfRule>
    <cfRule type="containsText" dxfId="40" priority="4" operator="containsText" text="B">
      <formula>NOT(ISERROR(SEARCH("B",E1)))</formula>
    </cfRule>
    <cfRule type="containsText" dxfId="39" priority="5" operator="containsText" text="A">
      <formula>NOT(ISERROR(SEARCH("A",E1)))</formula>
    </cfRule>
    <cfRule type="containsText" dxfId="3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53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5"/>
      <c r="R1" s="105"/>
    </row>
    <row r="2" spans="1:78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06"/>
      <c r="R2" s="106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152</v>
      </c>
      <c r="B3" s="27"/>
      <c r="E3" s="9"/>
      <c r="F3" s="6"/>
      <c r="G3" s="9"/>
      <c r="H3" s="9"/>
      <c r="X3" s="9"/>
      <c r="Y3" s="9"/>
    </row>
    <row r="4" spans="1:78" ht="27">
      <c r="A4" s="54" t="s">
        <v>38</v>
      </c>
      <c r="B4" s="55" t="s">
        <v>49</v>
      </c>
      <c r="C4" s="56" t="s">
        <v>138</v>
      </c>
      <c r="D4" s="56" t="s">
        <v>153</v>
      </c>
      <c r="E4" s="57" t="s">
        <v>142</v>
      </c>
      <c r="F4" s="55" t="s">
        <v>146</v>
      </c>
      <c r="G4" s="57" t="s">
        <v>144</v>
      </c>
      <c r="H4" s="57" t="s">
        <v>148</v>
      </c>
      <c r="I4" s="58" t="s">
        <v>150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158</v>
      </c>
      <c r="Q4" s="108" t="s">
        <v>43</v>
      </c>
      <c r="R4" s="108" t="s">
        <v>44</v>
      </c>
      <c r="S4" s="10"/>
      <c r="T4" s="10" t="s">
        <v>42</v>
      </c>
      <c r="U4" s="10" t="s">
        <v>155</v>
      </c>
      <c r="V4" s="10" t="s">
        <v>156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465</v>
      </c>
      <c r="AN4" s="10"/>
      <c r="AO4" t="s">
        <v>161</v>
      </c>
      <c r="AP4" t="s">
        <v>466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467</v>
      </c>
      <c r="AY4" t="s">
        <v>123</v>
      </c>
      <c r="AZ4" t="s">
        <v>468</v>
      </c>
      <c r="BA4" t="s">
        <v>469</v>
      </c>
      <c r="BB4" t="s">
        <v>470</v>
      </c>
      <c r="BC4" t="s">
        <v>471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59" t="str">
        <f>BI5</f>
        <v>강인여객</v>
      </c>
      <c r="B5" s="60" t="str">
        <f>IF(BJ5="NULL", E5, BJ5)</f>
        <v>강상남</v>
      </c>
      <c r="C5" s="61" t="str">
        <f>BK5</f>
        <v>B</v>
      </c>
      <c r="D5" s="62">
        <f>BL5</f>
        <v>0.92370121618960011</v>
      </c>
      <c r="E5" s="63">
        <f>U5</f>
        <v>3893</v>
      </c>
      <c r="F5" s="64" t="str">
        <f t="shared" ref="F5:I6" si="0">BN5</f>
        <v>103</v>
      </c>
      <c r="G5" s="65" t="str">
        <f t="shared" si="0"/>
        <v>70바5023</v>
      </c>
      <c r="H5" s="66">
        <f t="shared" si="0"/>
        <v>2</v>
      </c>
      <c r="I5" s="67">
        <f t="shared" si="0"/>
        <v>2729.2469999999998</v>
      </c>
      <c r="J5" s="68">
        <f>AB5/AA5</f>
        <v>9.3965305654141532E-3</v>
      </c>
      <c r="K5" s="68">
        <f>AC5/AA5</f>
        <v>0.37117061987926886</v>
      </c>
      <c r="L5" s="68">
        <f>AD5/I5</f>
        <v>0.24585535863921443</v>
      </c>
      <c r="M5" s="69">
        <f>Z5</f>
        <v>15.04</v>
      </c>
      <c r="N5" s="70">
        <f>BV5</f>
        <v>0.36640142867245068</v>
      </c>
      <c r="O5" s="70">
        <f>BW5</f>
        <v>58.550948301857623</v>
      </c>
      <c r="P5" s="109">
        <f>AK5</f>
        <v>1</v>
      </c>
      <c r="Q5" s="110">
        <f>AE5</f>
        <v>10</v>
      </c>
      <c r="R5" s="110">
        <f>AF5</f>
        <v>1598</v>
      </c>
      <c r="T5">
        <v>502</v>
      </c>
      <c r="U5">
        <v>3893</v>
      </c>
      <c r="V5" t="s">
        <v>245</v>
      </c>
      <c r="W5">
        <v>2729.2469999999998</v>
      </c>
      <c r="X5">
        <v>1344.867</v>
      </c>
      <c r="Y5">
        <v>2.0289999999999999</v>
      </c>
      <c r="Z5">
        <v>15.04</v>
      </c>
      <c r="AA5">
        <v>162.67440300000001</v>
      </c>
      <c r="AB5">
        <v>1.528575</v>
      </c>
      <c r="AC5">
        <v>60.379958999999999</v>
      </c>
      <c r="AD5" s="1">
        <v>671</v>
      </c>
      <c r="AE5">
        <v>10</v>
      </c>
      <c r="AF5">
        <v>1598</v>
      </c>
      <c r="AG5">
        <v>89</v>
      </c>
      <c r="AH5">
        <v>16.777359000000001</v>
      </c>
      <c r="AI5">
        <v>1961.7</v>
      </c>
      <c r="AJ5">
        <v>31.6</v>
      </c>
      <c r="AK5">
        <v>1</v>
      </c>
      <c r="AL5">
        <v>11</v>
      </c>
      <c r="AM5">
        <v>0.92370121618960011</v>
      </c>
      <c r="AN5" t="s">
        <v>68</v>
      </c>
      <c r="AO5">
        <v>2592.0839999999998</v>
      </c>
      <c r="AP5" t="s">
        <v>580</v>
      </c>
      <c r="AQ5" t="s">
        <v>116</v>
      </c>
      <c r="AR5" t="s">
        <v>117</v>
      </c>
      <c r="AS5" t="s">
        <v>116</v>
      </c>
      <c r="AT5" t="s">
        <v>117</v>
      </c>
      <c r="AU5" t="s">
        <v>165</v>
      </c>
      <c r="AV5" t="s">
        <v>245</v>
      </c>
      <c r="AW5" t="s">
        <v>68</v>
      </c>
      <c r="AX5">
        <v>3893</v>
      </c>
      <c r="AY5" t="s">
        <v>500</v>
      </c>
      <c r="AZ5">
        <v>8</v>
      </c>
      <c r="BA5" t="s">
        <v>572</v>
      </c>
      <c r="BB5">
        <v>2</v>
      </c>
      <c r="BC5">
        <v>1</v>
      </c>
      <c r="BE5" t="s">
        <v>69</v>
      </c>
      <c r="BF5">
        <v>1</v>
      </c>
      <c r="BG5" t="s">
        <v>394</v>
      </c>
      <c r="BI5" t="s">
        <v>116</v>
      </c>
      <c r="BJ5" t="s">
        <v>245</v>
      </c>
      <c r="BK5" t="s">
        <v>68</v>
      </c>
      <c r="BL5">
        <v>0.92370121618960011</v>
      </c>
      <c r="BM5">
        <v>3893</v>
      </c>
      <c r="BN5" t="s">
        <v>117</v>
      </c>
      <c r="BO5" t="s">
        <v>165</v>
      </c>
      <c r="BP5">
        <v>2</v>
      </c>
      <c r="BQ5">
        <v>2729.2469999999998</v>
      </c>
      <c r="BR5">
        <v>9.3965305654141532E-3</v>
      </c>
      <c r="BS5">
        <v>0.37117061987926886</v>
      </c>
      <c r="BT5">
        <v>0.24585535863921443</v>
      </c>
      <c r="BU5">
        <v>15.04</v>
      </c>
      <c r="BV5">
        <v>0.36640142867245068</v>
      </c>
      <c r="BW5">
        <v>58.550948301857623</v>
      </c>
      <c r="BX5">
        <v>1</v>
      </c>
      <c r="BY5">
        <v>10</v>
      </c>
      <c r="BZ5">
        <v>1598</v>
      </c>
    </row>
    <row r="6" spans="1:78" ht="16.5">
      <c r="A6" s="42" t="str">
        <f>BI6</f>
        <v>강인여객</v>
      </c>
      <c r="B6" s="43" t="str">
        <f>IF(BJ6="NULL", E6, BJ6)</f>
        <v>강상혁</v>
      </c>
      <c r="C6" s="44" t="str">
        <f>BK6</f>
        <v>D</v>
      </c>
      <c r="D6" s="45">
        <f>BL6</f>
        <v>0.83624605754617132</v>
      </c>
      <c r="E6" s="46">
        <f>U6</f>
        <v>2887</v>
      </c>
      <c r="F6" s="47" t="str">
        <f t="shared" si="0"/>
        <v>103-1</v>
      </c>
      <c r="G6" s="48" t="str">
        <f t="shared" si="0"/>
        <v>70바6097</v>
      </c>
      <c r="H6" s="49">
        <f t="shared" si="0"/>
        <v>14</v>
      </c>
      <c r="I6" s="50">
        <f t="shared" si="0"/>
        <v>2648.7869999999998</v>
      </c>
      <c r="J6" s="51">
        <f>AB6/AA6</f>
        <v>1.8573352606137964E-2</v>
      </c>
      <c r="K6" s="51">
        <f>AC6/AA6</f>
        <v>0.39422493170144429</v>
      </c>
      <c r="L6" s="51">
        <f>AD6/I6</f>
        <v>0.21443777850012102</v>
      </c>
      <c r="M6" s="52">
        <f>Z6</f>
        <v>17.827000000000002</v>
      </c>
      <c r="N6" s="53">
        <f>BV6</f>
        <v>0.11325939005288081</v>
      </c>
      <c r="O6" s="53">
        <f>BW6</f>
        <v>30.995319744471718</v>
      </c>
      <c r="P6" s="111">
        <f>AK6</f>
        <v>15</v>
      </c>
      <c r="Q6" s="112">
        <f>AE6</f>
        <v>3</v>
      </c>
      <c r="R6" s="112">
        <f>AF6</f>
        <v>821</v>
      </c>
      <c r="T6">
        <v>502</v>
      </c>
      <c r="U6">
        <v>2887</v>
      </c>
      <c r="V6" t="s">
        <v>361</v>
      </c>
      <c r="W6">
        <v>2648.7869999999998</v>
      </c>
      <c r="X6">
        <v>1447.8030000000001</v>
      </c>
      <c r="Y6">
        <v>1.83</v>
      </c>
      <c r="Z6">
        <v>17.827000000000002</v>
      </c>
      <c r="AA6">
        <v>162.82079300000001</v>
      </c>
      <c r="AB6">
        <v>3.0241280000000001</v>
      </c>
      <c r="AC6">
        <v>64.188016000000005</v>
      </c>
      <c r="AD6" s="1">
        <v>568</v>
      </c>
      <c r="AE6">
        <v>3</v>
      </c>
      <c r="AF6">
        <v>821</v>
      </c>
      <c r="AG6">
        <v>87</v>
      </c>
      <c r="AH6">
        <v>16.268111999999999</v>
      </c>
      <c r="AI6">
        <v>3334.2</v>
      </c>
      <c r="AJ6">
        <v>12.8</v>
      </c>
      <c r="AK6">
        <v>15</v>
      </c>
      <c r="AL6">
        <v>4631</v>
      </c>
      <c r="AM6">
        <v>0.83624605754617132</v>
      </c>
      <c r="AN6" t="s">
        <v>67</v>
      </c>
      <c r="AO6">
        <v>631.15599999999995</v>
      </c>
      <c r="AP6" t="s">
        <v>581</v>
      </c>
      <c r="AQ6" t="s">
        <v>116</v>
      </c>
      <c r="AR6" t="s">
        <v>118</v>
      </c>
      <c r="AS6" t="s">
        <v>116</v>
      </c>
      <c r="AT6" t="s">
        <v>118</v>
      </c>
      <c r="AU6" t="s">
        <v>219</v>
      </c>
      <c r="AV6" t="s">
        <v>361</v>
      </c>
      <c r="AW6" t="s">
        <v>67</v>
      </c>
      <c r="AX6">
        <v>2887</v>
      </c>
      <c r="AY6" t="s">
        <v>472</v>
      </c>
      <c r="AZ6">
        <v>3</v>
      </c>
      <c r="BA6" t="s">
        <v>569</v>
      </c>
      <c r="BB6">
        <v>14</v>
      </c>
      <c r="BC6">
        <v>1</v>
      </c>
      <c r="BE6" t="s">
        <v>67</v>
      </c>
      <c r="BF6">
        <v>0</v>
      </c>
      <c r="BG6" t="s">
        <v>397</v>
      </c>
      <c r="BI6" t="s">
        <v>116</v>
      </c>
      <c r="BJ6" t="s">
        <v>361</v>
      </c>
      <c r="BK6" t="s">
        <v>67</v>
      </c>
      <c r="BL6">
        <v>0.83624605754617132</v>
      </c>
      <c r="BM6">
        <v>2887</v>
      </c>
      <c r="BN6" t="s">
        <v>118</v>
      </c>
      <c r="BO6" t="s">
        <v>219</v>
      </c>
      <c r="BP6">
        <v>14</v>
      </c>
      <c r="BQ6">
        <v>2648.7869999999998</v>
      </c>
      <c r="BR6">
        <v>1.8573352606137964E-2</v>
      </c>
      <c r="BS6">
        <v>0.39422493170144429</v>
      </c>
      <c r="BT6">
        <v>0.21443777850012102</v>
      </c>
      <c r="BU6">
        <v>17.827000000000002</v>
      </c>
      <c r="BV6">
        <v>0.11325939005288081</v>
      </c>
      <c r="BW6">
        <v>30.995319744471718</v>
      </c>
      <c r="BX6">
        <v>15</v>
      </c>
      <c r="BY6">
        <v>3</v>
      </c>
      <c r="BZ6">
        <v>821</v>
      </c>
    </row>
    <row r="7" spans="1:78" ht="16.5">
      <c r="A7" s="59" t="str">
        <f t="shared" ref="A7:A70" si="1">BI7</f>
        <v>강인여객</v>
      </c>
      <c r="B7" s="60" t="str">
        <f t="shared" ref="B7:B70" si="2">IF(BJ7="NULL", E7, BJ7)</f>
        <v>강성후</v>
      </c>
      <c r="C7" s="61" t="str">
        <f t="shared" ref="C7:C70" si="3">BK7</f>
        <v>B</v>
      </c>
      <c r="D7" s="62">
        <f t="shared" ref="D7:D70" si="4">BL7</f>
        <v>0.91783544390200733</v>
      </c>
      <c r="E7" s="63">
        <f t="shared" ref="E7:E70" si="5">U7</f>
        <v>1408</v>
      </c>
      <c r="F7" s="64" t="str">
        <f t="shared" ref="F7:F70" si="6">BN7</f>
        <v>103-1</v>
      </c>
      <c r="G7" s="65" t="str">
        <f t="shared" ref="G7:G70" si="7">BO7</f>
        <v>70바6023</v>
      </c>
      <c r="H7" s="66">
        <f t="shared" ref="H7:H70" si="8">BP7</f>
        <v>3</v>
      </c>
      <c r="I7" s="67">
        <f t="shared" ref="I7:I70" si="9">BQ7</f>
        <v>2480.9750000000004</v>
      </c>
      <c r="J7" s="68">
        <f t="shared" ref="J7:J70" si="10">AB7/AA7</f>
        <v>6.9429005106782203E-3</v>
      </c>
      <c r="K7" s="68">
        <f t="shared" ref="K7:K70" si="11">AC7/AA7</f>
        <v>0.36537890052247901</v>
      </c>
      <c r="L7" s="68">
        <f t="shared" ref="L7:L70" si="12">AD7/I7</f>
        <v>0.23861586674593654</v>
      </c>
      <c r="M7" s="69">
        <f t="shared" ref="M7:M70" si="13">Z7</f>
        <v>13.964</v>
      </c>
      <c r="N7" s="70">
        <f t="shared" ref="N7:N70" si="14">BV7</f>
        <v>0.40306734247624415</v>
      </c>
      <c r="O7" s="70">
        <f t="shared" ref="O7:O70" si="15">BW7</f>
        <v>9.2302421427059915</v>
      </c>
      <c r="P7" s="109">
        <f t="shared" ref="P7:P70" si="16">AK7</f>
        <v>1</v>
      </c>
      <c r="Q7" s="110">
        <f t="shared" ref="Q7:Q70" si="17">AE7</f>
        <v>10</v>
      </c>
      <c r="R7" s="110">
        <f t="shared" ref="R7:R70" si="18">AF7</f>
        <v>229</v>
      </c>
      <c r="T7">
        <v>502</v>
      </c>
      <c r="U7">
        <v>1408</v>
      </c>
      <c r="V7" t="s">
        <v>246</v>
      </c>
      <c r="W7">
        <v>2480.9749999999999</v>
      </c>
      <c r="X7">
        <v>1180.5509999999999</v>
      </c>
      <c r="Y7">
        <v>2.1019999999999999</v>
      </c>
      <c r="Z7">
        <v>13.964</v>
      </c>
      <c r="AA7">
        <v>135.58439999999999</v>
      </c>
      <c r="AB7">
        <v>0.94134899999999999</v>
      </c>
      <c r="AC7">
        <v>49.539679</v>
      </c>
      <c r="AD7" s="1">
        <v>592</v>
      </c>
      <c r="AE7">
        <v>10</v>
      </c>
      <c r="AF7">
        <v>229</v>
      </c>
      <c r="AG7">
        <v>90</v>
      </c>
      <c r="AH7">
        <v>18.298380000000002</v>
      </c>
      <c r="AI7">
        <v>2260.8000000000002</v>
      </c>
      <c r="AJ7">
        <v>94.9</v>
      </c>
      <c r="AK7">
        <v>1</v>
      </c>
      <c r="AL7">
        <v>195</v>
      </c>
      <c r="AM7">
        <v>0.91783544390200733</v>
      </c>
      <c r="AN7" t="s">
        <v>68</v>
      </c>
      <c r="AO7">
        <v>2280.5390000000002</v>
      </c>
      <c r="AP7" t="s">
        <v>582</v>
      </c>
      <c r="AQ7" t="s">
        <v>116</v>
      </c>
      <c r="AR7" t="s">
        <v>118</v>
      </c>
      <c r="AS7" t="s">
        <v>116</v>
      </c>
      <c r="AT7" t="s">
        <v>118</v>
      </c>
      <c r="AU7" t="s">
        <v>212</v>
      </c>
      <c r="AV7" t="s">
        <v>246</v>
      </c>
      <c r="AW7" t="s">
        <v>68</v>
      </c>
      <c r="AX7">
        <v>1408</v>
      </c>
      <c r="AY7" t="s">
        <v>477</v>
      </c>
      <c r="AZ7">
        <v>8</v>
      </c>
      <c r="BA7" t="s">
        <v>541</v>
      </c>
      <c r="BB7">
        <v>3</v>
      </c>
      <c r="BC7">
        <v>1</v>
      </c>
      <c r="BE7" t="s">
        <v>68</v>
      </c>
      <c r="BF7">
        <v>0</v>
      </c>
      <c r="BG7" t="s">
        <v>397</v>
      </c>
      <c r="BI7" t="s">
        <v>116</v>
      </c>
      <c r="BJ7" t="s">
        <v>246</v>
      </c>
      <c r="BK7" t="s">
        <v>68</v>
      </c>
      <c r="BL7">
        <v>0.91783544390200733</v>
      </c>
      <c r="BM7">
        <v>1408</v>
      </c>
      <c r="BN7" t="s">
        <v>118</v>
      </c>
      <c r="BO7" t="s">
        <v>212</v>
      </c>
      <c r="BP7">
        <v>3</v>
      </c>
      <c r="BQ7">
        <v>2480.9750000000004</v>
      </c>
      <c r="BR7">
        <v>6.9429005106782203E-3</v>
      </c>
      <c r="BS7">
        <v>0.36537890052247901</v>
      </c>
      <c r="BT7">
        <v>0.23861586674593657</v>
      </c>
      <c r="BU7">
        <v>13.964</v>
      </c>
      <c r="BV7">
        <v>0.40306734247624415</v>
      </c>
      <c r="BW7">
        <v>9.2302421427059915</v>
      </c>
      <c r="BX7">
        <v>1</v>
      </c>
      <c r="BY7">
        <v>10</v>
      </c>
      <c r="BZ7">
        <v>229</v>
      </c>
    </row>
    <row r="8" spans="1:78" ht="16.5">
      <c r="A8" s="42" t="str">
        <f t="shared" si="1"/>
        <v>강인여객</v>
      </c>
      <c r="B8" s="43" t="str">
        <f t="shared" si="2"/>
        <v>강신우</v>
      </c>
      <c r="C8" s="44" t="str">
        <f t="shared" si="3"/>
        <v>C</v>
      </c>
      <c r="D8" s="45">
        <f t="shared" si="4"/>
        <v>0.85734115441756964</v>
      </c>
      <c r="E8" s="46">
        <f t="shared" si="5"/>
        <v>887</v>
      </c>
      <c r="F8" s="47" t="str">
        <f t="shared" si="6"/>
        <v>223</v>
      </c>
      <c r="G8" s="48" t="str">
        <f t="shared" si="7"/>
        <v>70바5974</v>
      </c>
      <c r="H8" s="49">
        <f t="shared" si="8"/>
        <v>4</v>
      </c>
      <c r="I8" s="50">
        <f t="shared" si="9"/>
        <v>4857.0320000000002</v>
      </c>
      <c r="J8" s="51">
        <f t="shared" si="10"/>
        <v>1.1835433274260579E-2</v>
      </c>
      <c r="K8" s="51">
        <f t="shared" si="11"/>
        <v>0.34692569449435035</v>
      </c>
      <c r="L8" s="51">
        <f t="shared" si="12"/>
        <v>0.18776899143345152</v>
      </c>
      <c r="M8" s="52">
        <f t="shared" si="13"/>
        <v>16.664000000000001</v>
      </c>
      <c r="N8" s="53">
        <f t="shared" si="14"/>
        <v>2.5513132885152632</v>
      </c>
      <c r="O8" s="53">
        <f t="shared" si="15"/>
        <v>79.090711943973162</v>
      </c>
      <c r="P8" s="111">
        <f t="shared" si="16"/>
        <v>71</v>
      </c>
      <c r="Q8" s="112">
        <f t="shared" si="17"/>
        <v>71</v>
      </c>
      <c r="R8" s="112">
        <f t="shared" si="18"/>
        <v>6386</v>
      </c>
      <c r="T8">
        <v>502</v>
      </c>
      <c r="U8">
        <v>887</v>
      </c>
      <c r="V8" t="s">
        <v>247</v>
      </c>
      <c r="W8">
        <v>4857.0320000000002</v>
      </c>
      <c r="X8">
        <v>2180.1019999999999</v>
      </c>
      <c r="Y8">
        <v>2.2280000000000002</v>
      </c>
      <c r="Z8">
        <v>16.664000000000001</v>
      </c>
      <c r="AA8">
        <v>218.92607899999999</v>
      </c>
      <c r="AB8">
        <v>2.5910850000000001</v>
      </c>
      <c r="AC8">
        <v>75.951082</v>
      </c>
      <c r="AD8" s="1">
        <v>912</v>
      </c>
      <c r="AE8">
        <v>71</v>
      </c>
      <c r="AF8">
        <v>6386</v>
      </c>
      <c r="AG8">
        <v>90</v>
      </c>
      <c r="AH8">
        <v>22.185715999999999</v>
      </c>
      <c r="AI8">
        <v>43418.7</v>
      </c>
      <c r="AJ8">
        <v>22007.200000000001</v>
      </c>
      <c r="AK8">
        <v>71</v>
      </c>
      <c r="AL8">
        <v>45135</v>
      </c>
      <c r="AM8">
        <v>0.85734115441756964</v>
      </c>
      <c r="AN8" t="s">
        <v>69</v>
      </c>
      <c r="AO8">
        <v>3365.076</v>
      </c>
      <c r="AP8" t="s">
        <v>583</v>
      </c>
      <c r="AQ8" t="s">
        <v>116</v>
      </c>
      <c r="AR8" t="s">
        <v>119</v>
      </c>
      <c r="AS8" t="s">
        <v>116</v>
      </c>
      <c r="AT8" t="s">
        <v>119</v>
      </c>
      <c r="AU8" t="s">
        <v>225</v>
      </c>
      <c r="AV8" t="s">
        <v>247</v>
      </c>
      <c r="AW8" t="s">
        <v>69</v>
      </c>
      <c r="AX8">
        <v>887</v>
      </c>
      <c r="AY8" t="s">
        <v>478</v>
      </c>
      <c r="AZ8">
        <v>3</v>
      </c>
      <c r="BA8" t="s">
        <v>479</v>
      </c>
      <c r="BB8">
        <v>4</v>
      </c>
      <c r="BC8">
        <v>1</v>
      </c>
      <c r="BE8" t="s">
        <v>69</v>
      </c>
      <c r="BF8">
        <v>0</v>
      </c>
      <c r="BG8" t="s">
        <v>397</v>
      </c>
      <c r="BI8" t="s">
        <v>116</v>
      </c>
      <c r="BJ8" t="s">
        <v>247</v>
      </c>
      <c r="BK8" t="s">
        <v>69</v>
      </c>
      <c r="BL8">
        <v>0.85734115441756964</v>
      </c>
      <c r="BM8">
        <v>887</v>
      </c>
      <c r="BN8" t="s">
        <v>119</v>
      </c>
      <c r="BO8" t="s">
        <v>225</v>
      </c>
      <c r="BP8">
        <v>4</v>
      </c>
      <c r="BQ8">
        <v>4857.0320000000002</v>
      </c>
      <c r="BR8">
        <v>1.1835433274260579E-2</v>
      </c>
      <c r="BS8">
        <v>0.34692569449435035</v>
      </c>
      <c r="BT8">
        <v>0.18776899143345152</v>
      </c>
      <c r="BU8">
        <v>16.664000000000001</v>
      </c>
      <c r="BV8">
        <v>2.5513132885152632</v>
      </c>
      <c r="BW8">
        <v>79.090711943973162</v>
      </c>
      <c r="BX8">
        <v>71</v>
      </c>
      <c r="BY8">
        <v>71</v>
      </c>
      <c r="BZ8">
        <v>6386</v>
      </c>
    </row>
    <row r="9" spans="1:78" ht="16.5">
      <c r="A9" s="59" t="str">
        <f t="shared" si="1"/>
        <v>강인여객</v>
      </c>
      <c r="B9" s="60" t="str">
        <f t="shared" si="2"/>
        <v>강정섭</v>
      </c>
      <c r="C9" s="61" t="str">
        <f t="shared" si="3"/>
        <v>B</v>
      </c>
      <c r="D9" s="62">
        <f t="shared" si="4"/>
        <v>0.90150677544508206</v>
      </c>
      <c r="E9" s="63">
        <f t="shared" si="5"/>
        <v>1614</v>
      </c>
      <c r="F9" s="64" t="str">
        <f t="shared" si="6"/>
        <v>103</v>
      </c>
      <c r="G9" s="65" t="str">
        <f t="shared" si="7"/>
        <v>72바1260</v>
      </c>
      <c r="H9" s="66">
        <f t="shared" si="8"/>
        <v>14</v>
      </c>
      <c r="I9" s="67">
        <f t="shared" si="9"/>
        <v>2985.2760000000003</v>
      </c>
      <c r="J9" s="68">
        <f t="shared" si="10"/>
        <v>3.6457135016032614E-2</v>
      </c>
      <c r="K9" s="68">
        <f t="shared" si="11"/>
        <v>0.39345718446791239</v>
      </c>
      <c r="L9" s="68">
        <f t="shared" si="12"/>
        <v>0.22376490481952085</v>
      </c>
      <c r="M9" s="69">
        <f t="shared" si="13"/>
        <v>16.190999999999999</v>
      </c>
      <c r="N9" s="70">
        <f t="shared" si="14"/>
        <v>0.80394576581863775</v>
      </c>
      <c r="O9" s="70">
        <f t="shared" si="15"/>
        <v>26.463214791530159</v>
      </c>
      <c r="P9" s="109">
        <f t="shared" si="16"/>
        <v>168</v>
      </c>
      <c r="Q9" s="110">
        <f t="shared" si="17"/>
        <v>24</v>
      </c>
      <c r="R9" s="110">
        <f t="shared" si="18"/>
        <v>812</v>
      </c>
      <c r="T9">
        <v>502</v>
      </c>
      <c r="U9">
        <v>1614</v>
      </c>
      <c r="V9" t="s">
        <v>248</v>
      </c>
      <c r="W9">
        <v>3019.7710000000002</v>
      </c>
      <c r="X9">
        <v>1537.1659999999999</v>
      </c>
      <c r="Y9">
        <v>1.9650000000000001</v>
      </c>
      <c r="Z9">
        <v>16.190999999999999</v>
      </c>
      <c r="AA9">
        <v>191.357741</v>
      </c>
      <c r="AB9">
        <v>6.9763549999999999</v>
      </c>
      <c r="AC9">
        <v>75.291077999999999</v>
      </c>
      <c r="AD9" s="1">
        <v>668</v>
      </c>
      <c r="AE9">
        <v>24</v>
      </c>
      <c r="AF9">
        <v>812</v>
      </c>
      <c r="AG9">
        <v>90</v>
      </c>
      <c r="AH9">
        <v>15.780761999999999</v>
      </c>
      <c r="AI9">
        <v>5785.7</v>
      </c>
      <c r="AJ9">
        <v>97.7</v>
      </c>
      <c r="AK9">
        <v>168</v>
      </c>
      <c r="AL9">
        <v>21392</v>
      </c>
      <c r="AM9">
        <v>0.90150677544508206</v>
      </c>
      <c r="AN9" t="s">
        <v>68</v>
      </c>
      <c r="AO9">
        <v>520.86300000000006</v>
      </c>
      <c r="AP9" t="s">
        <v>584</v>
      </c>
      <c r="AQ9" t="s">
        <v>116</v>
      </c>
      <c r="AR9" t="s">
        <v>117</v>
      </c>
      <c r="AS9" t="s">
        <v>116</v>
      </c>
      <c r="AT9" t="s">
        <v>117</v>
      </c>
      <c r="AU9" t="s">
        <v>192</v>
      </c>
      <c r="AV9" t="s">
        <v>248</v>
      </c>
      <c r="AW9" t="s">
        <v>68</v>
      </c>
      <c r="AX9">
        <v>1614</v>
      </c>
      <c r="AY9" t="s">
        <v>500</v>
      </c>
      <c r="AZ9">
        <v>11</v>
      </c>
      <c r="BA9" t="s">
        <v>585</v>
      </c>
      <c r="BB9">
        <v>14</v>
      </c>
      <c r="BC9">
        <v>1</v>
      </c>
      <c r="BE9" t="s">
        <v>69</v>
      </c>
      <c r="BF9">
        <v>1</v>
      </c>
      <c r="BG9" t="s">
        <v>394</v>
      </c>
      <c r="BI9" t="s">
        <v>116</v>
      </c>
      <c r="BJ9" t="s">
        <v>248</v>
      </c>
      <c r="BK9" t="s">
        <v>68</v>
      </c>
      <c r="BL9">
        <v>0.90150677544508206</v>
      </c>
      <c r="BM9">
        <v>1614</v>
      </c>
      <c r="BN9" t="s">
        <v>117</v>
      </c>
      <c r="BO9" t="s">
        <v>192</v>
      </c>
      <c r="BP9">
        <v>14</v>
      </c>
      <c r="BQ9">
        <v>2985.2760000000003</v>
      </c>
      <c r="BR9">
        <v>3.6457135016032614E-2</v>
      </c>
      <c r="BS9">
        <v>0.39345718446791239</v>
      </c>
      <c r="BT9">
        <v>0.2212088267620293</v>
      </c>
      <c r="BU9">
        <v>16.190999999999999</v>
      </c>
      <c r="BV9">
        <v>0.80394576581863775</v>
      </c>
      <c r="BW9">
        <v>26.463214791530159</v>
      </c>
      <c r="BX9">
        <v>168</v>
      </c>
      <c r="BY9">
        <v>24</v>
      </c>
      <c r="BZ9">
        <v>812</v>
      </c>
    </row>
    <row r="10" spans="1:78" ht="16.5">
      <c r="A10" s="42" t="str">
        <f t="shared" si="1"/>
        <v>강인여객</v>
      </c>
      <c r="B10" s="43" t="str">
        <f t="shared" si="2"/>
        <v>강태성</v>
      </c>
      <c r="C10" s="44" t="str">
        <f t="shared" si="3"/>
        <v>F</v>
      </c>
      <c r="D10" s="45">
        <f t="shared" si="4"/>
        <v>0.75672987105727374</v>
      </c>
      <c r="E10" s="46">
        <f t="shared" si="5"/>
        <v>21</v>
      </c>
      <c r="F10" s="47" t="str">
        <f t="shared" si="6"/>
        <v>103</v>
      </c>
      <c r="G10" s="48" t="str">
        <f t="shared" si="7"/>
        <v>70바5087</v>
      </c>
      <c r="H10" s="49">
        <f t="shared" si="8"/>
        <v>3</v>
      </c>
      <c r="I10" s="50">
        <f t="shared" si="9"/>
        <v>1423.377</v>
      </c>
      <c r="J10" s="51">
        <f t="shared" si="10"/>
        <v>3.4874272322267988E-2</v>
      </c>
      <c r="K10" s="51">
        <f t="shared" si="11"/>
        <v>0.36632233275556175</v>
      </c>
      <c r="L10" s="51">
        <f t="shared" si="12"/>
        <v>0.22481745876180381</v>
      </c>
      <c r="M10" s="52">
        <f t="shared" si="13"/>
        <v>20.045999999999999</v>
      </c>
      <c r="N10" s="53">
        <f t="shared" si="14"/>
        <v>0.35127727931531844</v>
      </c>
      <c r="O10" s="53">
        <f t="shared" si="15"/>
        <v>11.311128393953254</v>
      </c>
      <c r="P10" s="111">
        <f t="shared" si="16"/>
        <v>5</v>
      </c>
      <c r="Q10" s="112">
        <f t="shared" si="17"/>
        <v>5</v>
      </c>
      <c r="R10" s="112">
        <f t="shared" si="18"/>
        <v>161</v>
      </c>
      <c r="T10">
        <v>502</v>
      </c>
      <c r="U10">
        <v>21</v>
      </c>
      <c r="V10" t="s">
        <v>249</v>
      </c>
      <c r="W10">
        <v>1423.377</v>
      </c>
      <c r="X10">
        <v>853.36300000000006</v>
      </c>
      <c r="Y10">
        <v>1.6679999999999999</v>
      </c>
      <c r="Z10">
        <v>20.045999999999999</v>
      </c>
      <c r="AA10">
        <v>85.258037000000002</v>
      </c>
      <c r="AB10">
        <v>2.973312</v>
      </c>
      <c r="AC10">
        <v>31.231922999999998</v>
      </c>
      <c r="AD10" s="1">
        <v>320</v>
      </c>
      <c r="AE10">
        <v>5</v>
      </c>
      <c r="AF10">
        <v>161</v>
      </c>
      <c r="AG10">
        <v>80</v>
      </c>
      <c r="AH10">
        <v>16.694929999999999</v>
      </c>
      <c r="AI10">
        <v>872.6</v>
      </c>
      <c r="AJ10">
        <v>0</v>
      </c>
      <c r="AK10">
        <v>5</v>
      </c>
      <c r="AL10">
        <v>3758</v>
      </c>
      <c r="AM10">
        <v>0.75672987105727374</v>
      </c>
      <c r="AN10" t="s">
        <v>70</v>
      </c>
      <c r="AO10">
        <v>1242.204</v>
      </c>
      <c r="AP10" t="s">
        <v>586</v>
      </c>
      <c r="AQ10" t="s">
        <v>116</v>
      </c>
      <c r="AR10" t="s">
        <v>117</v>
      </c>
      <c r="AS10" t="s">
        <v>116</v>
      </c>
      <c r="AT10" t="s">
        <v>117</v>
      </c>
      <c r="AU10" t="s">
        <v>181</v>
      </c>
      <c r="AV10" t="s">
        <v>249</v>
      </c>
      <c r="AW10" t="s">
        <v>70</v>
      </c>
      <c r="AX10">
        <v>21</v>
      </c>
      <c r="AY10" t="s">
        <v>482</v>
      </c>
      <c r="AZ10">
        <v>7</v>
      </c>
      <c r="BA10" t="s">
        <v>559</v>
      </c>
      <c r="BB10">
        <v>3</v>
      </c>
      <c r="BC10">
        <v>1</v>
      </c>
      <c r="BE10" t="s">
        <v>70</v>
      </c>
      <c r="BF10">
        <v>0</v>
      </c>
      <c r="BG10" t="s">
        <v>397</v>
      </c>
      <c r="BI10" t="s">
        <v>116</v>
      </c>
      <c r="BJ10" t="s">
        <v>249</v>
      </c>
      <c r="BK10" t="s">
        <v>70</v>
      </c>
      <c r="BL10">
        <v>0.75672987105727374</v>
      </c>
      <c r="BM10">
        <v>21</v>
      </c>
      <c r="BN10" t="s">
        <v>117</v>
      </c>
      <c r="BO10" t="s">
        <v>181</v>
      </c>
      <c r="BP10">
        <v>3</v>
      </c>
      <c r="BQ10">
        <v>1423.377</v>
      </c>
      <c r="BR10">
        <v>3.4874272322267988E-2</v>
      </c>
      <c r="BS10">
        <v>0.36632233275556175</v>
      </c>
      <c r="BT10">
        <v>0.22481745876180381</v>
      </c>
      <c r="BU10">
        <v>20.045999999999999</v>
      </c>
      <c r="BV10">
        <v>0.35127727931531844</v>
      </c>
      <c r="BW10">
        <v>11.311128393953254</v>
      </c>
      <c r="BX10">
        <v>5</v>
      </c>
      <c r="BY10">
        <v>5</v>
      </c>
      <c r="BZ10">
        <v>161</v>
      </c>
    </row>
    <row r="11" spans="1:78" ht="16.5">
      <c r="A11" s="59" t="str">
        <f t="shared" si="1"/>
        <v>강인여객</v>
      </c>
      <c r="B11" s="60" t="str">
        <f t="shared" si="2"/>
        <v>고호철</v>
      </c>
      <c r="C11" s="61" t="str">
        <f t="shared" si="3"/>
        <v>B</v>
      </c>
      <c r="D11" s="62">
        <f t="shared" si="4"/>
        <v>0.92415116007257192</v>
      </c>
      <c r="E11" s="63">
        <f t="shared" si="5"/>
        <v>667</v>
      </c>
      <c r="F11" s="64" t="str">
        <f t="shared" si="6"/>
        <v>급행91</v>
      </c>
      <c r="G11" s="65" t="str">
        <f t="shared" si="7"/>
        <v>72바1603</v>
      </c>
      <c r="H11" s="66">
        <f t="shared" si="8"/>
        <v>7</v>
      </c>
      <c r="I11" s="67">
        <f t="shared" si="9"/>
        <v>4169.7629999999999</v>
      </c>
      <c r="J11" s="68">
        <f t="shared" si="10"/>
        <v>1.6755430458255716E-2</v>
      </c>
      <c r="K11" s="68">
        <f t="shared" si="11"/>
        <v>0.360116552245272</v>
      </c>
      <c r="L11" s="68">
        <f t="shared" si="12"/>
        <v>0.25660930849067443</v>
      </c>
      <c r="M11" s="69">
        <f t="shared" si="13"/>
        <v>17.739999999999998</v>
      </c>
      <c r="N11" s="70">
        <f t="shared" si="14"/>
        <v>0.26380396199975875</v>
      </c>
      <c r="O11" s="70">
        <f t="shared" si="15"/>
        <v>35.445659621422131</v>
      </c>
      <c r="P11" s="109">
        <f t="shared" si="16"/>
        <v>53</v>
      </c>
      <c r="Q11" s="110">
        <f t="shared" si="17"/>
        <v>11</v>
      </c>
      <c r="R11" s="110">
        <f t="shared" si="18"/>
        <v>1478</v>
      </c>
      <c r="T11">
        <v>502</v>
      </c>
      <c r="U11">
        <v>667</v>
      </c>
      <c r="V11" t="s">
        <v>250</v>
      </c>
      <c r="W11">
        <v>4169.7629999999999</v>
      </c>
      <c r="X11">
        <v>1623.6389999999999</v>
      </c>
      <c r="Y11">
        <v>2.5680000000000001</v>
      </c>
      <c r="Z11">
        <v>17.739999999999998</v>
      </c>
      <c r="AA11">
        <v>169.34551500000001</v>
      </c>
      <c r="AB11">
        <v>2.8374570000000001</v>
      </c>
      <c r="AC11">
        <v>60.984122999999997</v>
      </c>
      <c r="AD11" s="1">
        <v>1070</v>
      </c>
      <c r="AE11">
        <v>11</v>
      </c>
      <c r="AF11">
        <v>1478</v>
      </c>
      <c r="AG11">
        <v>93</v>
      </c>
      <c r="AH11">
        <v>24.622813000000001</v>
      </c>
      <c r="AI11">
        <v>24678.2</v>
      </c>
      <c r="AJ11">
        <v>3289.8</v>
      </c>
      <c r="AK11">
        <v>53</v>
      </c>
      <c r="AL11">
        <v>27366</v>
      </c>
      <c r="AM11">
        <v>0.92415116007257192</v>
      </c>
      <c r="AN11" t="s">
        <v>68</v>
      </c>
      <c r="AO11">
        <v>1439.548</v>
      </c>
      <c r="AP11" t="s">
        <v>587</v>
      </c>
      <c r="AQ11" t="s">
        <v>116</v>
      </c>
      <c r="AR11" t="s">
        <v>120</v>
      </c>
      <c r="AS11" t="s">
        <v>116</v>
      </c>
      <c r="AT11" t="s">
        <v>120</v>
      </c>
      <c r="AU11" t="s">
        <v>387</v>
      </c>
      <c r="AV11" t="s">
        <v>250</v>
      </c>
      <c r="AW11" t="s">
        <v>68</v>
      </c>
      <c r="AX11">
        <v>667</v>
      </c>
      <c r="AY11" t="s">
        <v>484</v>
      </c>
      <c r="AZ11">
        <v>1</v>
      </c>
      <c r="BA11" t="s">
        <v>381</v>
      </c>
      <c r="BB11">
        <v>7</v>
      </c>
      <c r="BC11">
        <v>1</v>
      </c>
      <c r="BE11" t="s">
        <v>68</v>
      </c>
      <c r="BF11">
        <v>0</v>
      </c>
      <c r="BG11" t="s">
        <v>397</v>
      </c>
      <c r="BI11" t="s">
        <v>116</v>
      </c>
      <c r="BJ11" t="s">
        <v>250</v>
      </c>
      <c r="BK11" t="s">
        <v>68</v>
      </c>
      <c r="BL11">
        <v>0.92415116007257192</v>
      </c>
      <c r="BM11">
        <v>667</v>
      </c>
      <c r="BN11" t="s">
        <v>120</v>
      </c>
      <c r="BO11" t="s">
        <v>387</v>
      </c>
      <c r="BP11">
        <v>7</v>
      </c>
      <c r="BQ11">
        <v>4169.7629999999999</v>
      </c>
      <c r="BR11">
        <v>1.6755430458255716E-2</v>
      </c>
      <c r="BS11">
        <v>0.360116552245272</v>
      </c>
      <c r="BT11">
        <v>0.25660930849067443</v>
      </c>
      <c r="BU11">
        <v>17.739999999999998</v>
      </c>
      <c r="BV11">
        <v>0.26380396199975875</v>
      </c>
      <c r="BW11">
        <v>35.445659621422131</v>
      </c>
      <c r="BX11">
        <v>53</v>
      </c>
      <c r="BY11">
        <v>11</v>
      </c>
      <c r="BZ11">
        <v>1478</v>
      </c>
    </row>
    <row r="12" spans="1:78" ht="16.5">
      <c r="A12" s="42" t="str">
        <f t="shared" si="1"/>
        <v>강인여객</v>
      </c>
      <c r="B12" s="43" t="str">
        <f t="shared" si="2"/>
        <v>구도형</v>
      </c>
      <c r="C12" s="44" t="str">
        <f t="shared" si="3"/>
        <v>A</v>
      </c>
      <c r="D12" s="45">
        <f t="shared" si="4"/>
        <v>0.99681057196972211</v>
      </c>
      <c r="E12" s="46">
        <f t="shared" si="5"/>
        <v>2737</v>
      </c>
      <c r="F12" s="47" t="str">
        <f t="shared" si="6"/>
        <v>103</v>
      </c>
      <c r="G12" s="48" t="str">
        <f t="shared" si="7"/>
        <v>72바1299</v>
      </c>
      <c r="H12" s="49">
        <f t="shared" si="8"/>
        <v>4</v>
      </c>
      <c r="I12" s="50">
        <f t="shared" si="9"/>
        <v>2567.4499999999998</v>
      </c>
      <c r="J12" s="51">
        <f t="shared" si="10"/>
        <v>2.3810083062310517E-2</v>
      </c>
      <c r="K12" s="51">
        <f t="shared" si="11"/>
        <v>0.39543774679265936</v>
      </c>
      <c r="L12" s="51">
        <f t="shared" si="12"/>
        <v>0.14021694677598395</v>
      </c>
      <c r="M12" s="52">
        <f t="shared" si="13"/>
        <v>13.266</v>
      </c>
      <c r="N12" s="53">
        <f t="shared" si="14"/>
        <v>0</v>
      </c>
      <c r="O12" s="53">
        <f t="shared" si="15"/>
        <v>52.737151648522854</v>
      </c>
      <c r="P12" s="111">
        <f t="shared" si="16"/>
        <v>12</v>
      </c>
      <c r="Q12" s="112">
        <f t="shared" si="17"/>
        <v>0</v>
      </c>
      <c r="R12" s="112">
        <f t="shared" si="18"/>
        <v>1354</v>
      </c>
      <c r="T12">
        <v>502</v>
      </c>
      <c r="U12">
        <v>2737</v>
      </c>
      <c r="V12" t="s">
        <v>251</v>
      </c>
      <c r="W12">
        <v>2567.4499999999998</v>
      </c>
      <c r="X12">
        <v>1165.5319999999999</v>
      </c>
      <c r="Y12">
        <v>2.2029999999999998</v>
      </c>
      <c r="Z12">
        <v>13.266</v>
      </c>
      <c r="AA12">
        <v>163.39829599999999</v>
      </c>
      <c r="AB12">
        <v>3.8905270000000001</v>
      </c>
      <c r="AC12">
        <v>64.613854000000003</v>
      </c>
      <c r="AD12" s="1">
        <v>360</v>
      </c>
      <c r="AE12">
        <v>0</v>
      </c>
      <c r="AF12">
        <v>1354</v>
      </c>
      <c r="AG12">
        <v>74</v>
      </c>
      <c r="AH12">
        <v>15.712832000000001</v>
      </c>
      <c r="AI12">
        <v>713.2</v>
      </c>
      <c r="AJ12">
        <v>0</v>
      </c>
      <c r="AK12">
        <v>12</v>
      </c>
      <c r="AL12">
        <v>4711</v>
      </c>
      <c r="AM12">
        <v>0.99681057196972211</v>
      </c>
      <c r="AN12" t="s">
        <v>66</v>
      </c>
      <c r="AO12">
        <v>2209.7449999999999</v>
      </c>
      <c r="AP12" t="s">
        <v>588</v>
      </c>
      <c r="AQ12" t="s">
        <v>116</v>
      </c>
      <c r="AR12" t="s">
        <v>117</v>
      </c>
      <c r="AS12" t="s">
        <v>116</v>
      </c>
      <c r="AT12" t="s">
        <v>117</v>
      </c>
      <c r="AU12" t="s">
        <v>193</v>
      </c>
      <c r="AV12" t="s">
        <v>251</v>
      </c>
      <c r="AW12" t="s">
        <v>66</v>
      </c>
      <c r="AX12">
        <v>2737</v>
      </c>
      <c r="AY12" t="s">
        <v>486</v>
      </c>
      <c r="AZ12">
        <v>1</v>
      </c>
      <c r="BA12" t="s">
        <v>400</v>
      </c>
      <c r="BB12">
        <v>4</v>
      </c>
      <c r="BC12">
        <v>1</v>
      </c>
      <c r="BE12" t="s">
        <v>66</v>
      </c>
      <c r="BF12">
        <v>0</v>
      </c>
      <c r="BG12" t="s">
        <v>397</v>
      </c>
      <c r="BI12" t="s">
        <v>116</v>
      </c>
      <c r="BJ12" t="s">
        <v>251</v>
      </c>
      <c r="BK12" t="s">
        <v>66</v>
      </c>
      <c r="BL12">
        <v>0.99681057196972211</v>
      </c>
      <c r="BM12">
        <v>2737</v>
      </c>
      <c r="BN12" t="s">
        <v>117</v>
      </c>
      <c r="BO12" t="s">
        <v>193</v>
      </c>
      <c r="BP12">
        <v>4</v>
      </c>
      <c r="BQ12">
        <v>2567.4499999999998</v>
      </c>
      <c r="BR12">
        <v>2.3810083062310517E-2</v>
      </c>
      <c r="BS12">
        <v>0.39543774679265936</v>
      </c>
      <c r="BT12">
        <v>0.14021694677598395</v>
      </c>
      <c r="BU12">
        <v>13.266</v>
      </c>
      <c r="BV12">
        <v>0</v>
      </c>
      <c r="BW12">
        <v>52.737151648522854</v>
      </c>
      <c r="BX12">
        <v>12</v>
      </c>
      <c r="BY12">
        <v>0</v>
      </c>
      <c r="BZ12">
        <v>1354</v>
      </c>
    </row>
    <row r="13" spans="1:78" ht="16.5">
      <c r="A13" s="59" t="str">
        <f t="shared" si="1"/>
        <v>강인여객</v>
      </c>
      <c r="B13" s="60" t="str">
        <f t="shared" si="2"/>
        <v>권영근</v>
      </c>
      <c r="C13" s="61" t="str">
        <f t="shared" si="3"/>
        <v>A</v>
      </c>
      <c r="D13" s="62">
        <f t="shared" si="4"/>
        <v>0.9844008849555832</v>
      </c>
      <c r="E13" s="63">
        <f t="shared" si="5"/>
        <v>4155</v>
      </c>
      <c r="F13" s="64" t="str">
        <f t="shared" si="6"/>
        <v>103</v>
      </c>
      <c r="G13" s="65" t="str">
        <f t="shared" si="7"/>
        <v>70바5025</v>
      </c>
      <c r="H13" s="66">
        <f t="shared" si="8"/>
        <v>5</v>
      </c>
      <c r="I13" s="67">
        <f t="shared" si="9"/>
        <v>2956.8469999999998</v>
      </c>
      <c r="J13" s="68">
        <f t="shared" si="10"/>
        <v>3.2067200133353894E-2</v>
      </c>
      <c r="K13" s="68">
        <f t="shared" si="11"/>
        <v>0.36989489481732601</v>
      </c>
      <c r="L13" s="68">
        <f t="shared" si="12"/>
        <v>0.18364156143351348</v>
      </c>
      <c r="M13" s="69">
        <f t="shared" si="13"/>
        <v>14.661</v>
      </c>
      <c r="N13" s="70">
        <f t="shared" si="14"/>
        <v>0.67639617470907365</v>
      </c>
      <c r="O13" s="70">
        <f t="shared" si="15"/>
        <v>25.19575750791299</v>
      </c>
      <c r="P13" s="109">
        <f t="shared" si="16"/>
        <v>33</v>
      </c>
      <c r="Q13" s="110">
        <f t="shared" si="17"/>
        <v>20</v>
      </c>
      <c r="R13" s="110">
        <f t="shared" si="18"/>
        <v>753</v>
      </c>
      <c r="T13">
        <v>502</v>
      </c>
      <c r="U13">
        <v>4155</v>
      </c>
      <c r="V13" t="s">
        <v>252</v>
      </c>
      <c r="W13">
        <v>2989.54</v>
      </c>
      <c r="X13">
        <v>1429.0060000000001</v>
      </c>
      <c r="Y13">
        <v>2.0920000000000001</v>
      </c>
      <c r="Z13">
        <v>14.661</v>
      </c>
      <c r="AA13">
        <v>180.02023800000001</v>
      </c>
      <c r="AB13">
        <v>5.7727449999999996</v>
      </c>
      <c r="AC13">
        <v>66.588566999999998</v>
      </c>
      <c r="AD13" s="1">
        <v>543</v>
      </c>
      <c r="AE13">
        <v>20</v>
      </c>
      <c r="AF13">
        <v>753</v>
      </c>
      <c r="AG13">
        <v>92</v>
      </c>
      <c r="AH13">
        <v>16.606687999999998</v>
      </c>
      <c r="AI13">
        <v>2933.5</v>
      </c>
      <c r="AJ13">
        <v>331.2</v>
      </c>
      <c r="AK13">
        <v>33</v>
      </c>
      <c r="AL13">
        <v>23104</v>
      </c>
      <c r="AM13">
        <v>0.9844008849555832</v>
      </c>
      <c r="AN13" t="s">
        <v>66</v>
      </c>
      <c r="AO13">
        <v>2361.2190000000001</v>
      </c>
      <c r="AP13" t="s">
        <v>589</v>
      </c>
      <c r="AQ13" t="s">
        <v>116</v>
      </c>
      <c r="AR13" t="s">
        <v>117</v>
      </c>
      <c r="AS13" t="s">
        <v>116</v>
      </c>
      <c r="AT13" t="s">
        <v>117</v>
      </c>
      <c r="AU13" t="s">
        <v>169</v>
      </c>
      <c r="AV13" t="s">
        <v>252</v>
      </c>
      <c r="AW13" t="s">
        <v>66</v>
      </c>
      <c r="AX13">
        <v>4155</v>
      </c>
      <c r="AY13" t="s">
        <v>486</v>
      </c>
      <c r="AZ13">
        <v>3</v>
      </c>
      <c r="BA13" t="s">
        <v>403</v>
      </c>
      <c r="BB13">
        <v>5</v>
      </c>
      <c r="BC13">
        <v>1</v>
      </c>
      <c r="BE13" t="s">
        <v>66</v>
      </c>
      <c r="BF13">
        <v>0</v>
      </c>
      <c r="BG13" t="s">
        <v>397</v>
      </c>
      <c r="BI13" t="s">
        <v>116</v>
      </c>
      <c r="BJ13" t="s">
        <v>252</v>
      </c>
      <c r="BK13" t="s">
        <v>66</v>
      </c>
      <c r="BL13">
        <v>0.9844008849555832</v>
      </c>
      <c r="BM13">
        <v>4155</v>
      </c>
      <c r="BN13" t="s">
        <v>117</v>
      </c>
      <c r="BO13" t="s">
        <v>169</v>
      </c>
      <c r="BP13">
        <v>5</v>
      </c>
      <c r="BQ13">
        <v>2956.8469999999998</v>
      </c>
      <c r="BR13">
        <v>3.2067200133353894E-2</v>
      </c>
      <c r="BS13">
        <v>0.36989489481732601</v>
      </c>
      <c r="BT13">
        <v>0.18163329475437692</v>
      </c>
      <c r="BU13">
        <v>14.661</v>
      </c>
      <c r="BV13">
        <v>0.67639617470907365</v>
      </c>
      <c r="BW13">
        <v>25.19575750791299</v>
      </c>
      <c r="BX13">
        <v>33</v>
      </c>
      <c r="BY13">
        <v>20</v>
      </c>
      <c r="BZ13">
        <v>753</v>
      </c>
    </row>
    <row r="14" spans="1:78" ht="16.5">
      <c r="A14" s="42" t="str">
        <f t="shared" si="1"/>
        <v>강인여객</v>
      </c>
      <c r="B14" s="43" t="str">
        <f t="shared" si="2"/>
        <v>권용국</v>
      </c>
      <c r="C14" s="44" t="str">
        <f t="shared" si="3"/>
        <v>S</v>
      </c>
      <c r="D14" s="45">
        <f t="shared" si="4"/>
        <v>1.0478925682168114</v>
      </c>
      <c r="E14" s="46">
        <f t="shared" si="5"/>
        <v>47</v>
      </c>
      <c r="F14" s="47" t="str">
        <f t="shared" si="6"/>
        <v>103</v>
      </c>
      <c r="G14" s="48" t="str">
        <f t="shared" si="7"/>
        <v>70바5064</v>
      </c>
      <c r="H14" s="49">
        <f t="shared" si="8"/>
        <v>4</v>
      </c>
      <c r="I14" s="50">
        <f t="shared" si="9"/>
        <v>2236.5309999999999</v>
      </c>
      <c r="J14" s="51">
        <f t="shared" si="10"/>
        <v>4.3245437476010853E-3</v>
      </c>
      <c r="K14" s="51">
        <f t="shared" si="11"/>
        <v>0.35152242470295031</v>
      </c>
      <c r="L14" s="51">
        <f t="shared" si="12"/>
        <v>0.19583900245514146</v>
      </c>
      <c r="M14" s="52">
        <f t="shared" si="13"/>
        <v>11.693</v>
      </c>
      <c r="N14" s="53">
        <f t="shared" si="14"/>
        <v>0.26827260610293352</v>
      </c>
      <c r="O14" s="53">
        <f t="shared" si="15"/>
        <v>26.469563802156106</v>
      </c>
      <c r="P14" s="111">
        <f t="shared" si="16"/>
        <v>108</v>
      </c>
      <c r="Q14" s="112">
        <f t="shared" si="17"/>
        <v>6</v>
      </c>
      <c r="R14" s="112">
        <f t="shared" si="18"/>
        <v>592</v>
      </c>
      <c r="T14">
        <v>502</v>
      </c>
      <c r="U14">
        <v>47</v>
      </c>
      <c r="V14" t="s">
        <v>362</v>
      </c>
      <c r="W14">
        <v>2236.5309999999999</v>
      </c>
      <c r="X14">
        <v>964.73099999999999</v>
      </c>
      <c r="Y14">
        <v>2.3180000000000001</v>
      </c>
      <c r="Z14">
        <v>11.693</v>
      </c>
      <c r="AA14">
        <v>132.312455</v>
      </c>
      <c r="AB14">
        <v>0.57219100000000001</v>
      </c>
      <c r="AC14">
        <v>46.510795000000002</v>
      </c>
      <c r="AD14" s="1">
        <v>438</v>
      </c>
      <c r="AE14">
        <v>6</v>
      </c>
      <c r="AF14">
        <v>592</v>
      </c>
      <c r="AG14">
        <v>75</v>
      </c>
      <c r="AH14">
        <v>16.903403999999998</v>
      </c>
      <c r="AI14">
        <v>601</v>
      </c>
      <c r="AJ14">
        <v>0</v>
      </c>
      <c r="AK14">
        <v>108</v>
      </c>
      <c r="AL14">
        <v>106</v>
      </c>
      <c r="AM14">
        <v>1.0478925682168114</v>
      </c>
      <c r="AN14" t="s">
        <v>71</v>
      </c>
      <c r="AO14">
        <v>1760.7719999999999</v>
      </c>
      <c r="AP14" t="s">
        <v>590</v>
      </c>
      <c r="AQ14" t="s">
        <v>116</v>
      </c>
      <c r="AR14" t="s">
        <v>117</v>
      </c>
      <c r="AS14" t="s">
        <v>116</v>
      </c>
      <c r="AT14" t="s">
        <v>117</v>
      </c>
      <c r="AU14" t="s">
        <v>173</v>
      </c>
      <c r="AV14" t="s">
        <v>362</v>
      </c>
      <c r="AW14" t="s">
        <v>71</v>
      </c>
      <c r="AX14">
        <v>47</v>
      </c>
      <c r="AY14" t="s">
        <v>488</v>
      </c>
      <c r="AZ14">
        <v>5</v>
      </c>
      <c r="BA14" t="s">
        <v>489</v>
      </c>
      <c r="BB14">
        <v>4</v>
      </c>
      <c r="BC14">
        <v>1</v>
      </c>
      <c r="BE14" t="s">
        <v>71</v>
      </c>
      <c r="BF14">
        <v>0</v>
      </c>
      <c r="BG14" t="s">
        <v>397</v>
      </c>
      <c r="BI14" t="s">
        <v>116</v>
      </c>
      <c r="BJ14" t="s">
        <v>362</v>
      </c>
      <c r="BK14" t="s">
        <v>71</v>
      </c>
      <c r="BL14">
        <v>1.0478925682168114</v>
      </c>
      <c r="BM14">
        <v>47</v>
      </c>
      <c r="BN14" t="s">
        <v>117</v>
      </c>
      <c r="BO14" t="s">
        <v>173</v>
      </c>
      <c r="BP14">
        <v>4</v>
      </c>
      <c r="BQ14">
        <v>2236.5309999999999</v>
      </c>
      <c r="BR14">
        <v>4.3245437476010853E-3</v>
      </c>
      <c r="BS14">
        <v>0.35152242470295031</v>
      </c>
      <c r="BT14">
        <v>0.19583900245514146</v>
      </c>
      <c r="BU14">
        <v>11.693</v>
      </c>
      <c r="BV14">
        <v>0.26827260610293352</v>
      </c>
      <c r="BW14">
        <v>26.469563802156106</v>
      </c>
      <c r="BX14">
        <v>108</v>
      </c>
      <c r="BY14">
        <v>6</v>
      </c>
      <c r="BZ14">
        <v>592</v>
      </c>
    </row>
    <row r="15" spans="1:78" ht="16.5">
      <c r="A15" s="59" t="str">
        <f t="shared" si="1"/>
        <v>강인여객</v>
      </c>
      <c r="B15" s="60" t="str">
        <f t="shared" si="2"/>
        <v>김경석</v>
      </c>
      <c r="C15" s="61" t="str">
        <f t="shared" si="3"/>
        <v>F</v>
      </c>
      <c r="D15" s="62">
        <f t="shared" si="4"/>
        <v>0.74642169666325875</v>
      </c>
      <c r="E15" s="63">
        <f t="shared" si="5"/>
        <v>5366</v>
      </c>
      <c r="F15" s="64" t="str">
        <f t="shared" si="6"/>
        <v>103-1</v>
      </c>
      <c r="G15" s="65" t="str">
        <f t="shared" si="7"/>
        <v>70바5935</v>
      </c>
      <c r="H15" s="66">
        <f t="shared" si="8"/>
        <v>2</v>
      </c>
      <c r="I15" s="67">
        <f t="shared" si="9"/>
        <v>1670.1390000000001</v>
      </c>
      <c r="J15" s="68">
        <f t="shared" si="10"/>
        <v>0.11929151822553778</v>
      </c>
      <c r="K15" s="68">
        <f t="shared" si="11"/>
        <v>0.34908481038808181</v>
      </c>
      <c r="L15" s="68">
        <f t="shared" si="12"/>
        <v>0.25506859009938693</v>
      </c>
      <c r="M15" s="69">
        <f t="shared" si="13"/>
        <v>23.196999999999999</v>
      </c>
      <c r="N15" s="70">
        <f t="shared" si="14"/>
        <v>0.1796257676756246</v>
      </c>
      <c r="O15" s="70">
        <f t="shared" si="15"/>
        <v>34.787523673179294</v>
      </c>
      <c r="P15" s="109">
        <f t="shared" si="16"/>
        <v>10</v>
      </c>
      <c r="Q15" s="110">
        <f t="shared" si="17"/>
        <v>3</v>
      </c>
      <c r="R15" s="110">
        <f t="shared" si="18"/>
        <v>581</v>
      </c>
      <c r="T15">
        <v>502</v>
      </c>
      <c r="U15">
        <v>5366</v>
      </c>
      <c r="V15" t="s">
        <v>253</v>
      </c>
      <c r="W15">
        <v>1670.1389999999999</v>
      </c>
      <c r="X15">
        <v>985.23699999999997</v>
      </c>
      <c r="Y15">
        <v>1.6950000000000001</v>
      </c>
      <c r="Z15">
        <v>23.196999999999999</v>
      </c>
      <c r="AA15">
        <v>101.406363</v>
      </c>
      <c r="AB15">
        <v>12.096919</v>
      </c>
      <c r="AC15">
        <v>35.399420999999997</v>
      </c>
      <c r="AD15" s="1">
        <v>426</v>
      </c>
      <c r="AE15">
        <v>3</v>
      </c>
      <c r="AF15">
        <v>581</v>
      </c>
      <c r="AG15">
        <v>90</v>
      </c>
      <c r="AH15">
        <v>16.469764999999999</v>
      </c>
      <c r="AI15">
        <v>3172.8</v>
      </c>
      <c r="AJ15">
        <v>645.6</v>
      </c>
      <c r="AK15">
        <v>10</v>
      </c>
      <c r="AL15">
        <v>8427</v>
      </c>
      <c r="AM15">
        <v>0.74642169666325875</v>
      </c>
      <c r="AN15" t="s">
        <v>70</v>
      </c>
      <c r="AO15">
        <v>1555.4770000000001</v>
      </c>
      <c r="AP15" t="s">
        <v>591</v>
      </c>
      <c r="AQ15" t="s">
        <v>116</v>
      </c>
      <c r="AR15" t="s">
        <v>118</v>
      </c>
      <c r="AS15" t="s">
        <v>116</v>
      </c>
      <c r="AT15" t="s">
        <v>118</v>
      </c>
      <c r="AU15" t="s">
        <v>203</v>
      </c>
      <c r="AV15" t="s">
        <v>253</v>
      </c>
      <c r="AW15" t="s">
        <v>70</v>
      </c>
      <c r="AX15">
        <v>5366</v>
      </c>
      <c r="AY15" t="s">
        <v>476</v>
      </c>
      <c r="AZ15">
        <v>2</v>
      </c>
      <c r="BA15" t="s">
        <v>407</v>
      </c>
      <c r="BB15">
        <v>2</v>
      </c>
      <c r="BC15">
        <v>1</v>
      </c>
      <c r="BE15" t="s">
        <v>70</v>
      </c>
      <c r="BF15">
        <v>0</v>
      </c>
      <c r="BG15" t="s">
        <v>397</v>
      </c>
      <c r="BI15" t="s">
        <v>116</v>
      </c>
      <c r="BJ15" t="s">
        <v>253</v>
      </c>
      <c r="BK15" t="s">
        <v>70</v>
      </c>
      <c r="BL15">
        <v>0.74642169666325875</v>
      </c>
      <c r="BM15">
        <v>5366</v>
      </c>
      <c r="BN15" t="s">
        <v>118</v>
      </c>
      <c r="BO15" t="s">
        <v>203</v>
      </c>
      <c r="BP15">
        <v>2</v>
      </c>
      <c r="BQ15">
        <v>1670.1390000000001</v>
      </c>
      <c r="BR15">
        <v>0.11929151822553778</v>
      </c>
      <c r="BS15">
        <v>0.34908481038808181</v>
      </c>
      <c r="BT15">
        <v>0.25506859009938693</v>
      </c>
      <c r="BU15">
        <v>23.196999999999999</v>
      </c>
      <c r="BV15">
        <v>0.1796257676756246</v>
      </c>
      <c r="BW15">
        <v>34.787523673179294</v>
      </c>
      <c r="BX15">
        <v>10</v>
      </c>
      <c r="BY15">
        <v>3</v>
      </c>
      <c r="BZ15">
        <v>581</v>
      </c>
    </row>
    <row r="16" spans="1:78" ht="16.5">
      <c r="A16" s="42" t="str">
        <f t="shared" si="1"/>
        <v>강인여객</v>
      </c>
      <c r="B16" s="43" t="str">
        <f t="shared" si="2"/>
        <v>김광수</v>
      </c>
      <c r="C16" s="44" t="str">
        <f t="shared" si="3"/>
        <v>S</v>
      </c>
      <c r="D16" s="45">
        <f t="shared" si="4"/>
        <v>1.0183576120078546</v>
      </c>
      <c r="E16" s="46">
        <f t="shared" si="5"/>
        <v>9389</v>
      </c>
      <c r="F16" s="47" t="str">
        <f t="shared" si="6"/>
        <v>급행91</v>
      </c>
      <c r="G16" s="48" t="str">
        <f t="shared" si="7"/>
        <v>70바6017</v>
      </c>
      <c r="H16" s="49">
        <f t="shared" si="8"/>
        <v>4</v>
      </c>
      <c r="I16" s="50">
        <f t="shared" si="9"/>
        <v>4628.93</v>
      </c>
      <c r="J16" s="51">
        <f t="shared" si="10"/>
        <v>1.0544119716358952E-2</v>
      </c>
      <c r="K16" s="51">
        <f t="shared" si="11"/>
        <v>0.30262648314678481</v>
      </c>
      <c r="L16" s="51">
        <f t="shared" si="12"/>
        <v>0.24433292359141312</v>
      </c>
      <c r="M16" s="52">
        <f t="shared" si="13"/>
        <v>14.183</v>
      </c>
      <c r="N16" s="53">
        <f t="shared" si="14"/>
        <v>0.25923917622431097</v>
      </c>
      <c r="O16" s="53">
        <f t="shared" si="15"/>
        <v>15.900002808424409</v>
      </c>
      <c r="P16" s="111">
        <f t="shared" si="16"/>
        <v>1</v>
      </c>
      <c r="Q16" s="112">
        <f t="shared" si="17"/>
        <v>12</v>
      </c>
      <c r="R16" s="112">
        <f t="shared" si="18"/>
        <v>736</v>
      </c>
      <c r="T16">
        <v>502</v>
      </c>
      <c r="U16">
        <v>9389</v>
      </c>
      <c r="V16" t="s">
        <v>254</v>
      </c>
      <c r="W16">
        <v>4628.93</v>
      </c>
      <c r="X16">
        <v>1689.51</v>
      </c>
      <c r="Y16">
        <v>2.74</v>
      </c>
      <c r="Z16">
        <v>14.183</v>
      </c>
      <c r="AA16">
        <v>171.73325500000001</v>
      </c>
      <c r="AB16">
        <v>1.8107759999999999</v>
      </c>
      <c r="AC16">
        <v>51.971031000000004</v>
      </c>
      <c r="AD16" s="1">
        <v>1131</v>
      </c>
      <c r="AE16">
        <v>12</v>
      </c>
      <c r="AF16">
        <v>736</v>
      </c>
      <c r="AG16">
        <v>98</v>
      </c>
      <c r="AH16">
        <v>26.954184999999999</v>
      </c>
      <c r="AI16">
        <v>16768.599999999999</v>
      </c>
      <c r="AJ16">
        <v>1347.2</v>
      </c>
      <c r="AK16">
        <v>1</v>
      </c>
      <c r="AL16">
        <v>56</v>
      </c>
      <c r="AM16">
        <v>1.0183576120078546</v>
      </c>
      <c r="AN16" t="s">
        <v>71</v>
      </c>
      <c r="AO16">
        <v>3672.2849999999999</v>
      </c>
      <c r="AP16" t="s">
        <v>592</v>
      </c>
      <c r="AQ16" t="s">
        <v>116</v>
      </c>
      <c r="AR16" t="s">
        <v>120</v>
      </c>
      <c r="AS16" t="s">
        <v>116</v>
      </c>
      <c r="AT16" t="s">
        <v>120</v>
      </c>
      <c r="AU16" t="s">
        <v>237</v>
      </c>
      <c r="AV16" t="s">
        <v>254</v>
      </c>
      <c r="AW16" t="s">
        <v>71</v>
      </c>
      <c r="AX16">
        <v>9389</v>
      </c>
      <c r="AY16" t="s">
        <v>490</v>
      </c>
      <c r="AZ16">
        <v>7</v>
      </c>
      <c r="BA16" t="s">
        <v>496</v>
      </c>
      <c r="BB16">
        <v>4</v>
      </c>
      <c r="BC16">
        <v>1</v>
      </c>
      <c r="BE16" t="s">
        <v>71</v>
      </c>
      <c r="BF16">
        <v>0</v>
      </c>
      <c r="BG16" t="s">
        <v>397</v>
      </c>
      <c r="BI16" t="s">
        <v>116</v>
      </c>
      <c r="BJ16" t="s">
        <v>254</v>
      </c>
      <c r="BK16" t="s">
        <v>71</v>
      </c>
      <c r="BL16">
        <v>1.0183576120078546</v>
      </c>
      <c r="BM16">
        <v>9389</v>
      </c>
      <c r="BN16" t="s">
        <v>120</v>
      </c>
      <c r="BO16" t="s">
        <v>237</v>
      </c>
      <c r="BP16">
        <v>4</v>
      </c>
      <c r="BQ16">
        <v>4628.93</v>
      </c>
      <c r="BR16">
        <v>1.0544119716358952E-2</v>
      </c>
      <c r="BS16">
        <v>0.30262648314678481</v>
      </c>
      <c r="BT16">
        <v>0.24433292359141312</v>
      </c>
      <c r="BU16">
        <v>14.183</v>
      </c>
      <c r="BV16">
        <v>0.25923917622431097</v>
      </c>
      <c r="BW16">
        <v>15.900002808424409</v>
      </c>
      <c r="BX16">
        <v>1</v>
      </c>
      <c r="BY16">
        <v>12</v>
      </c>
      <c r="BZ16">
        <v>736</v>
      </c>
    </row>
    <row r="17" spans="1:78" ht="16.5">
      <c r="A17" s="59" t="str">
        <f t="shared" si="1"/>
        <v>강인여객</v>
      </c>
      <c r="B17" s="60" t="str">
        <f t="shared" si="2"/>
        <v>김광원</v>
      </c>
      <c r="C17" s="61" t="str">
        <f t="shared" si="3"/>
        <v>A</v>
      </c>
      <c r="D17" s="62">
        <f t="shared" si="4"/>
        <v>0.98870787825493944</v>
      </c>
      <c r="E17" s="63">
        <f t="shared" si="5"/>
        <v>2488</v>
      </c>
      <c r="F17" s="64" t="str">
        <f t="shared" si="6"/>
        <v>103-1</v>
      </c>
      <c r="G17" s="65" t="str">
        <f t="shared" si="7"/>
        <v>70바6037</v>
      </c>
      <c r="H17" s="66">
        <f t="shared" si="8"/>
        <v>2</v>
      </c>
      <c r="I17" s="67">
        <f t="shared" si="9"/>
        <v>2658.0899999999997</v>
      </c>
      <c r="J17" s="68">
        <f t="shared" si="10"/>
        <v>3.2229505346110222E-3</v>
      </c>
      <c r="K17" s="68">
        <f t="shared" si="11"/>
        <v>0.35530176105064859</v>
      </c>
      <c r="L17" s="68">
        <f t="shared" si="12"/>
        <v>0.12565413511205417</v>
      </c>
      <c r="M17" s="69">
        <f t="shared" si="13"/>
        <v>11.821999999999999</v>
      </c>
      <c r="N17" s="70">
        <f t="shared" si="14"/>
        <v>7.524199707308632E-2</v>
      </c>
      <c r="O17" s="70">
        <f t="shared" si="15"/>
        <v>10.12004860633011</v>
      </c>
      <c r="P17" s="109">
        <f t="shared" si="16"/>
        <v>4</v>
      </c>
      <c r="Q17" s="110">
        <f t="shared" si="17"/>
        <v>2</v>
      </c>
      <c r="R17" s="110">
        <f t="shared" si="18"/>
        <v>269</v>
      </c>
      <c r="T17">
        <v>502</v>
      </c>
      <c r="U17">
        <v>2488</v>
      </c>
      <c r="V17" t="s">
        <v>255</v>
      </c>
      <c r="W17">
        <v>2658.09</v>
      </c>
      <c r="X17">
        <v>1171.538</v>
      </c>
      <c r="Y17">
        <v>2.2690000000000001</v>
      </c>
      <c r="Z17">
        <v>11.821999999999999</v>
      </c>
      <c r="AA17">
        <v>151.59245999999999</v>
      </c>
      <c r="AB17">
        <v>0.48857499999999998</v>
      </c>
      <c r="AC17">
        <v>53.861068000000003</v>
      </c>
      <c r="AD17" s="1">
        <v>334</v>
      </c>
      <c r="AE17">
        <v>2</v>
      </c>
      <c r="AF17">
        <v>269</v>
      </c>
      <c r="AG17">
        <v>84</v>
      </c>
      <c r="AH17">
        <v>17.534447</v>
      </c>
      <c r="AI17">
        <v>2117.9</v>
      </c>
      <c r="AJ17">
        <v>7.1</v>
      </c>
      <c r="AK17">
        <v>4</v>
      </c>
      <c r="AL17">
        <v>2431</v>
      </c>
      <c r="AM17">
        <v>0.98870787825493944</v>
      </c>
      <c r="AN17" t="s">
        <v>66</v>
      </c>
      <c r="AO17">
        <v>2544.9699999999998</v>
      </c>
      <c r="AP17" t="s">
        <v>593</v>
      </c>
      <c r="AQ17" t="s">
        <v>116</v>
      </c>
      <c r="AR17" t="s">
        <v>118</v>
      </c>
      <c r="AS17" t="s">
        <v>116</v>
      </c>
      <c r="AT17" t="s">
        <v>118</v>
      </c>
      <c r="AU17" t="s">
        <v>215</v>
      </c>
      <c r="AV17" t="s">
        <v>255</v>
      </c>
      <c r="AW17" t="s">
        <v>66</v>
      </c>
      <c r="AX17">
        <v>2488</v>
      </c>
      <c r="AY17" t="s">
        <v>503</v>
      </c>
      <c r="AZ17">
        <v>4</v>
      </c>
      <c r="BA17" t="s">
        <v>558</v>
      </c>
      <c r="BB17">
        <v>2</v>
      </c>
      <c r="BC17">
        <v>1</v>
      </c>
      <c r="BE17" t="s">
        <v>71</v>
      </c>
      <c r="BF17">
        <v>-1</v>
      </c>
      <c r="BG17" t="s">
        <v>398</v>
      </c>
      <c r="BI17" t="s">
        <v>116</v>
      </c>
      <c r="BJ17" t="s">
        <v>255</v>
      </c>
      <c r="BK17" t="s">
        <v>66</v>
      </c>
      <c r="BL17">
        <v>0.98870787825493944</v>
      </c>
      <c r="BM17">
        <v>2488</v>
      </c>
      <c r="BN17" t="s">
        <v>118</v>
      </c>
      <c r="BO17" t="s">
        <v>215</v>
      </c>
      <c r="BP17">
        <v>2</v>
      </c>
      <c r="BQ17">
        <v>2658.0899999999997</v>
      </c>
      <c r="BR17">
        <v>3.2229505346110222E-3</v>
      </c>
      <c r="BS17">
        <v>0.35530176105064859</v>
      </c>
      <c r="BT17">
        <v>0.12565413511205414</v>
      </c>
      <c r="BU17">
        <v>11.821999999999999</v>
      </c>
      <c r="BV17">
        <v>7.524199707308632E-2</v>
      </c>
      <c r="BW17">
        <v>10.12004860633011</v>
      </c>
      <c r="BX17">
        <v>4</v>
      </c>
      <c r="BY17">
        <v>2</v>
      </c>
      <c r="BZ17">
        <v>269</v>
      </c>
    </row>
    <row r="18" spans="1:78" ht="16.5">
      <c r="A18" s="42" t="str">
        <f t="shared" si="1"/>
        <v>강인여객</v>
      </c>
      <c r="B18" s="43" t="str">
        <f t="shared" si="2"/>
        <v>김기영</v>
      </c>
      <c r="C18" s="44" t="str">
        <f t="shared" si="3"/>
        <v>C</v>
      </c>
      <c r="D18" s="45">
        <f t="shared" si="4"/>
        <v>0.88937095166375557</v>
      </c>
      <c r="E18" s="46">
        <f t="shared" si="5"/>
        <v>1046</v>
      </c>
      <c r="F18" s="47" t="str">
        <f t="shared" si="6"/>
        <v>103</v>
      </c>
      <c r="G18" s="48" t="str">
        <f t="shared" si="7"/>
        <v>70바5067</v>
      </c>
      <c r="H18" s="49">
        <f t="shared" si="8"/>
        <v>3</v>
      </c>
      <c r="I18" s="50">
        <f t="shared" si="9"/>
        <v>2892.6959999999999</v>
      </c>
      <c r="J18" s="51">
        <f t="shared" si="10"/>
        <v>1.315797769342965E-2</v>
      </c>
      <c r="K18" s="51">
        <f t="shared" si="11"/>
        <v>0.36822505830359026</v>
      </c>
      <c r="L18" s="51">
        <f t="shared" si="12"/>
        <v>0.12445137684706585</v>
      </c>
      <c r="M18" s="52">
        <f t="shared" si="13"/>
        <v>15.282</v>
      </c>
      <c r="N18" s="53">
        <f t="shared" si="14"/>
        <v>0.44940774972551562</v>
      </c>
      <c r="O18" s="53">
        <f t="shared" si="15"/>
        <v>11.166054089333965</v>
      </c>
      <c r="P18" s="111">
        <f t="shared" si="16"/>
        <v>105</v>
      </c>
      <c r="Q18" s="112">
        <f t="shared" si="17"/>
        <v>13</v>
      </c>
      <c r="R18" s="112">
        <f t="shared" si="18"/>
        <v>323</v>
      </c>
      <c r="T18">
        <v>502</v>
      </c>
      <c r="U18">
        <v>1046</v>
      </c>
      <c r="V18" t="s">
        <v>256</v>
      </c>
      <c r="W18">
        <v>2892.6959999999999</v>
      </c>
      <c r="X18">
        <v>1482.91</v>
      </c>
      <c r="Y18">
        <v>1.9510000000000001</v>
      </c>
      <c r="Z18">
        <v>15.282</v>
      </c>
      <c r="AA18">
        <v>177.96245400000001</v>
      </c>
      <c r="AB18">
        <v>2.3416260000000002</v>
      </c>
      <c r="AC18">
        <v>65.530235000000005</v>
      </c>
      <c r="AD18" s="1">
        <v>360</v>
      </c>
      <c r="AE18">
        <v>13</v>
      </c>
      <c r="AF18">
        <v>323</v>
      </c>
      <c r="AG18">
        <v>88</v>
      </c>
      <c r="AH18">
        <v>16.254529000000002</v>
      </c>
      <c r="AI18">
        <v>1505.1</v>
      </c>
      <c r="AJ18">
        <v>2.8</v>
      </c>
      <c r="AK18">
        <v>105</v>
      </c>
      <c r="AL18">
        <v>3856</v>
      </c>
      <c r="AM18">
        <v>0.88937095166375557</v>
      </c>
      <c r="AN18" t="s">
        <v>69</v>
      </c>
      <c r="AO18">
        <v>2485.498</v>
      </c>
      <c r="AP18" t="s">
        <v>594</v>
      </c>
      <c r="AQ18" t="s">
        <v>116</v>
      </c>
      <c r="AR18" t="s">
        <v>117</v>
      </c>
      <c r="AS18" t="s">
        <v>116</v>
      </c>
      <c r="AT18" t="s">
        <v>117</v>
      </c>
      <c r="AU18" t="s">
        <v>176</v>
      </c>
      <c r="AV18" t="s">
        <v>256</v>
      </c>
      <c r="AW18" t="s">
        <v>69</v>
      </c>
      <c r="AX18">
        <v>1046</v>
      </c>
      <c r="AY18" t="s">
        <v>475</v>
      </c>
      <c r="AZ18">
        <v>7</v>
      </c>
      <c r="BA18" t="s">
        <v>189</v>
      </c>
      <c r="BB18">
        <v>3</v>
      </c>
      <c r="BC18">
        <v>1</v>
      </c>
      <c r="BE18" t="s">
        <v>67</v>
      </c>
      <c r="BF18">
        <v>1</v>
      </c>
      <c r="BG18" t="s">
        <v>394</v>
      </c>
      <c r="BI18" t="s">
        <v>116</v>
      </c>
      <c r="BJ18" t="s">
        <v>256</v>
      </c>
      <c r="BK18" t="s">
        <v>69</v>
      </c>
      <c r="BL18">
        <v>0.88937095166375557</v>
      </c>
      <c r="BM18">
        <v>1046</v>
      </c>
      <c r="BN18" t="s">
        <v>117</v>
      </c>
      <c r="BO18" t="s">
        <v>176</v>
      </c>
      <c r="BP18">
        <v>3</v>
      </c>
      <c r="BQ18">
        <v>2892.6959999999999</v>
      </c>
      <c r="BR18">
        <v>1.315797769342965E-2</v>
      </c>
      <c r="BS18">
        <v>0.36822505830359026</v>
      </c>
      <c r="BT18">
        <v>0.12445137684706585</v>
      </c>
      <c r="BU18">
        <v>15.282</v>
      </c>
      <c r="BV18">
        <v>0.44940774972551562</v>
      </c>
      <c r="BW18">
        <v>11.166054089333965</v>
      </c>
      <c r="BX18">
        <v>105</v>
      </c>
      <c r="BY18">
        <v>13</v>
      </c>
      <c r="BZ18">
        <v>323</v>
      </c>
    </row>
    <row r="19" spans="1:78" ht="16.5">
      <c r="A19" s="59" t="str">
        <f t="shared" si="1"/>
        <v>강인여객</v>
      </c>
      <c r="B19" s="60" t="str">
        <f t="shared" si="2"/>
        <v>김남원</v>
      </c>
      <c r="C19" s="61" t="str">
        <f t="shared" si="3"/>
        <v>B</v>
      </c>
      <c r="D19" s="62">
        <f t="shared" si="4"/>
        <v>0.9450677777765033</v>
      </c>
      <c r="E19" s="63">
        <f t="shared" si="5"/>
        <v>2278</v>
      </c>
      <c r="F19" s="64" t="str">
        <f t="shared" si="6"/>
        <v>223</v>
      </c>
      <c r="G19" s="65" t="str">
        <f t="shared" si="7"/>
        <v>72바1261</v>
      </c>
      <c r="H19" s="66">
        <f t="shared" si="8"/>
        <v>3</v>
      </c>
      <c r="I19" s="67">
        <f t="shared" si="9"/>
        <v>2883.7509999999997</v>
      </c>
      <c r="J19" s="68">
        <f t="shared" si="10"/>
        <v>1.4180265257665846E-2</v>
      </c>
      <c r="K19" s="68">
        <f t="shared" si="11"/>
        <v>0.29712063110901543</v>
      </c>
      <c r="L19" s="68">
        <f t="shared" si="12"/>
        <v>0.16124831859616176</v>
      </c>
      <c r="M19" s="69">
        <f t="shared" si="13"/>
        <v>13.252000000000001</v>
      </c>
      <c r="N19" s="70">
        <f t="shared" si="14"/>
        <v>0</v>
      </c>
      <c r="O19" s="70">
        <f t="shared" si="15"/>
        <v>29.787592618086656</v>
      </c>
      <c r="P19" s="109">
        <f t="shared" si="16"/>
        <v>32</v>
      </c>
      <c r="Q19" s="110">
        <f t="shared" si="17"/>
        <v>0</v>
      </c>
      <c r="R19" s="110">
        <f t="shared" si="18"/>
        <v>859</v>
      </c>
      <c r="T19">
        <v>502</v>
      </c>
      <c r="U19">
        <v>2278</v>
      </c>
      <c r="V19" t="s">
        <v>257</v>
      </c>
      <c r="W19">
        <v>2883.7510000000002</v>
      </c>
      <c r="X19">
        <v>1177.3720000000001</v>
      </c>
      <c r="Y19">
        <v>2.4489999999999998</v>
      </c>
      <c r="Z19">
        <v>13.252000000000001</v>
      </c>
      <c r="AA19">
        <v>127.28831</v>
      </c>
      <c r="AB19">
        <v>1.8049820000000001</v>
      </c>
      <c r="AC19">
        <v>37.819983000000001</v>
      </c>
      <c r="AD19" s="1">
        <v>465</v>
      </c>
      <c r="AE19">
        <v>0</v>
      </c>
      <c r="AF19">
        <v>859</v>
      </c>
      <c r="AG19">
        <v>91</v>
      </c>
      <c r="AH19">
        <v>22.655269000000001</v>
      </c>
      <c r="AI19">
        <v>17858.900000000001</v>
      </c>
      <c r="AJ19">
        <v>3385</v>
      </c>
      <c r="AK19">
        <v>32</v>
      </c>
      <c r="AL19">
        <v>12201</v>
      </c>
      <c r="AM19">
        <v>0.9450677777765033</v>
      </c>
      <c r="AN19" t="s">
        <v>68</v>
      </c>
      <c r="AO19">
        <v>2473.1379999999999</v>
      </c>
      <c r="AP19" t="s">
        <v>595</v>
      </c>
      <c r="AQ19" t="s">
        <v>116</v>
      </c>
      <c r="AR19" t="s">
        <v>119</v>
      </c>
      <c r="AS19" t="s">
        <v>116</v>
      </c>
      <c r="AT19" t="s">
        <v>119</v>
      </c>
      <c r="AU19" t="s">
        <v>227</v>
      </c>
      <c r="AV19" t="s">
        <v>257</v>
      </c>
      <c r="AW19" t="s">
        <v>68</v>
      </c>
      <c r="AX19">
        <v>2278</v>
      </c>
      <c r="AY19" t="s">
        <v>521</v>
      </c>
      <c r="AZ19">
        <v>1</v>
      </c>
      <c r="BA19" t="s">
        <v>413</v>
      </c>
      <c r="BB19">
        <v>3</v>
      </c>
      <c r="BC19">
        <v>1</v>
      </c>
      <c r="BE19" t="s">
        <v>67</v>
      </c>
      <c r="BF19">
        <v>2</v>
      </c>
      <c r="BG19" t="s">
        <v>394</v>
      </c>
      <c r="BI19" t="s">
        <v>116</v>
      </c>
      <c r="BJ19" t="s">
        <v>257</v>
      </c>
      <c r="BK19" t="s">
        <v>68</v>
      </c>
      <c r="BL19">
        <v>0.9450677777765033</v>
      </c>
      <c r="BM19">
        <v>2278</v>
      </c>
      <c r="BN19" t="s">
        <v>119</v>
      </c>
      <c r="BO19" t="s">
        <v>227</v>
      </c>
      <c r="BP19">
        <v>3</v>
      </c>
      <c r="BQ19">
        <v>2883.7509999999997</v>
      </c>
      <c r="BR19">
        <v>1.4180265257665846E-2</v>
      </c>
      <c r="BS19">
        <v>0.29712063110901543</v>
      </c>
      <c r="BT19">
        <v>0.16124831859616173</v>
      </c>
      <c r="BU19">
        <v>13.252000000000001</v>
      </c>
      <c r="BV19">
        <v>0</v>
      </c>
      <c r="BW19">
        <v>29.787592618086656</v>
      </c>
      <c r="BX19">
        <v>32</v>
      </c>
      <c r="BY19">
        <v>0</v>
      </c>
      <c r="BZ19">
        <v>859</v>
      </c>
    </row>
    <row r="20" spans="1:78" ht="16.5">
      <c r="A20" s="42" t="str">
        <f t="shared" si="1"/>
        <v>강인여객</v>
      </c>
      <c r="B20" s="43" t="str">
        <f t="shared" si="2"/>
        <v>김도경</v>
      </c>
      <c r="C20" s="44" t="str">
        <f t="shared" si="3"/>
        <v>F</v>
      </c>
      <c r="D20" s="45">
        <f t="shared" si="4"/>
        <v>0.77361859921233989</v>
      </c>
      <c r="E20" s="46">
        <f t="shared" si="5"/>
        <v>391</v>
      </c>
      <c r="F20" s="47" t="str">
        <f t="shared" si="6"/>
        <v>103-1</v>
      </c>
      <c r="G20" s="48" t="str">
        <f t="shared" si="7"/>
        <v>70바5934</v>
      </c>
      <c r="H20" s="49">
        <f t="shared" si="8"/>
        <v>17</v>
      </c>
      <c r="I20" s="50">
        <f t="shared" si="9"/>
        <v>3786.1359999999995</v>
      </c>
      <c r="J20" s="51">
        <f t="shared" si="10"/>
        <v>3.1295791042239146E-2</v>
      </c>
      <c r="K20" s="51">
        <f t="shared" si="11"/>
        <v>0.44220075126542208</v>
      </c>
      <c r="L20" s="51">
        <f t="shared" si="12"/>
        <v>0.21816437655699639</v>
      </c>
      <c r="M20" s="52">
        <f t="shared" si="13"/>
        <v>21.131</v>
      </c>
      <c r="N20" s="53">
        <f t="shared" si="14"/>
        <v>7.7201303944060227</v>
      </c>
      <c r="O20" s="53">
        <f t="shared" si="15"/>
        <v>54.433937580921011</v>
      </c>
      <c r="P20" s="111">
        <f t="shared" si="16"/>
        <v>71</v>
      </c>
      <c r="Q20" s="112">
        <f t="shared" si="17"/>
        <v>276</v>
      </c>
      <c r="R20" s="112">
        <f t="shared" si="18"/>
        <v>2143</v>
      </c>
      <c r="T20">
        <v>502</v>
      </c>
      <c r="U20">
        <v>391</v>
      </c>
      <c r="V20" t="s">
        <v>448</v>
      </c>
      <c r="W20">
        <v>3814.8560000000002</v>
      </c>
      <c r="X20">
        <v>2244.4070000000002</v>
      </c>
      <c r="Y20">
        <v>1.7</v>
      </c>
      <c r="Z20">
        <v>21.131</v>
      </c>
      <c r="AA20">
        <v>245.18578199999999</v>
      </c>
      <c r="AB20">
        <v>7.6732829999999996</v>
      </c>
      <c r="AC20">
        <v>108.42133699999999</v>
      </c>
      <c r="AD20" s="1">
        <v>826</v>
      </c>
      <c r="AE20">
        <v>276</v>
      </c>
      <c r="AF20">
        <v>2143</v>
      </c>
      <c r="AG20">
        <v>91</v>
      </c>
      <c r="AH20">
        <v>15.559042</v>
      </c>
      <c r="AI20">
        <v>8880.2999999999993</v>
      </c>
      <c r="AJ20">
        <v>1429.4</v>
      </c>
      <c r="AK20">
        <v>71</v>
      </c>
      <c r="AL20">
        <v>65093</v>
      </c>
      <c r="AM20">
        <v>0.77361859921233989</v>
      </c>
      <c r="AN20" t="s">
        <v>70</v>
      </c>
      <c r="AO20">
        <v>1360.4739999999999</v>
      </c>
      <c r="AP20" t="s">
        <v>596</v>
      </c>
      <c r="AQ20" t="s">
        <v>116</v>
      </c>
      <c r="AR20" t="s">
        <v>118</v>
      </c>
      <c r="AS20" t="s">
        <v>116</v>
      </c>
      <c r="AT20" t="s">
        <v>118</v>
      </c>
      <c r="AU20" t="s">
        <v>202</v>
      </c>
      <c r="AV20" t="s">
        <v>448</v>
      </c>
      <c r="AW20" t="s">
        <v>70</v>
      </c>
      <c r="AX20">
        <v>391</v>
      </c>
      <c r="AY20" t="s">
        <v>476</v>
      </c>
      <c r="AZ20">
        <v>1</v>
      </c>
      <c r="BA20" t="s">
        <v>379</v>
      </c>
      <c r="BB20">
        <v>17</v>
      </c>
      <c r="BC20">
        <v>1</v>
      </c>
      <c r="BE20" t="s">
        <v>67</v>
      </c>
      <c r="BF20">
        <v>-1</v>
      </c>
      <c r="BG20" t="s">
        <v>398</v>
      </c>
      <c r="BI20" t="s">
        <v>116</v>
      </c>
      <c r="BJ20" t="s">
        <v>448</v>
      </c>
      <c r="BK20" t="s">
        <v>70</v>
      </c>
      <c r="BL20">
        <v>0.77361859921233989</v>
      </c>
      <c r="BM20">
        <v>391</v>
      </c>
      <c r="BN20" t="s">
        <v>118</v>
      </c>
      <c r="BO20" t="s">
        <v>202</v>
      </c>
      <c r="BP20">
        <v>17</v>
      </c>
      <c r="BQ20">
        <v>3786.1359999999995</v>
      </c>
      <c r="BR20">
        <v>3.1295791042239146E-2</v>
      </c>
      <c r="BS20">
        <v>0.44220075126542208</v>
      </c>
      <c r="BT20">
        <v>0.21652193424863217</v>
      </c>
      <c r="BU20">
        <v>21.131</v>
      </c>
      <c r="BV20">
        <v>7.7201303944060227</v>
      </c>
      <c r="BW20">
        <v>54.433937580921011</v>
      </c>
      <c r="BX20">
        <v>71</v>
      </c>
      <c r="BY20">
        <v>276</v>
      </c>
      <c r="BZ20">
        <v>2143</v>
      </c>
    </row>
    <row r="21" spans="1:78" ht="16.5">
      <c r="A21" s="59" t="str">
        <f t="shared" si="1"/>
        <v>강인여객</v>
      </c>
      <c r="B21" s="60" t="str">
        <f t="shared" si="2"/>
        <v>김민식</v>
      </c>
      <c r="C21" s="61" t="str">
        <f t="shared" si="3"/>
        <v>A</v>
      </c>
      <c r="D21" s="62">
        <f t="shared" si="4"/>
        <v>0.97184800586972186</v>
      </c>
      <c r="E21" s="63">
        <f t="shared" si="5"/>
        <v>3369</v>
      </c>
      <c r="F21" s="64" t="str">
        <f t="shared" si="6"/>
        <v>급행91</v>
      </c>
      <c r="G21" s="65" t="str">
        <f t="shared" si="7"/>
        <v>70바6018</v>
      </c>
      <c r="H21" s="66">
        <f t="shared" si="8"/>
        <v>9</v>
      </c>
      <c r="I21" s="67">
        <f t="shared" si="9"/>
        <v>4283.3450000000003</v>
      </c>
      <c r="J21" s="68">
        <f t="shared" si="10"/>
        <v>3.0605100494450664E-2</v>
      </c>
      <c r="K21" s="68">
        <f t="shared" si="11"/>
        <v>0.31981459298543341</v>
      </c>
      <c r="L21" s="68">
        <f t="shared" si="12"/>
        <v>0.14217860106995817</v>
      </c>
      <c r="M21" s="69">
        <f t="shared" si="13"/>
        <v>17.329000000000001</v>
      </c>
      <c r="N21" s="70">
        <f t="shared" si="14"/>
        <v>0.42023231843337389</v>
      </c>
      <c r="O21" s="70">
        <f t="shared" si="15"/>
        <v>25.890980063478423</v>
      </c>
      <c r="P21" s="109">
        <f t="shared" si="16"/>
        <v>15</v>
      </c>
      <c r="Q21" s="110">
        <f t="shared" si="17"/>
        <v>18</v>
      </c>
      <c r="R21" s="110">
        <f t="shared" si="18"/>
        <v>1109</v>
      </c>
      <c r="T21">
        <v>502</v>
      </c>
      <c r="U21">
        <v>3369</v>
      </c>
      <c r="V21" t="s">
        <v>258</v>
      </c>
      <c r="W21">
        <v>4283.3450000000003</v>
      </c>
      <c r="X21">
        <v>1618.7819999999999</v>
      </c>
      <c r="Y21">
        <v>2.6459999999999999</v>
      </c>
      <c r="Z21">
        <v>17.329000000000001</v>
      </c>
      <c r="AA21">
        <v>161.027996</v>
      </c>
      <c r="AB21">
        <v>4.9282779999999997</v>
      </c>
      <c r="AC21">
        <v>51.499102999999998</v>
      </c>
      <c r="AD21" s="1">
        <v>609</v>
      </c>
      <c r="AE21">
        <v>18</v>
      </c>
      <c r="AF21">
        <v>1109</v>
      </c>
      <c r="AG21">
        <v>109</v>
      </c>
      <c r="AH21">
        <v>26.600000999999999</v>
      </c>
      <c r="AI21">
        <v>19564.900000000001</v>
      </c>
      <c r="AJ21">
        <v>3346.5</v>
      </c>
      <c r="AK21">
        <v>15</v>
      </c>
      <c r="AL21">
        <v>7355</v>
      </c>
      <c r="AM21">
        <v>0.97184800586972186</v>
      </c>
      <c r="AN21" t="s">
        <v>66</v>
      </c>
      <c r="AO21">
        <v>1020.973</v>
      </c>
      <c r="AP21" t="s">
        <v>597</v>
      </c>
      <c r="AQ21" t="s">
        <v>116</v>
      </c>
      <c r="AR21" t="s">
        <v>120</v>
      </c>
      <c r="AS21" t="s">
        <v>116</v>
      </c>
      <c r="AT21" t="s">
        <v>120</v>
      </c>
      <c r="AU21" t="s">
        <v>414</v>
      </c>
      <c r="AV21" t="s">
        <v>258</v>
      </c>
      <c r="AW21" t="s">
        <v>66</v>
      </c>
      <c r="AX21">
        <v>3369</v>
      </c>
      <c r="AY21" t="s">
        <v>497</v>
      </c>
      <c r="AZ21">
        <v>3</v>
      </c>
      <c r="BA21" t="s">
        <v>546</v>
      </c>
      <c r="BB21">
        <v>9</v>
      </c>
      <c r="BC21">
        <v>1</v>
      </c>
      <c r="BE21" t="s">
        <v>71</v>
      </c>
      <c r="BF21">
        <v>-1</v>
      </c>
      <c r="BG21" t="s">
        <v>398</v>
      </c>
      <c r="BI21" t="s">
        <v>116</v>
      </c>
      <c r="BJ21" t="s">
        <v>258</v>
      </c>
      <c r="BK21" t="s">
        <v>66</v>
      </c>
      <c r="BL21">
        <v>0.97184800586972186</v>
      </c>
      <c r="BM21">
        <v>3369</v>
      </c>
      <c r="BN21" t="s">
        <v>120</v>
      </c>
      <c r="BO21" t="s">
        <v>414</v>
      </c>
      <c r="BP21">
        <v>9</v>
      </c>
      <c r="BQ21">
        <v>4283.3450000000003</v>
      </c>
      <c r="BR21">
        <v>3.0605100494450664E-2</v>
      </c>
      <c r="BS21">
        <v>0.31981459298543341</v>
      </c>
      <c r="BT21">
        <v>0.14217860106995817</v>
      </c>
      <c r="BU21">
        <v>17.329000000000001</v>
      </c>
      <c r="BV21">
        <v>0.42023231843337389</v>
      </c>
      <c r="BW21">
        <v>25.890980063478423</v>
      </c>
      <c r="BX21">
        <v>15</v>
      </c>
      <c r="BY21">
        <v>18</v>
      </c>
      <c r="BZ21">
        <v>1109</v>
      </c>
    </row>
    <row r="22" spans="1:78" ht="16.5">
      <c r="A22" s="42" t="str">
        <f t="shared" si="1"/>
        <v>강인여객</v>
      </c>
      <c r="B22" s="43" t="str">
        <f t="shared" si="2"/>
        <v>김상용</v>
      </c>
      <c r="C22" s="44" t="str">
        <f t="shared" si="3"/>
        <v>S</v>
      </c>
      <c r="D22" s="45">
        <f t="shared" si="4"/>
        <v>1.0316084429791392</v>
      </c>
      <c r="E22" s="46">
        <f t="shared" si="5"/>
        <v>4096</v>
      </c>
      <c r="F22" s="47" t="str">
        <f t="shared" si="6"/>
        <v>급행91</v>
      </c>
      <c r="G22" s="48" t="str">
        <f t="shared" si="7"/>
        <v>72바1602</v>
      </c>
      <c r="H22" s="49">
        <f t="shared" si="8"/>
        <v>4</v>
      </c>
      <c r="I22" s="50">
        <f t="shared" si="9"/>
        <v>4610.018</v>
      </c>
      <c r="J22" s="51">
        <f t="shared" si="10"/>
        <v>9.2722730527124517E-3</v>
      </c>
      <c r="K22" s="51">
        <f t="shared" si="11"/>
        <v>0.31547785383332999</v>
      </c>
      <c r="L22" s="51">
        <f t="shared" si="12"/>
        <v>0.25097515888224298</v>
      </c>
      <c r="M22" s="52">
        <f t="shared" si="13"/>
        <v>14.776999999999999</v>
      </c>
      <c r="N22" s="53">
        <f t="shared" si="14"/>
        <v>0.43383778544899393</v>
      </c>
      <c r="O22" s="53">
        <f t="shared" si="15"/>
        <v>16.702754739786265</v>
      </c>
      <c r="P22" s="111">
        <f t="shared" si="16"/>
        <v>10</v>
      </c>
      <c r="Q22" s="112">
        <f t="shared" si="17"/>
        <v>20</v>
      </c>
      <c r="R22" s="112">
        <f t="shared" si="18"/>
        <v>770</v>
      </c>
      <c r="T22">
        <v>502</v>
      </c>
      <c r="U22">
        <v>4096</v>
      </c>
      <c r="V22" t="s">
        <v>259</v>
      </c>
      <c r="W22">
        <v>4610.018</v>
      </c>
      <c r="X22">
        <v>1703.1690000000001</v>
      </c>
      <c r="Y22">
        <v>2.7069999999999999</v>
      </c>
      <c r="Z22">
        <v>14.776999999999999</v>
      </c>
      <c r="AA22">
        <v>178.48298800000001</v>
      </c>
      <c r="AB22">
        <v>1.6549430000000001</v>
      </c>
      <c r="AC22">
        <v>56.307429999999997</v>
      </c>
      <c r="AD22" s="1">
        <v>1157</v>
      </c>
      <c r="AE22">
        <v>20</v>
      </c>
      <c r="AF22">
        <v>770</v>
      </c>
      <c r="AG22">
        <v>91</v>
      </c>
      <c r="AH22">
        <v>25.828893000000001</v>
      </c>
      <c r="AI22">
        <v>16096.2</v>
      </c>
      <c r="AJ22">
        <v>1270.2</v>
      </c>
      <c r="AK22">
        <v>10</v>
      </c>
      <c r="AL22">
        <v>7550</v>
      </c>
      <c r="AM22">
        <v>1.0316084429791392</v>
      </c>
      <c r="AN22" t="s">
        <v>71</v>
      </c>
      <c r="AO22">
        <v>3450.848</v>
      </c>
      <c r="AP22" t="s">
        <v>598</v>
      </c>
      <c r="AQ22" t="s">
        <v>116</v>
      </c>
      <c r="AR22" t="s">
        <v>120</v>
      </c>
      <c r="AS22" t="s">
        <v>116</v>
      </c>
      <c r="AT22" t="s">
        <v>120</v>
      </c>
      <c r="AU22" t="s">
        <v>240</v>
      </c>
      <c r="AV22" t="s">
        <v>259</v>
      </c>
      <c r="AW22" t="s">
        <v>71</v>
      </c>
      <c r="AX22">
        <v>4096</v>
      </c>
      <c r="AY22" t="s">
        <v>490</v>
      </c>
      <c r="AZ22">
        <v>6</v>
      </c>
      <c r="BA22" t="s">
        <v>491</v>
      </c>
      <c r="BB22">
        <v>4</v>
      </c>
      <c r="BC22">
        <v>1</v>
      </c>
      <c r="BE22" t="s">
        <v>66</v>
      </c>
      <c r="BF22">
        <v>1</v>
      </c>
      <c r="BG22" t="s">
        <v>394</v>
      </c>
      <c r="BI22" t="s">
        <v>116</v>
      </c>
      <c r="BJ22" t="s">
        <v>259</v>
      </c>
      <c r="BK22" t="s">
        <v>71</v>
      </c>
      <c r="BL22">
        <v>1.0316084429791392</v>
      </c>
      <c r="BM22">
        <v>4096</v>
      </c>
      <c r="BN22" t="s">
        <v>120</v>
      </c>
      <c r="BO22" t="s">
        <v>240</v>
      </c>
      <c r="BP22">
        <v>4</v>
      </c>
      <c r="BQ22">
        <v>4610.018</v>
      </c>
      <c r="BR22">
        <v>9.2722730527124517E-3</v>
      </c>
      <c r="BS22">
        <v>0.31547785383332999</v>
      </c>
      <c r="BT22">
        <v>0.25097515888224298</v>
      </c>
      <c r="BU22">
        <v>14.776999999999999</v>
      </c>
      <c r="BV22">
        <v>0.43383778544899393</v>
      </c>
      <c r="BW22">
        <v>16.702754739786265</v>
      </c>
      <c r="BX22">
        <v>10</v>
      </c>
      <c r="BY22">
        <v>20</v>
      </c>
      <c r="BZ22">
        <v>770</v>
      </c>
    </row>
    <row r="23" spans="1:78" ht="16.5">
      <c r="A23" s="59" t="str">
        <f t="shared" si="1"/>
        <v>강인여객</v>
      </c>
      <c r="B23" s="60" t="str">
        <f t="shared" si="2"/>
        <v>김석중</v>
      </c>
      <c r="C23" s="61" t="str">
        <f t="shared" si="3"/>
        <v>A</v>
      </c>
      <c r="D23" s="62">
        <f t="shared" si="4"/>
        <v>0.99959750048711293</v>
      </c>
      <c r="E23" s="63">
        <f t="shared" si="5"/>
        <v>3662</v>
      </c>
      <c r="F23" s="64" t="str">
        <f t="shared" si="6"/>
        <v>103-1</v>
      </c>
      <c r="G23" s="65" t="str">
        <f t="shared" si="7"/>
        <v>70바5936</v>
      </c>
      <c r="H23" s="66">
        <f t="shared" si="8"/>
        <v>3</v>
      </c>
      <c r="I23" s="67">
        <f t="shared" si="9"/>
        <v>2476.9189999999999</v>
      </c>
      <c r="J23" s="68">
        <f t="shared" si="10"/>
        <v>9.7690425383562228E-3</v>
      </c>
      <c r="K23" s="68">
        <f t="shared" si="11"/>
        <v>0.35111462636038898</v>
      </c>
      <c r="L23" s="68">
        <f t="shared" si="12"/>
        <v>0.19257795672769276</v>
      </c>
      <c r="M23" s="69">
        <f t="shared" si="13"/>
        <v>11.916</v>
      </c>
      <c r="N23" s="70">
        <f t="shared" si="14"/>
        <v>0</v>
      </c>
      <c r="O23" s="70">
        <f t="shared" si="15"/>
        <v>3.7142918278716421</v>
      </c>
      <c r="P23" s="109">
        <f t="shared" si="16"/>
        <v>0</v>
      </c>
      <c r="Q23" s="110">
        <f t="shared" si="17"/>
        <v>0</v>
      </c>
      <c r="R23" s="110">
        <f t="shared" si="18"/>
        <v>92</v>
      </c>
      <c r="T23">
        <v>502</v>
      </c>
      <c r="U23">
        <v>3662</v>
      </c>
      <c r="V23" t="s">
        <v>418</v>
      </c>
      <c r="W23">
        <v>2476.9189999999999</v>
      </c>
      <c r="X23">
        <v>1071.7170000000001</v>
      </c>
      <c r="Y23">
        <v>2.3109999999999999</v>
      </c>
      <c r="Z23">
        <v>11.916</v>
      </c>
      <c r="AA23">
        <v>139.32440099999999</v>
      </c>
      <c r="AB23">
        <v>1.3610660000000001</v>
      </c>
      <c r="AC23">
        <v>48.918835000000001</v>
      </c>
      <c r="AD23" s="1">
        <v>477</v>
      </c>
      <c r="AE23">
        <v>0</v>
      </c>
      <c r="AF23">
        <v>92</v>
      </c>
      <c r="AG23">
        <v>86</v>
      </c>
      <c r="AH23">
        <v>17.77807</v>
      </c>
      <c r="AI23">
        <v>965.5</v>
      </c>
      <c r="AJ23">
        <v>7</v>
      </c>
      <c r="AK23">
        <v>0</v>
      </c>
      <c r="AL23">
        <v>0</v>
      </c>
      <c r="AM23">
        <v>0.99959750048711293</v>
      </c>
      <c r="AN23" t="s">
        <v>66</v>
      </c>
      <c r="AO23">
        <v>2209.511</v>
      </c>
      <c r="AP23" t="s">
        <v>599</v>
      </c>
      <c r="AQ23" t="s">
        <v>116</v>
      </c>
      <c r="AR23" t="s">
        <v>118</v>
      </c>
      <c r="AS23" t="s">
        <v>116</v>
      </c>
      <c r="AT23" t="s">
        <v>118</v>
      </c>
      <c r="AU23" t="s">
        <v>408</v>
      </c>
      <c r="AV23" t="s">
        <v>418</v>
      </c>
      <c r="AW23" t="s">
        <v>66</v>
      </c>
      <c r="AX23">
        <v>3662</v>
      </c>
      <c r="AY23" t="s">
        <v>503</v>
      </c>
      <c r="AZ23">
        <v>1</v>
      </c>
      <c r="BA23" t="s">
        <v>220</v>
      </c>
      <c r="BB23">
        <v>3</v>
      </c>
      <c r="BC23">
        <v>1</v>
      </c>
      <c r="BE23" t="s">
        <v>66</v>
      </c>
      <c r="BF23">
        <v>0</v>
      </c>
      <c r="BG23" t="s">
        <v>397</v>
      </c>
      <c r="BI23" t="s">
        <v>116</v>
      </c>
      <c r="BJ23" t="s">
        <v>418</v>
      </c>
      <c r="BK23" t="s">
        <v>66</v>
      </c>
      <c r="BL23">
        <v>0.99959750048711293</v>
      </c>
      <c r="BM23">
        <v>3662</v>
      </c>
      <c r="BN23" t="s">
        <v>118</v>
      </c>
      <c r="BO23" t="s">
        <v>408</v>
      </c>
      <c r="BP23">
        <v>3</v>
      </c>
      <c r="BQ23">
        <v>2476.9189999999999</v>
      </c>
      <c r="BR23">
        <v>9.7690425383562228E-3</v>
      </c>
      <c r="BS23">
        <v>0.35111462636038898</v>
      </c>
      <c r="BT23">
        <v>0.19257795672769276</v>
      </c>
      <c r="BU23">
        <v>11.916</v>
      </c>
      <c r="BV23">
        <v>0</v>
      </c>
      <c r="BW23">
        <v>3.7142918278716421</v>
      </c>
      <c r="BX23">
        <v>0</v>
      </c>
      <c r="BY23">
        <v>0</v>
      </c>
      <c r="BZ23">
        <v>92</v>
      </c>
    </row>
    <row r="24" spans="1:78" ht="16.5">
      <c r="A24" s="42" t="str">
        <f t="shared" si="1"/>
        <v>강인여객</v>
      </c>
      <c r="B24" s="43" t="str">
        <f t="shared" si="2"/>
        <v>김선호</v>
      </c>
      <c r="C24" s="44" t="str">
        <f t="shared" si="3"/>
        <v>S</v>
      </c>
      <c r="D24" s="45">
        <f t="shared" si="4"/>
        <v>1.0048430886273056</v>
      </c>
      <c r="E24" s="46">
        <f t="shared" si="5"/>
        <v>705</v>
      </c>
      <c r="F24" s="47" t="str">
        <f t="shared" si="6"/>
        <v>103</v>
      </c>
      <c r="G24" s="48" t="str">
        <f t="shared" si="7"/>
        <v>70바5025</v>
      </c>
      <c r="H24" s="49">
        <f t="shared" si="8"/>
        <v>16</v>
      </c>
      <c r="I24" s="50">
        <f t="shared" si="9"/>
        <v>2809.0420000000004</v>
      </c>
      <c r="J24" s="51">
        <f t="shared" si="10"/>
        <v>2.4452166918232578E-2</v>
      </c>
      <c r="K24" s="51">
        <f t="shared" si="11"/>
        <v>0.35510065437521027</v>
      </c>
      <c r="L24" s="51">
        <f t="shared" si="12"/>
        <v>0.21644389795524593</v>
      </c>
      <c r="M24" s="52">
        <f t="shared" si="13"/>
        <v>12.417999999999999</v>
      </c>
      <c r="N24" s="53">
        <f t="shared" si="14"/>
        <v>0.24919527725110549</v>
      </c>
      <c r="O24" s="53">
        <f t="shared" si="15"/>
        <v>12.566561838520034</v>
      </c>
      <c r="P24" s="111">
        <f t="shared" si="16"/>
        <v>169</v>
      </c>
      <c r="Q24" s="112">
        <f t="shared" si="17"/>
        <v>7</v>
      </c>
      <c r="R24" s="112">
        <f t="shared" si="18"/>
        <v>355</v>
      </c>
      <c r="T24">
        <v>502</v>
      </c>
      <c r="U24">
        <v>705</v>
      </c>
      <c r="V24" t="s">
        <v>163</v>
      </c>
      <c r="W24">
        <v>2837.3510000000001</v>
      </c>
      <c r="X24">
        <v>1299.46</v>
      </c>
      <c r="Y24">
        <v>2.1829999999999998</v>
      </c>
      <c r="Z24">
        <v>12.417999999999999</v>
      </c>
      <c r="AA24">
        <v>175.53385</v>
      </c>
      <c r="AB24">
        <v>4.2921829999999996</v>
      </c>
      <c r="AC24">
        <v>62.332185000000003</v>
      </c>
      <c r="AD24" s="1">
        <v>608</v>
      </c>
      <c r="AE24">
        <v>7</v>
      </c>
      <c r="AF24">
        <v>355</v>
      </c>
      <c r="AG24">
        <v>89</v>
      </c>
      <c r="AH24">
        <v>16.164124000000001</v>
      </c>
      <c r="AI24">
        <v>1874</v>
      </c>
      <c r="AJ24">
        <v>29.5</v>
      </c>
      <c r="AK24">
        <v>169</v>
      </c>
      <c r="AL24">
        <v>4581</v>
      </c>
      <c r="AM24">
        <v>1.0048430886273056</v>
      </c>
      <c r="AN24" t="s">
        <v>71</v>
      </c>
      <c r="AO24">
        <v>274.37900000000002</v>
      </c>
      <c r="AP24" t="s">
        <v>600</v>
      </c>
      <c r="AQ24" t="s">
        <v>116</v>
      </c>
      <c r="AR24" t="s">
        <v>117</v>
      </c>
      <c r="AS24" t="s">
        <v>116</v>
      </c>
      <c r="AT24" t="s">
        <v>117</v>
      </c>
      <c r="AU24" t="s">
        <v>169</v>
      </c>
      <c r="AV24" t="s">
        <v>163</v>
      </c>
      <c r="AW24" t="s">
        <v>71</v>
      </c>
      <c r="AX24">
        <v>705</v>
      </c>
      <c r="AY24" t="s">
        <v>488</v>
      </c>
      <c r="AZ24">
        <v>11</v>
      </c>
      <c r="BA24" t="s">
        <v>601</v>
      </c>
      <c r="BB24">
        <v>16</v>
      </c>
      <c r="BC24">
        <v>1</v>
      </c>
      <c r="BE24" t="s">
        <v>66</v>
      </c>
      <c r="BF24">
        <v>1</v>
      </c>
      <c r="BG24" t="s">
        <v>394</v>
      </c>
      <c r="BI24" t="s">
        <v>116</v>
      </c>
      <c r="BJ24" t="s">
        <v>163</v>
      </c>
      <c r="BK24" t="s">
        <v>71</v>
      </c>
      <c r="BL24">
        <v>1.0048430886273056</v>
      </c>
      <c r="BM24">
        <v>705</v>
      </c>
      <c r="BN24" t="s">
        <v>117</v>
      </c>
      <c r="BO24" t="s">
        <v>169</v>
      </c>
      <c r="BP24">
        <v>16</v>
      </c>
      <c r="BQ24">
        <v>2809.0420000000004</v>
      </c>
      <c r="BR24">
        <v>2.4452166918232578E-2</v>
      </c>
      <c r="BS24">
        <v>0.35510065437521027</v>
      </c>
      <c r="BT24">
        <v>0.21428438004321637</v>
      </c>
      <c r="BU24">
        <v>12.417999999999999</v>
      </c>
      <c r="BV24">
        <v>0.24919527725110549</v>
      </c>
      <c r="BW24">
        <v>12.566561838520034</v>
      </c>
      <c r="BX24">
        <v>169</v>
      </c>
      <c r="BY24">
        <v>7</v>
      </c>
      <c r="BZ24">
        <v>355</v>
      </c>
    </row>
    <row r="25" spans="1:78" ht="16.5">
      <c r="A25" s="59" t="str">
        <f t="shared" si="1"/>
        <v>강인여객</v>
      </c>
      <c r="B25" s="60" t="str">
        <f t="shared" si="2"/>
        <v>김성수</v>
      </c>
      <c r="C25" s="61" t="str">
        <f t="shared" si="3"/>
        <v>S</v>
      </c>
      <c r="D25" s="62">
        <f t="shared" si="4"/>
        <v>1.0086474255149931</v>
      </c>
      <c r="E25" s="63">
        <f t="shared" si="5"/>
        <v>4754</v>
      </c>
      <c r="F25" s="64" t="str">
        <f t="shared" si="6"/>
        <v>223</v>
      </c>
      <c r="G25" s="65" t="str">
        <f t="shared" si="7"/>
        <v>72바1599</v>
      </c>
      <c r="H25" s="66">
        <f t="shared" si="8"/>
        <v>7</v>
      </c>
      <c r="I25" s="67">
        <f t="shared" si="9"/>
        <v>3443.3129999999996</v>
      </c>
      <c r="J25" s="68">
        <f t="shared" si="10"/>
        <v>9.6407911970393199E-3</v>
      </c>
      <c r="K25" s="68">
        <f t="shared" si="11"/>
        <v>0.27072728298628596</v>
      </c>
      <c r="L25" s="68">
        <f t="shared" si="12"/>
        <v>9.4676260914996702E-2</v>
      </c>
      <c r="M25" s="69">
        <f t="shared" si="13"/>
        <v>12.252000000000001</v>
      </c>
      <c r="N25" s="70">
        <f t="shared" si="14"/>
        <v>0.49371056305366379</v>
      </c>
      <c r="O25" s="70">
        <f t="shared" si="15"/>
        <v>5.2856072044568707</v>
      </c>
      <c r="P25" s="109">
        <f t="shared" si="16"/>
        <v>15</v>
      </c>
      <c r="Q25" s="110">
        <f t="shared" si="17"/>
        <v>17</v>
      </c>
      <c r="R25" s="110">
        <f t="shared" si="18"/>
        <v>185</v>
      </c>
      <c r="T25">
        <v>502</v>
      </c>
      <c r="U25">
        <v>4754</v>
      </c>
      <c r="V25" t="s">
        <v>260</v>
      </c>
      <c r="W25">
        <v>3471.6950000000002</v>
      </c>
      <c r="X25">
        <v>1332.078</v>
      </c>
      <c r="Y25">
        <v>2.6059999999999999</v>
      </c>
      <c r="Z25">
        <v>12.252000000000001</v>
      </c>
      <c r="AA25">
        <v>145.18497199999999</v>
      </c>
      <c r="AB25">
        <v>1.3996980000000001</v>
      </c>
      <c r="AC25">
        <v>39.305532999999997</v>
      </c>
      <c r="AD25" s="1">
        <v>326</v>
      </c>
      <c r="AE25">
        <v>17</v>
      </c>
      <c r="AF25">
        <v>185</v>
      </c>
      <c r="AG25">
        <v>91</v>
      </c>
      <c r="AH25">
        <v>23.912220000000001</v>
      </c>
      <c r="AI25">
        <v>15185.6</v>
      </c>
      <c r="AJ25">
        <v>5145.5</v>
      </c>
      <c r="AK25">
        <v>15</v>
      </c>
      <c r="AL25">
        <v>6408</v>
      </c>
      <c r="AM25">
        <v>1.0086474255149931</v>
      </c>
      <c r="AN25" t="s">
        <v>71</v>
      </c>
      <c r="AO25">
        <v>1019.623</v>
      </c>
      <c r="AP25" t="s">
        <v>602</v>
      </c>
      <c r="AQ25" t="s">
        <v>116</v>
      </c>
      <c r="AR25" t="s">
        <v>119</v>
      </c>
      <c r="AS25" t="s">
        <v>116</v>
      </c>
      <c r="AT25" t="s">
        <v>119</v>
      </c>
      <c r="AU25" t="s">
        <v>231</v>
      </c>
      <c r="AV25" t="s">
        <v>260</v>
      </c>
      <c r="AW25" t="s">
        <v>71</v>
      </c>
      <c r="AX25">
        <v>4754</v>
      </c>
      <c r="AY25" t="s">
        <v>499</v>
      </c>
      <c r="AZ25">
        <v>2</v>
      </c>
      <c r="BA25" t="s">
        <v>561</v>
      </c>
      <c r="BB25">
        <v>7</v>
      </c>
      <c r="BC25">
        <v>1</v>
      </c>
      <c r="BE25" t="s">
        <v>71</v>
      </c>
      <c r="BF25">
        <v>0</v>
      </c>
      <c r="BG25" t="s">
        <v>397</v>
      </c>
      <c r="BI25" t="s">
        <v>116</v>
      </c>
      <c r="BJ25" t="s">
        <v>260</v>
      </c>
      <c r="BK25" t="s">
        <v>71</v>
      </c>
      <c r="BL25">
        <v>1.0086474255149931</v>
      </c>
      <c r="BM25">
        <v>4754</v>
      </c>
      <c r="BN25" t="s">
        <v>119</v>
      </c>
      <c r="BO25" t="s">
        <v>231</v>
      </c>
      <c r="BP25">
        <v>7</v>
      </c>
      <c r="BQ25">
        <v>3443.3129999999996</v>
      </c>
      <c r="BR25">
        <v>9.6407911970393199E-3</v>
      </c>
      <c r="BS25">
        <v>0.27072728298628596</v>
      </c>
      <c r="BT25">
        <v>9.3902258118872761E-2</v>
      </c>
      <c r="BU25">
        <v>12.252000000000001</v>
      </c>
      <c r="BV25">
        <v>0.49371056305366379</v>
      </c>
      <c r="BW25">
        <v>5.2856072044568707</v>
      </c>
      <c r="BX25">
        <v>15</v>
      </c>
      <c r="BY25">
        <v>17</v>
      </c>
      <c r="BZ25">
        <v>185</v>
      </c>
    </row>
    <row r="26" spans="1:78" ht="16.5">
      <c r="A26" s="42" t="str">
        <f t="shared" si="1"/>
        <v>강인여객</v>
      </c>
      <c r="B26" s="43" t="str">
        <f t="shared" si="2"/>
        <v>김성학</v>
      </c>
      <c r="C26" s="44" t="str">
        <f t="shared" si="3"/>
        <v>B</v>
      </c>
      <c r="D26" s="45">
        <f t="shared" si="4"/>
        <v>0.90641907919784659</v>
      </c>
      <c r="E26" s="46">
        <f t="shared" si="5"/>
        <v>533</v>
      </c>
      <c r="F26" s="47" t="str">
        <f t="shared" si="6"/>
        <v>103</v>
      </c>
      <c r="G26" s="48" t="str">
        <f t="shared" si="7"/>
        <v>70바5086</v>
      </c>
      <c r="H26" s="49">
        <f t="shared" si="8"/>
        <v>3</v>
      </c>
      <c r="I26" s="50">
        <f t="shared" si="9"/>
        <v>2717.4240000000004</v>
      </c>
      <c r="J26" s="51">
        <f t="shared" si="10"/>
        <v>1.8614134921557737E-2</v>
      </c>
      <c r="K26" s="51">
        <f t="shared" si="11"/>
        <v>0.38480584876887564</v>
      </c>
      <c r="L26" s="51">
        <f t="shared" si="12"/>
        <v>0.3080122939960786</v>
      </c>
      <c r="M26" s="52">
        <f t="shared" si="13"/>
        <v>16.535</v>
      </c>
      <c r="N26" s="53">
        <f t="shared" si="14"/>
        <v>0.58879291564363889</v>
      </c>
      <c r="O26" s="53">
        <f t="shared" si="15"/>
        <v>20.018959131883722</v>
      </c>
      <c r="P26" s="111">
        <f t="shared" si="16"/>
        <v>11</v>
      </c>
      <c r="Q26" s="112">
        <f t="shared" si="17"/>
        <v>16</v>
      </c>
      <c r="R26" s="112">
        <f t="shared" si="18"/>
        <v>553</v>
      </c>
      <c r="T26">
        <v>502</v>
      </c>
      <c r="U26">
        <v>533</v>
      </c>
      <c r="V26" t="s">
        <v>383</v>
      </c>
      <c r="W26">
        <v>2751.855</v>
      </c>
      <c r="X26">
        <v>1444.9870000000001</v>
      </c>
      <c r="Y26">
        <v>1.9039999999999999</v>
      </c>
      <c r="Z26">
        <v>16.535</v>
      </c>
      <c r="AA26">
        <v>169.701628</v>
      </c>
      <c r="AB26">
        <v>3.158849</v>
      </c>
      <c r="AC26">
        <v>65.302178999999995</v>
      </c>
      <c r="AD26" s="1">
        <v>837</v>
      </c>
      <c r="AE26">
        <v>16</v>
      </c>
      <c r="AF26">
        <v>553</v>
      </c>
      <c r="AG26">
        <v>92</v>
      </c>
      <c r="AH26">
        <v>16.215843</v>
      </c>
      <c r="AI26">
        <v>2080.9</v>
      </c>
      <c r="AJ26">
        <v>72.2</v>
      </c>
      <c r="AK26">
        <v>11</v>
      </c>
      <c r="AL26">
        <v>2007</v>
      </c>
      <c r="AM26">
        <v>0.90641907919784659</v>
      </c>
      <c r="AN26" t="s">
        <v>68</v>
      </c>
      <c r="AO26">
        <v>2467.2350000000001</v>
      </c>
      <c r="AP26" t="s">
        <v>603</v>
      </c>
      <c r="AQ26" t="s">
        <v>116</v>
      </c>
      <c r="AR26" t="s">
        <v>117</v>
      </c>
      <c r="AS26" t="s">
        <v>116</v>
      </c>
      <c r="AT26" t="s">
        <v>117</v>
      </c>
      <c r="AU26" t="s">
        <v>370</v>
      </c>
      <c r="AV26" t="s">
        <v>383</v>
      </c>
      <c r="AW26" t="s">
        <v>68</v>
      </c>
      <c r="AX26">
        <v>533</v>
      </c>
      <c r="AY26" t="s">
        <v>500</v>
      </c>
      <c r="AZ26">
        <v>9</v>
      </c>
      <c r="BA26" t="s">
        <v>573</v>
      </c>
      <c r="BB26">
        <v>3</v>
      </c>
      <c r="BC26">
        <v>1</v>
      </c>
      <c r="BE26" t="s">
        <v>69</v>
      </c>
      <c r="BF26">
        <v>1</v>
      </c>
      <c r="BG26" t="s">
        <v>394</v>
      </c>
      <c r="BI26" t="s">
        <v>116</v>
      </c>
      <c r="BJ26" t="s">
        <v>383</v>
      </c>
      <c r="BK26" t="s">
        <v>68</v>
      </c>
      <c r="BL26">
        <v>0.90641907919784659</v>
      </c>
      <c r="BM26">
        <v>533</v>
      </c>
      <c r="BN26" t="s">
        <v>117</v>
      </c>
      <c r="BO26" t="s">
        <v>370</v>
      </c>
      <c r="BP26">
        <v>3</v>
      </c>
      <c r="BQ26">
        <v>2717.4240000000004</v>
      </c>
      <c r="BR26">
        <v>1.8614134921557737E-2</v>
      </c>
      <c r="BS26">
        <v>0.38480584876887564</v>
      </c>
      <c r="BT26">
        <v>0.30415846765182031</v>
      </c>
      <c r="BU26">
        <v>16.535</v>
      </c>
      <c r="BV26">
        <v>0.58879291564363889</v>
      </c>
      <c r="BW26">
        <v>20.018959131883722</v>
      </c>
      <c r="BX26">
        <v>11</v>
      </c>
      <c r="BY26">
        <v>16</v>
      </c>
      <c r="BZ26">
        <v>553</v>
      </c>
    </row>
    <row r="27" spans="1:78" ht="16.5">
      <c r="A27" s="59" t="str">
        <f t="shared" si="1"/>
        <v>강인여객</v>
      </c>
      <c r="B27" s="60" t="str">
        <f t="shared" si="2"/>
        <v>김성해</v>
      </c>
      <c r="C27" s="61" t="str">
        <f t="shared" si="3"/>
        <v>B</v>
      </c>
      <c r="D27" s="62">
        <f t="shared" si="4"/>
        <v>0.93927599113300264</v>
      </c>
      <c r="E27" s="63">
        <f t="shared" si="5"/>
        <v>4557</v>
      </c>
      <c r="F27" s="64" t="str">
        <f t="shared" si="6"/>
        <v>103</v>
      </c>
      <c r="G27" s="65" t="str">
        <f t="shared" si="7"/>
        <v>70바5062</v>
      </c>
      <c r="H27" s="66">
        <f t="shared" si="8"/>
        <v>2</v>
      </c>
      <c r="I27" s="67">
        <f t="shared" si="9"/>
        <v>2765.018</v>
      </c>
      <c r="J27" s="68">
        <f t="shared" si="10"/>
        <v>2.0942918277447389E-2</v>
      </c>
      <c r="K27" s="68">
        <f t="shared" si="11"/>
        <v>0.37347068599026029</v>
      </c>
      <c r="L27" s="68">
        <f t="shared" si="12"/>
        <v>0.26618271562789103</v>
      </c>
      <c r="M27" s="69">
        <f t="shared" si="13"/>
        <v>12.628</v>
      </c>
      <c r="N27" s="70">
        <f t="shared" si="14"/>
        <v>0.54249194761119091</v>
      </c>
      <c r="O27" s="70">
        <f t="shared" si="15"/>
        <v>33.851497530938317</v>
      </c>
      <c r="P27" s="109">
        <f t="shared" si="16"/>
        <v>41</v>
      </c>
      <c r="Q27" s="110">
        <f t="shared" si="17"/>
        <v>15</v>
      </c>
      <c r="R27" s="110">
        <f t="shared" si="18"/>
        <v>936</v>
      </c>
      <c r="T27">
        <v>502</v>
      </c>
      <c r="U27">
        <v>4557</v>
      </c>
      <c r="V27" t="s">
        <v>419</v>
      </c>
      <c r="W27">
        <v>2765.018</v>
      </c>
      <c r="X27">
        <v>1333.086</v>
      </c>
      <c r="Y27">
        <v>2.0739999999999998</v>
      </c>
      <c r="Z27">
        <v>12.628</v>
      </c>
      <c r="AA27">
        <v>182.62469200000001</v>
      </c>
      <c r="AB27">
        <v>3.824694</v>
      </c>
      <c r="AC27">
        <v>68.204969000000006</v>
      </c>
      <c r="AD27" s="1">
        <v>736</v>
      </c>
      <c r="AE27">
        <v>15</v>
      </c>
      <c r="AF27">
        <v>936</v>
      </c>
      <c r="AG27">
        <v>90</v>
      </c>
      <c r="AH27">
        <v>15.140438</v>
      </c>
      <c r="AI27">
        <v>3059.1</v>
      </c>
      <c r="AJ27">
        <v>91.7</v>
      </c>
      <c r="AK27">
        <v>41</v>
      </c>
      <c r="AL27">
        <v>16513</v>
      </c>
      <c r="AM27">
        <v>0.93927599113300264</v>
      </c>
      <c r="AN27" t="s">
        <v>68</v>
      </c>
      <c r="AO27">
        <v>2455.3820000000001</v>
      </c>
      <c r="AP27" t="s">
        <v>604</v>
      </c>
      <c r="AQ27" t="s">
        <v>116</v>
      </c>
      <c r="AR27" t="s">
        <v>117</v>
      </c>
      <c r="AS27" t="s">
        <v>116</v>
      </c>
      <c r="AT27" t="s">
        <v>117</v>
      </c>
      <c r="AU27" t="s">
        <v>395</v>
      </c>
      <c r="AV27" t="s">
        <v>419</v>
      </c>
      <c r="AW27" t="s">
        <v>68</v>
      </c>
      <c r="AX27">
        <v>4557</v>
      </c>
      <c r="AY27" t="s">
        <v>500</v>
      </c>
      <c r="AZ27">
        <v>4</v>
      </c>
      <c r="BA27" t="s">
        <v>172</v>
      </c>
      <c r="BB27">
        <v>2</v>
      </c>
      <c r="BC27">
        <v>1</v>
      </c>
      <c r="BE27" t="s">
        <v>68</v>
      </c>
      <c r="BF27">
        <v>0</v>
      </c>
      <c r="BG27" t="s">
        <v>397</v>
      </c>
      <c r="BI27" t="s">
        <v>116</v>
      </c>
      <c r="BJ27" t="s">
        <v>419</v>
      </c>
      <c r="BK27" t="s">
        <v>68</v>
      </c>
      <c r="BL27">
        <v>0.93927599113300264</v>
      </c>
      <c r="BM27">
        <v>4557</v>
      </c>
      <c r="BN27" t="s">
        <v>117</v>
      </c>
      <c r="BO27" t="s">
        <v>395</v>
      </c>
      <c r="BP27">
        <v>2</v>
      </c>
      <c r="BQ27">
        <v>2765.018</v>
      </c>
      <c r="BR27">
        <v>2.0942918277447389E-2</v>
      </c>
      <c r="BS27">
        <v>0.37347068599026029</v>
      </c>
      <c r="BT27">
        <v>0.26618271562789103</v>
      </c>
      <c r="BU27">
        <v>12.628</v>
      </c>
      <c r="BV27">
        <v>0.54249194761119091</v>
      </c>
      <c r="BW27">
        <v>33.851497530938317</v>
      </c>
      <c r="BX27">
        <v>41</v>
      </c>
      <c r="BY27">
        <v>15</v>
      </c>
      <c r="BZ27">
        <v>936</v>
      </c>
    </row>
    <row r="28" spans="1:78" ht="16.5">
      <c r="A28" s="42" t="str">
        <f t="shared" si="1"/>
        <v>강인여객</v>
      </c>
      <c r="B28" s="43" t="str">
        <f t="shared" si="2"/>
        <v>김순철</v>
      </c>
      <c r="C28" s="44" t="str">
        <f t="shared" si="3"/>
        <v>C</v>
      </c>
      <c r="D28" s="45">
        <f t="shared" si="4"/>
        <v>0.86969508945071383</v>
      </c>
      <c r="E28" s="46">
        <f t="shared" si="5"/>
        <v>852</v>
      </c>
      <c r="F28" s="47" t="str">
        <f t="shared" si="6"/>
        <v>103</v>
      </c>
      <c r="G28" s="48" t="str">
        <f t="shared" si="7"/>
        <v>70바5023</v>
      </c>
      <c r="H28" s="49">
        <f t="shared" si="8"/>
        <v>3</v>
      </c>
      <c r="I28" s="50">
        <f t="shared" si="9"/>
        <v>2975.1330000000003</v>
      </c>
      <c r="J28" s="51">
        <f t="shared" si="10"/>
        <v>5.2995598340664571E-3</v>
      </c>
      <c r="K28" s="51">
        <f t="shared" si="11"/>
        <v>0.36868858877412142</v>
      </c>
      <c r="L28" s="51">
        <f t="shared" si="12"/>
        <v>0.22990568824990343</v>
      </c>
      <c r="M28" s="52">
        <f t="shared" si="13"/>
        <v>15.569000000000001</v>
      </c>
      <c r="N28" s="53">
        <f t="shared" si="14"/>
        <v>0.40334331271912882</v>
      </c>
      <c r="O28" s="53">
        <f t="shared" si="15"/>
        <v>27.360121379447573</v>
      </c>
      <c r="P28" s="111">
        <f t="shared" si="16"/>
        <v>2</v>
      </c>
      <c r="Q28" s="112">
        <f t="shared" si="17"/>
        <v>12</v>
      </c>
      <c r="R28" s="112">
        <f t="shared" si="18"/>
        <v>814</v>
      </c>
      <c r="T28">
        <v>502</v>
      </c>
      <c r="U28">
        <v>852</v>
      </c>
      <c r="V28" t="s">
        <v>261</v>
      </c>
      <c r="W28">
        <v>2975.1329999999998</v>
      </c>
      <c r="X28">
        <v>1561.7049999999999</v>
      </c>
      <c r="Y28">
        <v>1.905</v>
      </c>
      <c r="Z28">
        <v>15.569000000000001</v>
      </c>
      <c r="AA28">
        <v>182.393261</v>
      </c>
      <c r="AB28">
        <v>0.96660400000000002</v>
      </c>
      <c r="AC28">
        <v>67.246313999999998</v>
      </c>
      <c r="AD28" s="1">
        <v>684</v>
      </c>
      <c r="AE28">
        <v>12</v>
      </c>
      <c r="AF28">
        <v>814</v>
      </c>
      <c r="AG28">
        <v>86</v>
      </c>
      <c r="AH28">
        <v>16.311637999999999</v>
      </c>
      <c r="AI28">
        <v>1189.4000000000001</v>
      </c>
      <c r="AJ28">
        <v>9.6</v>
      </c>
      <c r="AK28">
        <v>2</v>
      </c>
      <c r="AL28">
        <v>305</v>
      </c>
      <c r="AM28">
        <v>0.86969508945071383</v>
      </c>
      <c r="AN28" t="s">
        <v>69</v>
      </c>
      <c r="AO28">
        <v>2564.5720000000001</v>
      </c>
      <c r="AP28" t="s">
        <v>605</v>
      </c>
      <c r="AQ28" t="s">
        <v>116</v>
      </c>
      <c r="AR28" t="s">
        <v>117</v>
      </c>
      <c r="AS28" t="s">
        <v>116</v>
      </c>
      <c r="AT28" t="s">
        <v>117</v>
      </c>
      <c r="AU28" t="s">
        <v>165</v>
      </c>
      <c r="AV28" t="s">
        <v>261</v>
      </c>
      <c r="AW28" t="s">
        <v>69</v>
      </c>
      <c r="AX28">
        <v>852</v>
      </c>
      <c r="AY28" t="s">
        <v>475</v>
      </c>
      <c r="AZ28">
        <v>9</v>
      </c>
      <c r="BA28" t="s">
        <v>532</v>
      </c>
      <c r="BB28">
        <v>3</v>
      </c>
      <c r="BC28">
        <v>1</v>
      </c>
      <c r="BE28" t="s">
        <v>69</v>
      </c>
      <c r="BF28">
        <v>0</v>
      </c>
      <c r="BG28" t="s">
        <v>397</v>
      </c>
      <c r="BI28" t="s">
        <v>116</v>
      </c>
      <c r="BJ28" t="s">
        <v>261</v>
      </c>
      <c r="BK28" t="s">
        <v>69</v>
      </c>
      <c r="BL28">
        <v>0.86969508945071383</v>
      </c>
      <c r="BM28">
        <v>852</v>
      </c>
      <c r="BN28" t="s">
        <v>117</v>
      </c>
      <c r="BO28" t="s">
        <v>165</v>
      </c>
      <c r="BP28">
        <v>3</v>
      </c>
      <c r="BQ28">
        <v>2975.1330000000003</v>
      </c>
      <c r="BR28">
        <v>5.2995598340664571E-3</v>
      </c>
      <c r="BS28">
        <v>0.36868858877412142</v>
      </c>
      <c r="BT28">
        <v>0.22990568824990346</v>
      </c>
      <c r="BU28">
        <v>15.569000000000001</v>
      </c>
      <c r="BV28">
        <v>0.40334331271912882</v>
      </c>
      <c r="BW28">
        <v>27.360121379447573</v>
      </c>
      <c r="BX28">
        <v>2</v>
      </c>
      <c r="BY28">
        <v>12</v>
      </c>
      <c r="BZ28">
        <v>814</v>
      </c>
    </row>
    <row r="29" spans="1:78" ht="16.5">
      <c r="A29" s="59" t="str">
        <f t="shared" si="1"/>
        <v>강인여객</v>
      </c>
      <c r="B29" s="60" t="str">
        <f t="shared" si="2"/>
        <v>김승모</v>
      </c>
      <c r="C29" s="61" t="str">
        <f t="shared" si="3"/>
        <v>S</v>
      </c>
      <c r="D29" s="62">
        <f t="shared" si="4"/>
        <v>1.0272089206528601</v>
      </c>
      <c r="E29" s="63">
        <f t="shared" si="5"/>
        <v>6657</v>
      </c>
      <c r="F29" s="64" t="str">
        <f t="shared" si="6"/>
        <v>103</v>
      </c>
      <c r="G29" s="65" t="str">
        <f t="shared" si="7"/>
        <v>72바1654</v>
      </c>
      <c r="H29" s="66">
        <f t="shared" si="8"/>
        <v>4</v>
      </c>
      <c r="I29" s="67">
        <f t="shared" si="9"/>
        <v>2488.5410000000002</v>
      </c>
      <c r="J29" s="68">
        <f t="shared" si="10"/>
        <v>5.3402776198313677E-3</v>
      </c>
      <c r="K29" s="68">
        <f t="shared" si="11"/>
        <v>0.33769568855482951</v>
      </c>
      <c r="L29" s="68">
        <f t="shared" si="12"/>
        <v>0.16435332992303522</v>
      </c>
      <c r="M29" s="69">
        <f t="shared" si="13"/>
        <v>12.398999999999999</v>
      </c>
      <c r="N29" s="70">
        <f t="shared" si="14"/>
        <v>4.4202607069764968</v>
      </c>
      <c r="O29" s="70">
        <f t="shared" si="15"/>
        <v>8.358311155010103</v>
      </c>
      <c r="P29" s="109">
        <f t="shared" si="16"/>
        <v>0</v>
      </c>
      <c r="Q29" s="110">
        <f t="shared" si="17"/>
        <v>110</v>
      </c>
      <c r="R29" s="110">
        <f t="shared" si="18"/>
        <v>208</v>
      </c>
      <c r="T29">
        <v>502</v>
      </c>
      <c r="U29">
        <v>6657</v>
      </c>
      <c r="V29" t="s">
        <v>420</v>
      </c>
      <c r="W29">
        <v>2522.5529999999999</v>
      </c>
      <c r="X29">
        <v>1163.18</v>
      </c>
      <c r="Y29">
        <v>2.169</v>
      </c>
      <c r="Z29">
        <v>12.398999999999999</v>
      </c>
      <c r="AA29">
        <v>154.89606699999999</v>
      </c>
      <c r="AB29">
        <v>0.82718800000000003</v>
      </c>
      <c r="AC29">
        <v>52.307734000000004</v>
      </c>
      <c r="AD29" s="1">
        <v>409</v>
      </c>
      <c r="AE29">
        <v>110</v>
      </c>
      <c r="AF29">
        <v>208</v>
      </c>
      <c r="AG29">
        <v>82</v>
      </c>
      <c r="AH29">
        <v>16.285454999999999</v>
      </c>
      <c r="AI29">
        <v>1025.3</v>
      </c>
      <c r="AJ29">
        <v>0</v>
      </c>
      <c r="AK29">
        <v>0</v>
      </c>
      <c r="AL29">
        <v>0</v>
      </c>
      <c r="AM29">
        <v>1.0272089206528601</v>
      </c>
      <c r="AN29" t="s">
        <v>71</v>
      </c>
      <c r="AO29">
        <v>2146.241</v>
      </c>
      <c r="AP29" t="s">
        <v>606</v>
      </c>
      <c r="AQ29" t="s">
        <v>116</v>
      </c>
      <c r="AR29" t="s">
        <v>117</v>
      </c>
      <c r="AS29" t="s">
        <v>116</v>
      </c>
      <c r="AT29" t="s">
        <v>117</v>
      </c>
      <c r="AU29" t="s">
        <v>406</v>
      </c>
      <c r="AV29" t="s">
        <v>420</v>
      </c>
      <c r="AW29" t="s">
        <v>71</v>
      </c>
      <c r="AX29">
        <v>6657</v>
      </c>
      <c r="AY29" t="s">
        <v>488</v>
      </c>
      <c r="AZ29">
        <v>9</v>
      </c>
      <c r="BA29" t="s">
        <v>607</v>
      </c>
      <c r="BB29">
        <v>4</v>
      </c>
      <c r="BC29">
        <v>1</v>
      </c>
      <c r="BE29" t="s">
        <v>71</v>
      </c>
      <c r="BF29">
        <v>0</v>
      </c>
      <c r="BG29" t="s">
        <v>397</v>
      </c>
      <c r="BI29" t="s">
        <v>116</v>
      </c>
      <c r="BJ29" t="s">
        <v>420</v>
      </c>
      <c r="BK29" t="s">
        <v>71</v>
      </c>
      <c r="BL29">
        <v>1.0272089206528601</v>
      </c>
      <c r="BM29">
        <v>6657</v>
      </c>
      <c r="BN29" t="s">
        <v>117</v>
      </c>
      <c r="BO29" t="s">
        <v>406</v>
      </c>
      <c r="BP29">
        <v>4</v>
      </c>
      <c r="BQ29">
        <v>2488.5410000000002</v>
      </c>
      <c r="BR29">
        <v>5.3402776198313677E-3</v>
      </c>
      <c r="BS29">
        <v>0.33769568855482951</v>
      </c>
      <c r="BT29">
        <v>0.16213732674794148</v>
      </c>
      <c r="BU29">
        <v>12.398999999999999</v>
      </c>
      <c r="BV29">
        <v>4.4202607069764968</v>
      </c>
      <c r="BW29">
        <v>8.358311155010103</v>
      </c>
      <c r="BX29">
        <v>0</v>
      </c>
      <c r="BY29">
        <v>110</v>
      </c>
      <c r="BZ29">
        <v>208</v>
      </c>
    </row>
    <row r="30" spans="1:78" ht="16.5">
      <c r="A30" s="42" t="str">
        <f t="shared" si="1"/>
        <v>강인여객</v>
      </c>
      <c r="B30" s="43" t="str">
        <f t="shared" si="2"/>
        <v>김시용</v>
      </c>
      <c r="C30" s="44" t="str">
        <f t="shared" si="3"/>
        <v>B</v>
      </c>
      <c r="D30" s="45">
        <f t="shared" si="4"/>
        <v>0.9081678733486559</v>
      </c>
      <c r="E30" s="46">
        <f t="shared" si="5"/>
        <v>7127</v>
      </c>
      <c r="F30" s="47" t="str">
        <f t="shared" si="6"/>
        <v>103-1</v>
      </c>
      <c r="G30" s="48" t="str">
        <f t="shared" si="7"/>
        <v>70바5969</v>
      </c>
      <c r="H30" s="49">
        <f t="shared" si="8"/>
        <v>4</v>
      </c>
      <c r="I30" s="50">
        <f t="shared" si="9"/>
        <v>2423.4130000000005</v>
      </c>
      <c r="J30" s="51">
        <f t="shared" si="10"/>
        <v>1.7495659442425801E-2</v>
      </c>
      <c r="K30" s="51">
        <f t="shared" si="11"/>
        <v>0.36275597205284921</v>
      </c>
      <c r="L30" s="51">
        <f t="shared" si="12"/>
        <v>0.11388896568599736</v>
      </c>
      <c r="M30" s="52">
        <f t="shared" si="13"/>
        <v>18.024000000000001</v>
      </c>
      <c r="N30" s="53">
        <f t="shared" si="14"/>
        <v>0.606210715380605</v>
      </c>
      <c r="O30" s="53">
        <f t="shared" si="15"/>
        <v>58.585935564997037</v>
      </c>
      <c r="P30" s="111">
        <f t="shared" si="16"/>
        <v>6</v>
      </c>
      <c r="Q30" s="112">
        <f t="shared" si="17"/>
        <v>15</v>
      </c>
      <c r="R30" s="112">
        <f t="shared" si="18"/>
        <v>1453</v>
      </c>
      <c r="T30">
        <v>502</v>
      </c>
      <c r="U30">
        <v>7127</v>
      </c>
      <c r="V30" t="s">
        <v>262</v>
      </c>
      <c r="W30">
        <v>2423.413</v>
      </c>
      <c r="X30">
        <v>1251.1479999999999</v>
      </c>
      <c r="Y30">
        <v>1.9370000000000001</v>
      </c>
      <c r="Z30">
        <v>18.024000000000001</v>
      </c>
      <c r="AA30">
        <v>133.80884599999999</v>
      </c>
      <c r="AB30">
        <v>2.3410739999999999</v>
      </c>
      <c r="AC30">
        <v>48.539957999999999</v>
      </c>
      <c r="AD30" s="1">
        <v>276</v>
      </c>
      <c r="AE30">
        <v>15</v>
      </c>
      <c r="AF30">
        <v>1453</v>
      </c>
      <c r="AG30">
        <v>91</v>
      </c>
      <c r="AH30">
        <v>18.111007000000001</v>
      </c>
      <c r="AI30">
        <v>4153.6000000000004</v>
      </c>
      <c r="AJ30">
        <v>274.3</v>
      </c>
      <c r="AK30">
        <v>6</v>
      </c>
      <c r="AL30">
        <v>2438</v>
      </c>
      <c r="AM30">
        <v>0.9081678733486559</v>
      </c>
      <c r="AN30" t="s">
        <v>68</v>
      </c>
      <c r="AO30">
        <v>1967.0540000000001</v>
      </c>
      <c r="AP30" t="s">
        <v>608</v>
      </c>
      <c r="AQ30" t="s">
        <v>116</v>
      </c>
      <c r="AR30" t="s">
        <v>118</v>
      </c>
      <c r="AS30" t="s">
        <v>116</v>
      </c>
      <c r="AT30" t="s">
        <v>118</v>
      </c>
      <c r="AU30" t="s">
        <v>207</v>
      </c>
      <c r="AV30" t="s">
        <v>262</v>
      </c>
      <c r="AW30" t="s">
        <v>68</v>
      </c>
      <c r="AX30">
        <v>7127</v>
      </c>
      <c r="AY30" t="s">
        <v>477</v>
      </c>
      <c r="AZ30">
        <v>10</v>
      </c>
      <c r="BA30" t="s">
        <v>536</v>
      </c>
      <c r="BB30">
        <v>4</v>
      </c>
      <c r="BC30">
        <v>1</v>
      </c>
      <c r="BE30" t="s">
        <v>68</v>
      </c>
      <c r="BF30">
        <v>0</v>
      </c>
      <c r="BG30" t="s">
        <v>397</v>
      </c>
      <c r="BI30" t="s">
        <v>116</v>
      </c>
      <c r="BJ30" t="s">
        <v>262</v>
      </c>
      <c r="BK30" t="s">
        <v>68</v>
      </c>
      <c r="BL30">
        <v>0.9081678733486559</v>
      </c>
      <c r="BM30">
        <v>7127</v>
      </c>
      <c r="BN30" t="s">
        <v>118</v>
      </c>
      <c r="BO30" t="s">
        <v>207</v>
      </c>
      <c r="BP30">
        <v>4</v>
      </c>
      <c r="BQ30">
        <v>2423.4130000000005</v>
      </c>
      <c r="BR30">
        <v>1.7495659442425801E-2</v>
      </c>
      <c r="BS30">
        <v>0.36275597205284921</v>
      </c>
      <c r="BT30">
        <v>0.11388896568599739</v>
      </c>
      <c r="BU30">
        <v>18.024000000000001</v>
      </c>
      <c r="BV30">
        <v>0.606210715380605</v>
      </c>
      <c r="BW30">
        <v>58.585935564997037</v>
      </c>
      <c r="BX30">
        <v>6</v>
      </c>
      <c r="BY30">
        <v>15</v>
      </c>
      <c r="BZ30">
        <v>1453</v>
      </c>
    </row>
    <row r="31" spans="1:78" ht="16.5">
      <c r="A31" s="59" t="str">
        <f t="shared" si="1"/>
        <v>강인여객</v>
      </c>
      <c r="B31" s="60" t="str">
        <f t="shared" si="2"/>
        <v>김용안</v>
      </c>
      <c r="C31" s="61" t="str">
        <f t="shared" si="3"/>
        <v>D</v>
      </c>
      <c r="D31" s="62">
        <f t="shared" si="4"/>
        <v>0.81207695502322652</v>
      </c>
      <c r="E31" s="63">
        <f t="shared" si="5"/>
        <v>5225</v>
      </c>
      <c r="F31" s="64" t="str">
        <f t="shared" si="6"/>
        <v>급행91</v>
      </c>
      <c r="G31" s="65" t="str">
        <f t="shared" si="7"/>
        <v>70바6018</v>
      </c>
      <c r="H31" s="66">
        <f t="shared" si="8"/>
        <v>4</v>
      </c>
      <c r="I31" s="67">
        <f t="shared" si="9"/>
        <v>3948.4730000000004</v>
      </c>
      <c r="J31" s="68">
        <f t="shared" si="10"/>
        <v>1.5833567101239187E-2</v>
      </c>
      <c r="K31" s="68">
        <f t="shared" si="11"/>
        <v>0.34140871914858095</v>
      </c>
      <c r="L31" s="68">
        <f t="shared" si="12"/>
        <v>0.14056066737698344</v>
      </c>
      <c r="M31" s="69">
        <f t="shared" si="13"/>
        <v>18.204999999999998</v>
      </c>
      <c r="N31" s="70">
        <f t="shared" si="14"/>
        <v>0</v>
      </c>
      <c r="O31" s="70">
        <f t="shared" si="15"/>
        <v>2.3300146664292751</v>
      </c>
      <c r="P31" s="109">
        <f t="shared" si="16"/>
        <v>64</v>
      </c>
      <c r="Q31" s="110">
        <f t="shared" si="17"/>
        <v>1</v>
      </c>
      <c r="R31" s="110">
        <f t="shared" si="18"/>
        <v>100</v>
      </c>
      <c r="T31">
        <v>502</v>
      </c>
      <c r="U31">
        <v>5225</v>
      </c>
      <c r="V31" t="s">
        <v>421</v>
      </c>
      <c r="W31">
        <v>3963.904</v>
      </c>
      <c r="X31">
        <v>1788.239</v>
      </c>
      <c r="Y31">
        <v>2.2170000000000001</v>
      </c>
      <c r="Z31">
        <v>18.204999999999998</v>
      </c>
      <c r="AA31">
        <v>167.170795</v>
      </c>
      <c r="AB31">
        <v>2.6469100000000001</v>
      </c>
      <c r="AC31">
        <v>57.073566999999997</v>
      </c>
      <c r="AD31" s="1">
        <v>555</v>
      </c>
      <c r="AE31">
        <v>1</v>
      </c>
      <c r="AF31">
        <v>100</v>
      </c>
      <c r="AG31">
        <v>103</v>
      </c>
      <c r="AH31">
        <v>23.711701000000001</v>
      </c>
      <c r="AI31">
        <v>21378.2</v>
      </c>
      <c r="AJ31">
        <v>2303.5</v>
      </c>
      <c r="AK31">
        <v>64</v>
      </c>
      <c r="AL31">
        <v>27899</v>
      </c>
      <c r="AM31">
        <v>0.81207695502322652</v>
      </c>
      <c r="AN31" t="s">
        <v>67</v>
      </c>
      <c r="AO31">
        <v>3328.9189999999999</v>
      </c>
      <c r="AP31" t="s">
        <v>609</v>
      </c>
      <c r="AQ31" t="s">
        <v>116</v>
      </c>
      <c r="AR31" t="s">
        <v>120</v>
      </c>
      <c r="AS31" t="s">
        <v>116</v>
      </c>
      <c r="AT31" t="s">
        <v>120</v>
      </c>
      <c r="AU31" t="s">
        <v>414</v>
      </c>
      <c r="AV31" t="s">
        <v>421</v>
      </c>
      <c r="AW31" t="s">
        <v>67</v>
      </c>
      <c r="AX31">
        <v>5225</v>
      </c>
      <c r="AY31" t="s">
        <v>501</v>
      </c>
      <c r="AZ31">
        <v>1</v>
      </c>
      <c r="BA31" t="s">
        <v>415</v>
      </c>
      <c r="BB31">
        <v>4</v>
      </c>
      <c r="BC31">
        <v>1</v>
      </c>
      <c r="BE31" t="s">
        <v>67</v>
      </c>
      <c r="BF31">
        <v>0</v>
      </c>
      <c r="BG31" t="s">
        <v>397</v>
      </c>
      <c r="BI31" t="s">
        <v>116</v>
      </c>
      <c r="BJ31" t="s">
        <v>421</v>
      </c>
      <c r="BK31" t="s">
        <v>67</v>
      </c>
      <c r="BL31">
        <v>0.81207695502322652</v>
      </c>
      <c r="BM31">
        <v>5225</v>
      </c>
      <c r="BN31" t="s">
        <v>120</v>
      </c>
      <c r="BO31" t="s">
        <v>414</v>
      </c>
      <c r="BP31">
        <v>4</v>
      </c>
      <c r="BQ31">
        <v>3948.4730000000004</v>
      </c>
      <c r="BR31">
        <v>1.5833567101239187E-2</v>
      </c>
      <c r="BS31">
        <v>0.34140871914858095</v>
      </c>
      <c r="BT31">
        <v>0.14001348165848618</v>
      </c>
      <c r="BU31">
        <v>18.204999999999998</v>
      </c>
      <c r="BV31">
        <v>0</v>
      </c>
      <c r="BW31">
        <v>2.3300146664292751</v>
      </c>
      <c r="BX31">
        <v>64</v>
      </c>
      <c r="BY31">
        <v>1</v>
      </c>
      <c r="BZ31">
        <v>100</v>
      </c>
    </row>
    <row r="32" spans="1:78" ht="16.5">
      <c r="A32" s="42" t="str">
        <f t="shared" si="1"/>
        <v>강인여객</v>
      </c>
      <c r="B32" s="43" t="str">
        <f t="shared" si="2"/>
        <v>김용진</v>
      </c>
      <c r="C32" s="44" t="str">
        <f t="shared" si="3"/>
        <v>F</v>
      </c>
      <c r="D32" s="45">
        <f t="shared" si="4"/>
        <v>0.78165336466811264</v>
      </c>
      <c r="E32" s="46">
        <f t="shared" si="5"/>
        <v>4554</v>
      </c>
      <c r="F32" s="47" t="str">
        <f t="shared" si="6"/>
        <v>103</v>
      </c>
      <c r="G32" s="48" t="str">
        <f t="shared" si="7"/>
        <v>70바5086</v>
      </c>
      <c r="H32" s="49">
        <f t="shared" si="8"/>
        <v>11</v>
      </c>
      <c r="I32" s="50">
        <f t="shared" si="9"/>
        <v>2067.5309999999999</v>
      </c>
      <c r="J32" s="51">
        <f t="shared" si="10"/>
        <v>1.3979370391947049E-2</v>
      </c>
      <c r="K32" s="51">
        <f t="shared" si="11"/>
        <v>0.40822090964661722</v>
      </c>
      <c r="L32" s="51">
        <f t="shared" si="12"/>
        <v>0.28778286758457311</v>
      </c>
      <c r="M32" s="52">
        <f t="shared" si="13"/>
        <v>19.286000000000001</v>
      </c>
      <c r="N32" s="53">
        <f t="shared" si="14"/>
        <v>2.0266080976926433</v>
      </c>
      <c r="O32" s="53">
        <f t="shared" si="15"/>
        <v>51.425180478950821</v>
      </c>
      <c r="P32" s="111">
        <f t="shared" si="16"/>
        <v>144</v>
      </c>
      <c r="Q32" s="112">
        <f t="shared" si="17"/>
        <v>47</v>
      </c>
      <c r="R32" s="112">
        <f t="shared" si="18"/>
        <v>1335</v>
      </c>
      <c r="T32">
        <v>502</v>
      </c>
      <c r="U32">
        <v>4554</v>
      </c>
      <c r="V32" t="s">
        <v>263</v>
      </c>
      <c r="W32">
        <v>2190.241</v>
      </c>
      <c r="X32">
        <v>1295.787</v>
      </c>
      <c r="Y32">
        <v>1.69</v>
      </c>
      <c r="Z32">
        <v>19.286000000000001</v>
      </c>
      <c r="AA32">
        <v>139.33081000000001</v>
      </c>
      <c r="AB32">
        <v>1.947757</v>
      </c>
      <c r="AC32">
        <v>56.877749999999999</v>
      </c>
      <c r="AD32" s="1">
        <v>595</v>
      </c>
      <c r="AE32">
        <v>47</v>
      </c>
      <c r="AF32">
        <v>1335</v>
      </c>
      <c r="AG32">
        <v>92</v>
      </c>
      <c r="AH32">
        <v>15.719716999999999</v>
      </c>
      <c r="AI32">
        <v>3090</v>
      </c>
      <c r="AJ32">
        <v>132.30000000000001</v>
      </c>
      <c r="AK32">
        <v>144</v>
      </c>
      <c r="AL32">
        <v>15025</v>
      </c>
      <c r="AM32">
        <v>0.78165336466811264</v>
      </c>
      <c r="AN32" t="s">
        <v>70</v>
      </c>
      <c r="AO32">
        <v>476.05799999999999</v>
      </c>
      <c r="AP32" t="s">
        <v>610</v>
      </c>
      <c r="AQ32" t="s">
        <v>116</v>
      </c>
      <c r="AR32" t="s">
        <v>117</v>
      </c>
      <c r="AS32" t="s">
        <v>116</v>
      </c>
      <c r="AT32" t="s">
        <v>117</v>
      </c>
      <c r="AU32" t="s">
        <v>370</v>
      </c>
      <c r="AV32" t="s">
        <v>263</v>
      </c>
      <c r="AW32" t="s">
        <v>70</v>
      </c>
      <c r="AX32">
        <v>4554</v>
      </c>
      <c r="AY32" t="s">
        <v>482</v>
      </c>
      <c r="AZ32">
        <v>3</v>
      </c>
      <c r="BA32" t="s">
        <v>507</v>
      </c>
      <c r="BB32">
        <v>11</v>
      </c>
      <c r="BC32">
        <v>1</v>
      </c>
      <c r="BE32" t="s">
        <v>70</v>
      </c>
      <c r="BF32">
        <v>0</v>
      </c>
      <c r="BG32" t="s">
        <v>397</v>
      </c>
      <c r="BI32" t="s">
        <v>116</v>
      </c>
      <c r="BJ32" t="s">
        <v>263</v>
      </c>
      <c r="BK32" t="s">
        <v>70</v>
      </c>
      <c r="BL32">
        <v>0.78165336466811264</v>
      </c>
      <c r="BM32">
        <v>4554</v>
      </c>
      <c r="BN32" t="s">
        <v>117</v>
      </c>
      <c r="BO32" t="s">
        <v>370</v>
      </c>
      <c r="BP32">
        <v>11</v>
      </c>
      <c r="BQ32">
        <v>2067.5309999999999</v>
      </c>
      <c r="BR32">
        <v>1.3979370391947049E-2</v>
      </c>
      <c r="BS32">
        <v>0.40822090964661722</v>
      </c>
      <c r="BT32">
        <v>0.27165960275604373</v>
      </c>
      <c r="BU32">
        <v>19.286000000000001</v>
      </c>
      <c r="BV32">
        <v>2.0266080976926433</v>
      </c>
      <c r="BW32">
        <v>51.425180478950821</v>
      </c>
      <c r="BX32">
        <v>144</v>
      </c>
      <c r="BY32">
        <v>47</v>
      </c>
      <c r="BZ32">
        <v>1335</v>
      </c>
    </row>
    <row r="33" spans="1:78" ht="16.5">
      <c r="A33" s="59" t="str">
        <f t="shared" si="1"/>
        <v>강인여객</v>
      </c>
      <c r="B33" s="60" t="str">
        <f t="shared" si="2"/>
        <v>김용호</v>
      </c>
      <c r="C33" s="61" t="str">
        <f t="shared" si="3"/>
        <v>A</v>
      </c>
      <c r="D33" s="62">
        <f t="shared" si="4"/>
        <v>0.992410336174948</v>
      </c>
      <c r="E33" s="63">
        <f t="shared" si="5"/>
        <v>8402</v>
      </c>
      <c r="F33" s="64" t="str">
        <f t="shared" si="6"/>
        <v>103-1</v>
      </c>
      <c r="G33" s="65" t="str">
        <f t="shared" si="7"/>
        <v>70바5970</v>
      </c>
      <c r="H33" s="66">
        <f t="shared" si="8"/>
        <v>3</v>
      </c>
      <c r="I33" s="67">
        <f t="shared" si="9"/>
        <v>1972.704</v>
      </c>
      <c r="J33" s="68">
        <f t="shared" si="10"/>
        <v>2.9787421149044341E-2</v>
      </c>
      <c r="K33" s="68">
        <f t="shared" si="11"/>
        <v>0.37877753852297169</v>
      </c>
      <c r="L33" s="68">
        <f t="shared" si="12"/>
        <v>0.13179878988434149</v>
      </c>
      <c r="M33" s="69">
        <f t="shared" si="13"/>
        <v>15.763</v>
      </c>
      <c r="N33" s="70">
        <f t="shared" si="14"/>
        <v>0.40553473810566615</v>
      </c>
      <c r="O33" s="70">
        <f t="shared" si="15"/>
        <v>11.507048193748277</v>
      </c>
      <c r="P33" s="109">
        <f t="shared" si="16"/>
        <v>12</v>
      </c>
      <c r="Q33" s="110">
        <f t="shared" si="17"/>
        <v>8</v>
      </c>
      <c r="R33" s="110">
        <f t="shared" si="18"/>
        <v>227</v>
      </c>
      <c r="T33">
        <v>502</v>
      </c>
      <c r="U33">
        <v>8402</v>
      </c>
      <c r="V33" t="s">
        <v>264</v>
      </c>
      <c r="W33">
        <v>1972.704</v>
      </c>
      <c r="X33">
        <v>942.78300000000002</v>
      </c>
      <c r="Y33">
        <v>2.0920000000000001</v>
      </c>
      <c r="Z33">
        <v>15.763</v>
      </c>
      <c r="AA33">
        <v>117.12524500000001</v>
      </c>
      <c r="AB33">
        <v>3.4888590000000002</v>
      </c>
      <c r="AC33">
        <v>44.364412000000002</v>
      </c>
      <c r="AD33" s="1">
        <v>260</v>
      </c>
      <c r="AE33">
        <v>8</v>
      </c>
      <c r="AF33">
        <v>227</v>
      </c>
      <c r="AG33">
        <v>90</v>
      </c>
      <c r="AH33">
        <v>16.842687999999999</v>
      </c>
      <c r="AI33">
        <v>1214.0999999999999</v>
      </c>
      <c r="AJ33">
        <v>124.3</v>
      </c>
      <c r="AK33">
        <v>12</v>
      </c>
      <c r="AL33">
        <v>3468</v>
      </c>
      <c r="AM33">
        <v>0.992410336174948</v>
      </c>
      <c r="AN33" t="s">
        <v>66</v>
      </c>
      <c r="AO33">
        <v>1763.2809999999999</v>
      </c>
      <c r="AP33" t="s">
        <v>611</v>
      </c>
      <c r="AQ33" t="s">
        <v>116</v>
      </c>
      <c r="AR33" t="s">
        <v>118</v>
      </c>
      <c r="AS33" t="s">
        <v>116</v>
      </c>
      <c r="AT33" t="s">
        <v>118</v>
      </c>
      <c r="AU33" t="s">
        <v>208</v>
      </c>
      <c r="AV33" t="s">
        <v>264</v>
      </c>
      <c r="AW33" t="s">
        <v>66</v>
      </c>
      <c r="AX33">
        <v>8402</v>
      </c>
      <c r="AY33" t="s">
        <v>503</v>
      </c>
      <c r="AZ33">
        <v>3</v>
      </c>
      <c r="BA33" t="s">
        <v>504</v>
      </c>
      <c r="BB33">
        <v>3</v>
      </c>
      <c r="BC33">
        <v>1</v>
      </c>
      <c r="BE33" t="s">
        <v>66</v>
      </c>
      <c r="BF33">
        <v>0</v>
      </c>
      <c r="BG33" t="s">
        <v>397</v>
      </c>
      <c r="BI33" t="s">
        <v>116</v>
      </c>
      <c r="BJ33" t="s">
        <v>264</v>
      </c>
      <c r="BK33" t="s">
        <v>66</v>
      </c>
      <c r="BL33">
        <v>0.992410336174948</v>
      </c>
      <c r="BM33">
        <v>8402</v>
      </c>
      <c r="BN33" t="s">
        <v>118</v>
      </c>
      <c r="BO33" t="s">
        <v>208</v>
      </c>
      <c r="BP33">
        <v>3</v>
      </c>
      <c r="BQ33">
        <v>1972.704</v>
      </c>
      <c r="BR33">
        <v>2.9787421149044341E-2</v>
      </c>
      <c r="BS33">
        <v>0.37877753852297169</v>
      </c>
      <c r="BT33">
        <v>0.13179878988434149</v>
      </c>
      <c r="BU33">
        <v>15.763</v>
      </c>
      <c r="BV33">
        <v>0.40553473810566615</v>
      </c>
      <c r="BW33">
        <v>11.507048193748277</v>
      </c>
      <c r="BX33">
        <v>12</v>
      </c>
      <c r="BY33">
        <v>8</v>
      </c>
      <c r="BZ33">
        <v>227</v>
      </c>
    </row>
    <row r="34" spans="1:78" ht="16.5">
      <c r="A34" s="42" t="str">
        <f t="shared" si="1"/>
        <v>강인여객</v>
      </c>
      <c r="B34" s="43" t="str">
        <f t="shared" si="2"/>
        <v>김원이</v>
      </c>
      <c r="C34" s="44" t="str">
        <f t="shared" si="3"/>
        <v>S</v>
      </c>
      <c r="D34" s="45">
        <f t="shared" si="4"/>
        <v>1.0410371245848331</v>
      </c>
      <c r="E34" s="46">
        <f t="shared" si="5"/>
        <v>6510</v>
      </c>
      <c r="F34" s="47" t="str">
        <f t="shared" si="6"/>
        <v>103</v>
      </c>
      <c r="G34" s="48" t="str">
        <f t="shared" si="7"/>
        <v>70바5064</v>
      </c>
      <c r="H34" s="49">
        <f t="shared" si="8"/>
        <v>5</v>
      </c>
      <c r="I34" s="50">
        <f t="shared" si="9"/>
        <v>2875.3180000000002</v>
      </c>
      <c r="J34" s="51">
        <f t="shared" si="10"/>
        <v>4.3948384174411995E-3</v>
      </c>
      <c r="K34" s="51">
        <f t="shared" si="11"/>
        <v>0.33738033616558555</v>
      </c>
      <c r="L34" s="51">
        <f t="shared" si="12"/>
        <v>0.25388496159381324</v>
      </c>
      <c r="M34" s="52">
        <f t="shared" si="13"/>
        <v>11.425000000000001</v>
      </c>
      <c r="N34" s="53">
        <f t="shared" si="14"/>
        <v>0.79991152282982259</v>
      </c>
      <c r="O34" s="53">
        <f t="shared" si="15"/>
        <v>12.694248079690663</v>
      </c>
      <c r="P34" s="111">
        <f t="shared" si="16"/>
        <v>1</v>
      </c>
      <c r="Q34" s="112">
        <f t="shared" si="17"/>
        <v>23</v>
      </c>
      <c r="R34" s="112">
        <f t="shared" si="18"/>
        <v>365</v>
      </c>
      <c r="T34">
        <v>502</v>
      </c>
      <c r="U34">
        <v>6510</v>
      </c>
      <c r="V34" t="s">
        <v>265</v>
      </c>
      <c r="W34">
        <v>2875.3180000000002</v>
      </c>
      <c r="X34">
        <v>1261.578</v>
      </c>
      <c r="Y34">
        <v>2.2789999999999999</v>
      </c>
      <c r="Z34">
        <v>11.425000000000001</v>
      </c>
      <c r="AA34">
        <v>171.90688900000001</v>
      </c>
      <c r="AB34">
        <v>0.75550300000000004</v>
      </c>
      <c r="AC34">
        <v>57.998004000000002</v>
      </c>
      <c r="AD34" s="1">
        <v>730</v>
      </c>
      <c r="AE34">
        <v>23</v>
      </c>
      <c r="AF34">
        <v>365</v>
      </c>
      <c r="AG34">
        <v>87</v>
      </c>
      <c r="AH34">
        <v>16.726019000000001</v>
      </c>
      <c r="AI34">
        <v>1036.4000000000001</v>
      </c>
      <c r="AJ34">
        <v>32</v>
      </c>
      <c r="AK34">
        <v>1</v>
      </c>
      <c r="AL34">
        <v>7</v>
      </c>
      <c r="AM34">
        <v>1.0410371245848331</v>
      </c>
      <c r="AN34" t="s">
        <v>71</v>
      </c>
      <c r="AO34">
        <v>2402.02</v>
      </c>
      <c r="AP34" t="s">
        <v>612</v>
      </c>
      <c r="AQ34" t="s">
        <v>116</v>
      </c>
      <c r="AR34" t="s">
        <v>117</v>
      </c>
      <c r="AS34" t="s">
        <v>116</v>
      </c>
      <c r="AT34" t="s">
        <v>117</v>
      </c>
      <c r="AU34" t="s">
        <v>173</v>
      </c>
      <c r="AV34" t="s">
        <v>265</v>
      </c>
      <c r="AW34" t="s">
        <v>71</v>
      </c>
      <c r="AX34">
        <v>6510</v>
      </c>
      <c r="AY34" t="s">
        <v>488</v>
      </c>
      <c r="AZ34">
        <v>6</v>
      </c>
      <c r="BA34" t="s">
        <v>505</v>
      </c>
      <c r="BB34">
        <v>5</v>
      </c>
      <c r="BC34">
        <v>1</v>
      </c>
      <c r="BE34" t="s">
        <v>71</v>
      </c>
      <c r="BF34">
        <v>0</v>
      </c>
      <c r="BG34" t="s">
        <v>397</v>
      </c>
      <c r="BI34" t="s">
        <v>116</v>
      </c>
      <c r="BJ34" t="s">
        <v>265</v>
      </c>
      <c r="BK34" t="s">
        <v>71</v>
      </c>
      <c r="BL34">
        <v>1.0410371245848331</v>
      </c>
      <c r="BM34">
        <v>6510</v>
      </c>
      <c r="BN34" t="s">
        <v>117</v>
      </c>
      <c r="BO34" t="s">
        <v>173</v>
      </c>
      <c r="BP34">
        <v>5</v>
      </c>
      <c r="BQ34">
        <v>2875.3180000000002</v>
      </c>
      <c r="BR34">
        <v>4.3948384174411995E-3</v>
      </c>
      <c r="BS34">
        <v>0.33738033616558555</v>
      </c>
      <c r="BT34">
        <v>0.25388496159381324</v>
      </c>
      <c r="BU34">
        <v>11.425000000000001</v>
      </c>
      <c r="BV34">
        <v>0.79991152282982259</v>
      </c>
      <c r="BW34">
        <v>12.694248079690663</v>
      </c>
      <c r="BX34">
        <v>1</v>
      </c>
      <c r="BY34">
        <v>23</v>
      </c>
      <c r="BZ34">
        <v>365</v>
      </c>
    </row>
    <row r="35" spans="1:78" ht="16.5">
      <c r="A35" s="59" t="str">
        <f t="shared" si="1"/>
        <v>강인여객</v>
      </c>
      <c r="B35" s="60" t="str">
        <f t="shared" si="2"/>
        <v>김윤철</v>
      </c>
      <c r="C35" s="61" t="str">
        <f t="shared" si="3"/>
        <v>D</v>
      </c>
      <c r="D35" s="62">
        <f t="shared" si="4"/>
        <v>0.82950000000000002</v>
      </c>
      <c r="E35" s="63">
        <f t="shared" si="5"/>
        <v>9914</v>
      </c>
      <c r="F35" s="64" t="str">
        <f t="shared" si="6"/>
        <v>103-1</v>
      </c>
      <c r="G35" s="65" t="str">
        <f t="shared" si="7"/>
        <v>70바6036</v>
      </c>
      <c r="H35" s="66">
        <f t="shared" si="8"/>
        <v>2</v>
      </c>
      <c r="I35" s="67">
        <f t="shared" si="9"/>
        <v>1580.326</v>
      </c>
      <c r="J35" s="68">
        <f t="shared" si="10"/>
        <v>7.4696799128988828E-2</v>
      </c>
      <c r="K35" s="68">
        <f t="shared" si="11"/>
        <v>0.38202999161581469</v>
      </c>
      <c r="L35" s="68">
        <f t="shared" si="12"/>
        <v>0.15313296117383376</v>
      </c>
      <c r="M35" s="69">
        <f t="shared" si="13"/>
        <v>23.573</v>
      </c>
      <c r="N35" s="70">
        <f t="shared" si="14"/>
        <v>1.6414798006061655</v>
      </c>
      <c r="O35" s="70">
        <f t="shared" si="15"/>
        <v>37.557057837869067</v>
      </c>
      <c r="P35" s="109">
        <f t="shared" si="16"/>
        <v>21</v>
      </c>
      <c r="Q35" s="110">
        <f t="shared" si="17"/>
        <v>27</v>
      </c>
      <c r="R35" s="110">
        <f t="shared" si="18"/>
        <v>622</v>
      </c>
      <c r="T35">
        <v>502</v>
      </c>
      <c r="U35">
        <v>9914</v>
      </c>
      <c r="V35" t="s">
        <v>266</v>
      </c>
      <c r="W35">
        <v>1608.904</v>
      </c>
      <c r="X35">
        <v>969.83100000000002</v>
      </c>
      <c r="Y35">
        <v>1.659</v>
      </c>
      <c r="Z35">
        <v>23.573</v>
      </c>
      <c r="AA35">
        <v>98.040532999999996</v>
      </c>
      <c r="AB35">
        <v>7.3233139999999999</v>
      </c>
      <c r="AC35">
        <v>37.454424000000003</v>
      </c>
      <c r="AD35" s="1">
        <v>242</v>
      </c>
      <c r="AE35">
        <v>27</v>
      </c>
      <c r="AF35">
        <v>622</v>
      </c>
      <c r="AG35">
        <v>90</v>
      </c>
      <c r="AH35">
        <v>16.410599999999999</v>
      </c>
      <c r="AI35">
        <v>3412.8</v>
      </c>
      <c r="AJ35">
        <v>453.4</v>
      </c>
      <c r="AK35">
        <v>21</v>
      </c>
      <c r="AL35">
        <v>14020</v>
      </c>
      <c r="AM35">
        <v>0.82950000000000002</v>
      </c>
      <c r="AN35" t="s">
        <v>67</v>
      </c>
      <c r="AO35">
        <v>1523.0160000000001</v>
      </c>
      <c r="AP35" t="s">
        <v>613</v>
      </c>
      <c r="AQ35" t="s">
        <v>116</v>
      </c>
      <c r="AR35" t="s">
        <v>118</v>
      </c>
      <c r="AS35" t="s">
        <v>116</v>
      </c>
      <c r="AT35" t="s">
        <v>118</v>
      </c>
      <c r="AU35" t="s">
        <v>213</v>
      </c>
      <c r="AV35" t="s">
        <v>266</v>
      </c>
      <c r="AW35" t="s">
        <v>67</v>
      </c>
      <c r="AX35">
        <v>9914</v>
      </c>
      <c r="AY35" t="s">
        <v>472</v>
      </c>
      <c r="AZ35">
        <v>4</v>
      </c>
      <c r="BA35" t="s">
        <v>525</v>
      </c>
      <c r="BB35">
        <v>2</v>
      </c>
      <c r="BC35">
        <v>1</v>
      </c>
      <c r="BE35" t="s">
        <v>67</v>
      </c>
      <c r="BF35">
        <v>0</v>
      </c>
      <c r="BG35" t="s">
        <v>397</v>
      </c>
      <c r="BI35" t="s">
        <v>116</v>
      </c>
      <c r="BJ35" t="s">
        <v>266</v>
      </c>
      <c r="BK35" t="s">
        <v>67</v>
      </c>
      <c r="BL35">
        <v>0.82950000000000002</v>
      </c>
      <c r="BM35">
        <v>9914</v>
      </c>
      <c r="BN35" t="s">
        <v>118</v>
      </c>
      <c r="BO35" t="s">
        <v>213</v>
      </c>
      <c r="BP35">
        <v>2</v>
      </c>
      <c r="BQ35">
        <v>1580.326</v>
      </c>
      <c r="BR35">
        <v>7.4696799128988828E-2</v>
      </c>
      <c r="BS35">
        <v>0.38202999161581469</v>
      </c>
      <c r="BT35">
        <v>0.150412951922551</v>
      </c>
      <c r="BU35">
        <v>23.573</v>
      </c>
      <c r="BV35">
        <v>1.6414798006061655</v>
      </c>
      <c r="BW35">
        <v>37.557057837869067</v>
      </c>
      <c r="BX35">
        <v>21</v>
      </c>
      <c r="BY35">
        <v>27</v>
      </c>
      <c r="BZ35">
        <v>622</v>
      </c>
    </row>
    <row r="36" spans="1:78" ht="16.5">
      <c r="A36" s="42" t="str">
        <f t="shared" si="1"/>
        <v>강인여객</v>
      </c>
      <c r="B36" s="43" t="str">
        <f t="shared" si="2"/>
        <v>김인식</v>
      </c>
      <c r="C36" s="44" t="str">
        <f t="shared" si="3"/>
        <v>C</v>
      </c>
      <c r="D36" s="45">
        <f t="shared" si="4"/>
        <v>0.85108680772538681</v>
      </c>
      <c r="E36" s="46">
        <f t="shared" si="5"/>
        <v>5010</v>
      </c>
      <c r="F36" s="47" t="str">
        <f t="shared" si="6"/>
        <v>103-1</v>
      </c>
      <c r="G36" s="48" t="str">
        <f t="shared" si="7"/>
        <v>70바5961</v>
      </c>
      <c r="H36" s="49">
        <f t="shared" si="8"/>
        <v>2</v>
      </c>
      <c r="I36" s="50">
        <f t="shared" si="9"/>
        <v>2613.7270000000003</v>
      </c>
      <c r="J36" s="51">
        <f t="shared" si="10"/>
        <v>0.10592668807996089</v>
      </c>
      <c r="K36" s="51">
        <f t="shared" si="11"/>
        <v>0.34932886094105897</v>
      </c>
      <c r="L36" s="51">
        <f t="shared" si="12"/>
        <v>0.22764427960532982</v>
      </c>
      <c r="M36" s="52">
        <f t="shared" si="13"/>
        <v>17.914999999999999</v>
      </c>
      <c r="N36" s="53">
        <f t="shared" si="14"/>
        <v>0.42085497069892908</v>
      </c>
      <c r="O36" s="53">
        <f t="shared" si="15"/>
        <v>55.705894303421886</v>
      </c>
      <c r="P36" s="111">
        <f t="shared" si="16"/>
        <v>32</v>
      </c>
      <c r="Q36" s="112">
        <f t="shared" si="17"/>
        <v>11</v>
      </c>
      <c r="R36" s="112">
        <f t="shared" si="18"/>
        <v>1456</v>
      </c>
      <c r="T36">
        <v>502</v>
      </c>
      <c r="U36">
        <v>5010</v>
      </c>
      <c r="V36" t="s">
        <v>267</v>
      </c>
      <c r="W36">
        <v>2614.41</v>
      </c>
      <c r="X36">
        <v>1394.1769999999999</v>
      </c>
      <c r="Y36">
        <v>1.875</v>
      </c>
      <c r="Z36">
        <v>17.914999999999999</v>
      </c>
      <c r="AA36">
        <v>166.120789</v>
      </c>
      <c r="AB36">
        <v>17.596625</v>
      </c>
      <c r="AC36">
        <v>58.030785999999999</v>
      </c>
      <c r="AD36" s="1">
        <v>595</v>
      </c>
      <c r="AE36">
        <v>11</v>
      </c>
      <c r="AF36">
        <v>1456</v>
      </c>
      <c r="AG36">
        <v>91</v>
      </c>
      <c r="AH36">
        <v>15.738006</v>
      </c>
      <c r="AI36">
        <v>4571.3</v>
      </c>
      <c r="AJ36">
        <v>1007.1</v>
      </c>
      <c r="AK36">
        <v>32</v>
      </c>
      <c r="AL36">
        <v>11854</v>
      </c>
      <c r="AM36">
        <v>0.85108680772538681</v>
      </c>
      <c r="AN36" t="s">
        <v>69</v>
      </c>
      <c r="AO36">
        <v>2499.86</v>
      </c>
      <c r="AP36" t="s">
        <v>614</v>
      </c>
      <c r="AQ36" t="s">
        <v>116</v>
      </c>
      <c r="AR36" t="s">
        <v>118</v>
      </c>
      <c r="AS36" t="s">
        <v>116</v>
      </c>
      <c r="AT36" t="s">
        <v>118</v>
      </c>
      <c r="AU36" t="s">
        <v>204</v>
      </c>
      <c r="AV36" t="s">
        <v>267</v>
      </c>
      <c r="AW36" t="s">
        <v>69</v>
      </c>
      <c r="AX36">
        <v>5010</v>
      </c>
      <c r="AY36" t="s">
        <v>506</v>
      </c>
      <c r="AZ36">
        <v>8</v>
      </c>
      <c r="BA36" t="s">
        <v>615</v>
      </c>
      <c r="BB36">
        <v>2</v>
      </c>
      <c r="BC36">
        <v>1</v>
      </c>
      <c r="BE36" t="s">
        <v>69</v>
      </c>
      <c r="BF36">
        <v>0</v>
      </c>
      <c r="BG36" t="s">
        <v>397</v>
      </c>
      <c r="BI36" t="s">
        <v>116</v>
      </c>
      <c r="BJ36" t="s">
        <v>267</v>
      </c>
      <c r="BK36" t="s">
        <v>69</v>
      </c>
      <c r="BL36">
        <v>0.85108680772538681</v>
      </c>
      <c r="BM36">
        <v>5010</v>
      </c>
      <c r="BN36" t="s">
        <v>118</v>
      </c>
      <c r="BO36" t="s">
        <v>204</v>
      </c>
      <c r="BP36">
        <v>2</v>
      </c>
      <c r="BQ36">
        <v>2613.7270000000003</v>
      </c>
      <c r="BR36">
        <v>0.10592668807996089</v>
      </c>
      <c r="BS36">
        <v>0.34932886094105897</v>
      </c>
      <c r="BT36">
        <v>0.22758480880963583</v>
      </c>
      <c r="BU36">
        <v>17.914999999999999</v>
      </c>
      <c r="BV36">
        <v>0.42085497069892908</v>
      </c>
      <c r="BW36">
        <v>55.705894303421886</v>
      </c>
      <c r="BX36">
        <v>32</v>
      </c>
      <c r="BY36">
        <v>11</v>
      </c>
      <c r="BZ36">
        <v>1456</v>
      </c>
    </row>
    <row r="37" spans="1:78" ht="16.5">
      <c r="A37" s="59" t="str">
        <f t="shared" si="1"/>
        <v>강인여객</v>
      </c>
      <c r="B37" s="60" t="str">
        <f t="shared" si="2"/>
        <v>김재중</v>
      </c>
      <c r="C37" s="61" t="str">
        <f t="shared" si="3"/>
        <v>F</v>
      </c>
      <c r="D37" s="62">
        <f t="shared" si="4"/>
        <v>0.77665955500857609</v>
      </c>
      <c r="E37" s="63">
        <f t="shared" si="5"/>
        <v>7884</v>
      </c>
      <c r="F37" s="64" t="str">
        <f t="shared" si="6"/>
        <v>103</v>
      </c>
      <c r="G37" s="65" t="str">
        <f t="shared" si="7"/>
        <v>70바6031</v>
      </c>
      <c r="H37" s="66">
        <f t="shared" si="8"/>
        <v>2</v>
      </c>
      <c r="I37" s="67">
        <f t="shared" si="9"/>
        <v>2426.1059999999998</v>
      </c>
      <c r="J37" s="68">
        <f t="shared" si="10"/>
        <v>2.3894766867966308E-2</v>
      </c>
      <c r="K37" s="68">
        <f t="shared" si="11"/>
        <v>0.41079073365483049</v>
      </c>
      <c r="L37" s="68">
        <f t="shared" si="12"/>
        <v>0.25019516871892655</v>
      </c>
      <c r="M37" s="69">
        <f t="shared" si="13"/>
        <v>22.556000000000001</v>
      </c>
      <c r="N37" s="70" t="str">
        <f t="shared" si="14"/>
        <v>-</v>
      </c>
      <c r="O37" s="70" t="str">
        <f t="shared" si="15"/>
        <v>-</v>
      </c>
      <c r="P37" s="109">
        <f t="shared" si="16"/>
        <v>26</v>
      </c>
      <c r="Q37" s="110">
        <f t="shared" si="17"/>
        <v>119</v>
      </c>
      <c r="R37" s="110">
        <f t="shared" si="18"/>
        <v>3365</v>
      </c>
      <c r="T37">
        <v>502</v>
      </c>
      <c r="U37">
        <v>7884</v>
      </c>
      <c r="V37" t="s">
        <v>422</v>
      </c>
      <c r="W37">
        <v>2470.7260000000001</v>
      </c>
      <c r="X37">
        <v>1447.8019999999999</v>
      </c>
      <c r="Y37">
        <v>1.7070000000000001</v>
      </c>
      <c r="Z37">
        <v>22.556000000000001</v>
      </c>
      <c r="AA37">
        <v>147.53247099999999</v>
      </c>
      <c r="AB37">
        <v>3.5252539999999999</v>
      </c>
      <c r="AC37">
        <v>60.604971999999997</v>
      </c>
      <c r="AD37" s="1">
        <v>607</v>
      </c>
      <c r="AE37">
        <v>119</v>
      </c>
      <c r="AF37">
        <v>3365</v>
      </c>
      <c r="AG37">
        <v>94</v>
      </c>
      <c r="AH37">
        <v>16.746998000000001</v>
      </c>
      <c r="AI37">
        <v>5870.3</v>
      </c>
      <c r="AJ37">
        <v>749.5</v>
      </c>
      <c r="AK37">
        <v>26</v>
      </c>
      <c r="AL37">
        <v>10572</v>
      </c>
      <c r="AM37">
        <v>0.77665955500857609</v>
      </c>
      <c r="AN37" t="s">
        <v>70</v>
      </c>
      <c r="AO37">
        <v>2313.252</v>
      </c>
      <c r="AP37" t="s">
        <v>616</v>
      </c>
      <c r="AQ37" t="s">
        <v>116</v>
      </c>
      <c r="AR37" t="s">
        <v>117</v>
      </c>
      <c r="AS37" t="s">
        <v>116</v>
      </c>
      <c r="AT37" t="s">
        <v>117</v>
      </c>
      <c r="AU37" t="s">
        <v>401</v>
      </c>
      <c r="AV37" t="s">
        <v>422</v>
      </c>
      <c r="AW37" t="s">
        <v>70</v>
      </c>
      <c r="AX37">
        <v>7884</v>
      </c>
      <c r="AY37" t="s">
        <v>482</v>
      </c>
      <c r="AZ37">
        <v>6</v>
      </c>
      <c r="BA37" t="s">
        <v>514</v>
      </c>
      <c r="BB37">
        <v>2</v>
      </c>
      <c r="BC37">
        <v>1</v>
      </c>
      <c r="BE37" t="s">
        <v>70</v>
      </c>
      <c r="BF37">
        <v>0</v>
      </c>
      <c r="BG37" t="s">
        <v>397</v>
      </c>
      <c r="BI37" t="s">
        <v>116</v>
      </c>
      <c r="BJ37" t="s">
        <v>422</v>
      </c>
      <c r="BK37" t="s">
        <v>70</v>
      </c>
      <c r="BL37">
        <v>0.77665955500857609</v>
      </c>
      <c r="BM37">
        <v>7884</v>
      </c>
      <c r="BN37" t="s">
        <v>117</v>
      </c>
      <c r="BO37" t="s">
        <v>401</v>
      </c>
      <c r="BP37">
        <v>2</v>
      </c>
      <c r="BQ37">
        <v>2426.1059999999998</v>
      </c>
      <c r="BR37">
        <v>2.3894766867966308E-2</v>
      </c>
      <c r="BS37">
        <v>0.41079073365483049</v>
      </c>
      <c r="BT37">
        <v>0.24567677678544686</v>
      </c>
      <c r="BU37">
        <v>22.556000000000001</v>
      </c>
      <c r="BV37" t="s">
        <v>480</v>
      </c>
      <c r="BW37" t="s">
        <v>480</v>
      </c>
      <c r="BX37">
        <v>26</v>
      </c>
      <c r="BY37">
        <v>119</v>
      </c>
      <c r="BZ37">
        <v>3365</v>
      </c>
    </row>
    <row r="38" spans="1:78" ht="16.5">
      <c r="A38" s="42" t="str">
        <f t="shared" si="1"/>
        <v>강인여객</v>
      </c>
      <c r="B38" s="43" t="str">
        <f t="shared" si="2"/>
        <v>김재현</v>
      </c>
      <c r="C38" s="44" t="str">
        <f t="shared" si="3"/>
        <v>S</v>
      </c>
      <c r="D38" s="45">
        <f t="shared" si="4"/>
        <v>1.0339648513707784</v>
      </c>
      <c r="E38" s="46">
        <f t="shared" si="5"/>
        <v>7751</v>
      </c>
      <c r="F38" s="47" t="str">
        <f t="shared" si="6"/>
        <v>103</v>
      </c>
      <c r="G38" s="48" t="str">
        <f t="shared" si="7"/>
        <v>72바1604</v>
      </c>
      <c r="H38" s="49">
        <f t="shared" si="8"/>
        <v>2</v>
      </c>
      <c r="I38" s="50">
        <f t="shared" si="9"/>
        <v>2634.768</v>
      </c>
      <c r="J38" s="51">
        <f t="shared" si="10"/>
        <v>2.4321557806235322E-2</v>
      </c>
      <c r="K38" s="51">
        <f t="shared" si="11"/>
        <v>0.40084139892207754</v>
      </c>
      <c r="L38" s="51">
        <f t="shared" si="12"/>
        <v>0.15371372356123955</v>
      </c>
      <c r="M38" s="52">
        <f t="shared" si="13"/>
        <v>12.69</v>
      </c>
      <c r="N38" s="53">
        <f t="shared" si="14"/>
        <v>0.22772403490554008</v>
      </c>
      <c r="O38" s="53">
        <f t="shared" si="15"/>
        <v>4.7442507271987511</v>
      </c>
      <c r="P38" s="111">
        <f t="shared" si="16"/>
        <v>25</v>
      </c>
      <c r="Q38" s="112">
        <f t="shared" si="17"/>
        <v>6</v>
      </c>
      <c r="R38" s="112">
        <f t="shared" si="18"/>
        <v>125</v>
      </c>
      <c r="T38">
        <v>502</v>
      </c>
      <c r="U38">
        <v>7751</v>
      </c>
      <c r="V38" t="s">
        <v>268</v>
      </c>
      <c r="W38">
        <v>2634.768</v>
      </c>
      <c r="X38">
        <v>1202.9949999999999</v>
      </c>
      <c r="Y38">
        <v>2.19</v>
      </c>
      <c r="Z38">
        <v>12.69</v>
      </c>
      <c r="AA38">
        <v>169.27024299999999</v>
      </c>
      <c r="AB38">
        <v>4.1169159999999998</v>
      </c>
      <c r="AC38">
        <v>67.850521000000001</v>
      </c>
      <c r="AD38" s="1">
        <v>405</v>
      </c>
      <c r="AE38">
        <v>6</v>
      </c>
      <c r="AF38">
        <v>125</v>
      </c>
      <c r="AG38">
        <v>90</v>
      </c>
      <c r="AH38">
        <v>15.565452000000001</v>
      </c>
      <c r="AI38">
        <v>2610.6999999999998</v>
      </c>
      <c r="AJ38">
        <v>84.3</v>
      </c>
      <c r="AK38">
        <v>25</v>
      </c>
      <c r="AL38">
        <v>18421</v>
      </c>
      <c r="AM38">
        <v>1.0339648513707784</v>
      </c>
      <c r="AN38" t="s">
        <v>71</v>
      </c>
      <c r="AO38">
        <v>2522.58</v>
      </c>
      <c r="AP38" t="s">
        <v>617</v>
      </c>
      <c r="AQ38" t="s">
        <v>116</v>
      </c>
      <c r="AR38" t="s">
        <v>117</v>
      </c>
      <c r="AS38" t="s">
        <v>116</v>
      </c>
      <c r="AT38" t="s">
        <v>117</v>
      </c>
      <c r="AU38" t="s">
        <v>198</v>
      </c>
      <c r="AV38" t="s">
        <v>268</v>
      </c>
      <c r="AW38" t="s">
        <v>71</v>
      </c>
      <c r="AX38">
        <v>7751</v>
      </c>
      <c r="AY38" t="s">
        <v>488</v>
      </c>
      <c r="AZ38">
        <v>7</v>
      </c>
      <c r="BA38" t="s">
        <v>618</v>
      </c>
      <c r="BB38">
        <v>2</v>
      </c>
      <c r="BC38">
        <v>1</v>
      </c>
      <c r="BE38" t="s">
        <v>71</v>
      </c>
      <c r="BF38">
        <v>0</v>
      </c>
      <c r="BG38" t="s">
        <v>397</v>
      </c>
      <c r="BI38" t="s">
        <v>116</v>
      </c>
      <c r="BJ38" t="s">
        <v>268</v>
      </c>
      <c r="BK38" t="s">
        <v>71</v>
      </c>
      <c r="BL38">
        <v>1.0339648513707784</v>
      </c>
      <c r="BM38">
        <v>7751</v>
      </c>
      <c r="BN38" t="s">
        <v>117</v>
      </c>
      <c r="BO38" t="s">
        <v>198</v>
      </c>
      <c r="BP38">
        <v>2</v>
      </c>
      <c r="BQ38">
        <v>2634.768</v>
      </c>
      <c r="BR38">
        <v>2.4321557806235322E-2</v>
      </c>
      <c r="BS38">
        <v>0.40084139892207754</v>
      </c>
      <c r="BT38">
        <v>0.15371372356123955</v>
      </c>
      <c r="BU38">
        <v>12.69</v>
      </c>
      <c r="BV38">
        <v>0.22772403490554008</v>
      </c>
      <c r="BW38">
        <v>4.7442507271987511</v>
      </c>
      <c r="BX38">
        <v>25</v>
      </c>
      <c r="BY38">
        <v>6</v>
      </c>
      <c r="BZ38">
        <v>125</v>
      </c>
    </row>
    <row r="39" spans="1:78" ht="16.5">
      <c r="A39" s="59" t="str">
        <f t="shared" si="1"/>
        <v>강인여객</v>
      </c>
      <c r="B39" s="60" t="str">
        <f t="shared" si="2"/>
        <v>김정현</v>
      </c>
      <c r="C39" s="61" t="str">
        <f t="shared" si="3"/>
        <v>S</v>
      </c>
      <c r="D39" s="62">
        <f t="shared" si="4"/>
        <v>1.1296964629273971</v>
      </c>
      <c r="E39" s="63">
        <f t="shared" si="5"/>
        <v>8518</v>
      </c>
      <c r="F39" s="64" t="str">
        <f t="shared" si="6"/>
        <v>급행91</v>
      </c>
      <c r="G39" s="65" t="str">
        <f t="shared" si="7"/>
        <v>70바5981</v>
      </c>
      <c r="H39" s="66">
        <f t="shared" si="8"/>
        <v>4</v>
      </c>
      <c r="I39" s="67">
        <f t="shared" si="9"/>
        <v>4395.1350000000002</v>
      </c>
      <c r="J39" s="68">
        <f t="shared" si="10"/>
        <v>0.10918545261070219</v>
      </c>
      <c r="K39" s="68">
        <f t="shared" si="11"/>
        <v>0.28959661232877199</v>
      </c>
      <c r="L39" s="68">
        <f t="shared" si="12"/>
        <v>0.1517587059328098</v>
      </c>
      <c r="M39" s="69">
        <f t="shared" si="13"/>
        <v>19.405999999999999</v>
      </c>
      <c r="N39" s="70">
        <f t="shared" si="14"/>
        <v>4.5504859350167855E-2</v>
      </c>
      <c r="O39" s="70">
        <f t="shared" si="15"/>
        <v>39.611980064321116</v>
      </c>
      <c r="P39" s="109">
        <f t="shared" si="16"/>
        <v>9</v>
      </c>
      <c r="Q39" s="110">
        <f t="shared" si="17"/>
        <v>2</v>
      </c>
      <c r="R39" s="110">
        <f t="shared" si="18"/>
        <v>1741</v>
      </c>
      <c r="T39">
        <v>502</v>
      </c>
      <c r="U39">
        <v>8518</v>
      </c>
      <c r="V39" t="s">
        <v>269</v>
      </c>
      <c r="W39">
        <v>4395.1350000000002</v>
      </c>
      <c r="X39">
        <v>1460.059</v>
      </c>
      <c r="Y39">
        <v>3.01</v>
      </c>
      <c r="Z39">
        <v>19.405999999999999</v>
      </c>
      <c r="AA39">
        <v>172.504107</v>
      </c>
      <c r="AB39">
        <v>18.834938999999999</v>
      </c>
      <c r="AC39">
        <v>49.956605000000003</v>
      </c>
      <c r="AD39" s="1">
        <v>667</v>
      </c>
      <c r="AE39">
        <v>2</v>
      </c>
      <c r="AF39">
        <v>1741</v>
      </c>
      <c r="AG39">
        <v>95</v>
      </c>
      <c r="AH39">
        <v>25.478435999999999</v>
      </c>
      <c r="AI39">
        <v>24075.599999999999</v>
      </c>
      <c r="AJ39">
        <v>6956.5</v>
      </c>
      <c r="AK39">
        <v>9</v>
      </c>
      <c r="AL39">
        <v>5488</v>
      </c>
      <c r="AM39">
        <v>1.1296964629273971</v>
      </c>
      <c r="AN39" t="s">
        <v>71</v>
      </c>
      <c r="AO39">
        <v>3839.3490000000002</v>
      </c>
      <c r="AP39" t="s">
        <v>619</v>
      </c>
      <c r="AQ39" t="s">
        <v>116</v>
      </c>
      <c r="AR39" t="s">
        <v>120</v>
      </c>
      <c r="AS39" t="s">
        <v>116</v>
      </c>
      <c r="AT39" t="s">
        <v>120</v>
      </c>
      <c r="AU39" t="s">
        <v>234</v>
      </c>
      <c r="AV39" t="s">
        <v>269</v>
      </c>
      <c r="AW39" t="s">
        <v>71</v>
      </c>
      <c r="AX39">
        <v>8518</v>
      </c>
      <c r="AY39" t="s">
        <v>490</v>
      </c>
      <c r="AZ39">
        <v>3</v>
      </c>
      <c r="BA39" t="s">
        <v>543</v>
      </c>
      <c r="BB39">
        <v>4</v>
      </c>
      <c r="BC39">
        <v>1</v>
      </c>
      <c r="BE39" t="s">
        <v>71</v>
      </c>
      <c r="BF39">
        <v>0</v>
      </c>
      <c r="BG39" t="s">
        <v>397</v>
      </c>
      <c r="BI39" t="s">
        <v>116</v>
      </c>
      <c r="BJ39" t="s">
        <v>269</v>
      </c>
      <c r="BK39" t="s">
        <v>71</v>
      </c>
      <c r="BL39">
        <v>1.1296964629273971</v>
      </c>
      <c r="BM39">
        <v>8518</v>
      </c>
      <c r="BN39" t="s">
        <v>120</v>
      </c>
      <c r="BO39" t="s">
        <v>234</v>
      </c>
      <c r="BP39">
        <v>4</v>
      </c>
      <c r="BQ39">
        <v>4395.1350000000002</v>
      </c>
      <c r="BR39">
        <v>0.10918545261070219</v>
      </c>
      <c r="BS39">
        <v>0.28959661232877199</v>
      </c>
      <c r="BT39">
        <v>0.1517587059328098</v>
      </c>
      <c r="BU39">
        <v>19.405999999999999</v>
      </c>
      <c r="BV39">
        <v>4.5504859350167855E-2</v>
      </c>
      <c r="BW39">
        <v>39.611980064321116</v>
      </c>
      <c r="BX39">
        <v>9</v>
      </c>
      <c r="BY39">
        <v>2</v>
      </c>
      <c r="BZ39">
        <v>1741</v>
      </c>
    </row>
    <row r="40" spans="1:78" ht="16.5">
      <c r="A40" s="42" t="str">
        <f t="shared" si="1"/>
        <v>강인여객</v>
      </c>
      <c r="B40" s="43" t="str">
        <f t="shared" si="2"/>
        <v>김종문</v>
      </c>
      <c r="C40" s="44" t="str">
        <f t="shared" si="3"/>
        <v>A</v>
      </c>
      <c r="D40" s="45">
        <f t="shared" si="4"/>
        <v>0.9708634307736641</v>
      </c>
      <c r="E40" s="46">
        <f t="shared" si="5"/>
        <v>2476</v>
      </c>
      <c r="F40" s="47" t="str">
        <f t="shared" si="6"/>
        <v>103</v>
      </c>
      <c r="G40" s="48" t="str">
        <f t="shared" si="7"/>
        <v>72바1337</v>
      </c>
      <c r="H40" s="49">
        <f t="shared" si="8"/>
        <v>4</v>
      </c>
      <c r="I40" s="50">
        <f t="shared" si="9"/>
        <v>2576.1779999999999</v>
      </c>
      <c r="J40" s="51">
        <f t="shared" si="10"/>
        <v>2.6450314919307171E-2</v>
      </c>
      <c r="K40" s="51">
        <f t="shared" si="11"/>
        <v>0.35396611535701628</v>
      </c>
      <c r="L40" s="51">
        <f t="shared" si="12"/>
        <v>7.0259120293706415E-2</v>
      </c>
      <c r="M40" s="52">
        <f t="shared" si="13"/>
        <v>12.135</v>
      </c>
      <c r="N40" s="53">
        <f t="shared" si="14"/>
        <v>1.0480642253757311</v>
      </c>
      <c r="O40" s="53">
        <f t="shared" si="15"/>
        <v>16.61375883188196</v>
      </c>
      <c r="P40" s="111">
        <f t="shared" si="16"/>
        <v>21</v>
      </c>
      <c r="Q40" s="112">
        <f t="shared" si="17"/>
        <v>27</v>
      </c>
      <c r="R40" s="112">
        <f t="shared" si="18"/>
        <v>428</v>
      </c>
      <c r="T40">
        <v>502</v>
      </c>
      <c r="U40">
        <v>2476</v>
      </c>
      <c r="V40" t="s">
        <v>423</v>
      </c>
      <c r="W40">
        <v>2576.1779999999999</v>
      </c>
      <c r="X40">
        <v>1207.3409999999999</v>
      </c>
      <c r="Y40">
        <v>2.1339999999999999</v>
      </c>
      <c r="Z40">
        <v>12.135</v>
      </c>
      <c r="AA40">
        <v>157.694682</v>
      </c>
      <c r="AB40">
        <v>4.1710739999999999</v>
      </c>
      <c r="AC40">
        <v>55.818573999999998</v>
      </c>
      <c r="AD40" s="1">
        <v>181</v>
      </c>
      <c r="AE40">
        <v>27</v>
      </c>
      <c r="AF40">
        <v>428</v>
      </c>
      <c r="AG40">
        <v>81</v>
      </c>
      <c r="AH40">
        <v>16.336492</v>
      </c>
      <c r="AI40">
        <v>718.5</v>
      </c>
      <c r="AJ40">
        <v>0</v>
      </c>
      <c r="AK40">
        <v>21</v>
      </c>
      <c r="AL40">
        <v>3604</v>
      </c>
      <c r="AM40">
        <v>0.9708634307736641</v>
      </c>
      <c r="AN40" t="s">
        <v>66</v>
      </c>
      <c r="AO40">
        <v>2189.1019999999999</v>
      </c>
      <c r="AP40" t="s">
        <v>620</v>
      </c>
      <c r="AQ40" t="s">
        <v>116</v>
      </c>
      <c r="AR40" t="s">
        <v>117</v>
      </c>
      <c r="AS40" t="s">
        <v>116</v>
      </c>
      <c r="AT40" t="s">
        <v>117</v>
      </c>
      <c r="AU40" t="s">
        <v>402</v>
      </c>
      <c r="AV40" t="s">
        <v>423</v>
      </c>
      <c r="AW40" t="s">
        <v>66</v>
      </c>
      <c r="AX40">
        <v>2476</v>
      </c>
      <c r="AY40" t="s">
        <v>486</v>
      </c>
      <c r="AZ40">
        <v>6</v>
      </c>
      <c r="BA40" t="s">
        <v>512</v>
      </c>
      <c r="BB40">
        <v>4</v>
      </c>
      <c r="BC40">
        <v>1</v>
      </c>
      <c r="BE40" t="s">
        <v>66</v>
      </c>
      <c r="BF40">
        <v>0</v>
      </c>
      <c r="BG40" t="s">
        <v>397</v>
      </c>
      <c r="BI40" t="s">
        <v>116</v>
      </c>
      <c r="BJ40" t="s">
        <v>423</v>
      </c>
      <c r="BK40" t="s">
        <v>66</v>
      </c>
      <c r="BL40">
        <v>0.9708634307736641</v>
      </c>
      <c r="BM40">
        <v>2476</v>
      </c>
      <c r="BN40" t="s">
        <v>117</v>
      </c>
      <c r="BO40" t="s">
        <v>402</v>
      </c>
      <c r="BP40">
        <v>4</v>
      </c>
      <c r="BQ40">
        <v>2576.1779999999999</v>
      </c>
      <c r="BR40">
        <v>2.6450314919307171E-2</v>
      </c>
      <c r="BS40">
        <v>0.35396611535701628</v>
      </c>
      <c r="BT40">
        <v>7.0259120293706415E-2</v>
      </c>
      <c r="BU40">
        <v>12.135</v>
      </c>
      <c r="BV40">
        <v>1.0480642253757311</v>
      </c>
      <c r="BW40">
        <v>16.61375883188196</v>
      </c>
      <c r="BX40">
        <v>21</v>
      </c>
      <c r="BY40">
        <v>27</v>
      </c>
      <c r="BZ40">
        <v>428</v>
      </c>
    </row>
    <row r="41" spans="1:78" ht="16.5">
      <c r="A41" s="59" t="str">
        <f t="shared" si="1"/>
        <v>강인여객</v>
      </c>
      <c r="B41" s="60" t="str">
        <f t="shared" si="2"/>
        <v>김준호</v>
      </c>
      <c r="C41" s="61" t="str">
        <f t="shared" si="3"/>
        <v>D</v>
      </c>
      <c r="D41" s="62">
        <f t="shared" si="4"/>
        <v>0.84482471145110727</v>
      </c>
      <c r="E41" s="63">
        <f t="shared" si="5"/>
        <v>9059</v>
      </c>
      <c r="F41" s="64" t="str">
        <f t="shared" si="6"/>
        <v>103-1</v>
      </c>
      <c r="G41" s="65" t="str">
        <f t="shared" si="7"/>
        <v>70바5935</v>
      </c>
      <c r="H41" s="66">
        <f t="shared" si="8"/>
        <v>5</v>
      </c>
      <c r="I41" s="67">
        <f t="shared" si="9"/>
        <v>2575.5349999999999</v>
      </c>
      <c r="J41" s="68">
        <f t="shared" si="10"/>
        <v>3.9051018401154845E-2</v>
      </c>
      <c r="K41" s="68">
        <f t="shared" si="11"/>
        <v>0.35228830363272323</v>
      </c>
      <c r="L41" s="68">
        <f t="shared" si="12"/>
        <v>0.15880195765151708</v>
      </c>
      <c r="M41" s="69">
        <f t="shared" si="13"/>
        <v>17.018000000000001</v>
      </c>
      <c r="N41" s="70">
        <f t="shared" si="14"/>
        <v>0.81536457473884072</v>
      </c>
      <c r="O41" s="70">
        <f t="shared" si="15"/>
        <v>38.593923204305128</v>
      </c>
      <c r="P41" s="109">
        <f t="shared" si="16"/>
        <v>11</v>
      </c>
      <c r="Q41" s="110">
        <f t="shared" si="17"/>
        <v>21</v>
      </c>
      <c r="R41" s="110">
        <f t="shared" si="18"/>
        <v>994</v>
      </c>
      <c r="T41">
        <v>502</v>
      </c>
      <c r="U41">
        <v>9059</v>
      </c>
      <c r="V41" t="s">
        <v>270</v>
      </c>
      <c r="W41">
        <v>2575.5349999999999</v>
      </c>
      <c r="X41">
        <v>1336.576</v>
      </c>
      <c r="Y41">
        <v>1.927</v>
      </c>
      <c r="Z41">
        <v>17.018000000000001</v>
      </c>
      <c r="AA41">
        <v>150.457459</v>
      </c>
      <c r="AB41">
        <v>5.8755170000000003</v>
      </c>
      <c r="AC41">
        <v>53.004403000000003</v>
      </c>
      <c r="AD41" s="1">
        <v>409</v>
      </c>
      <c r="AE41">
        <v>21</v>
      </c>
      <c r="AF41">
        <v>994</v>
      </c>
      <c r="AG41">
        <v>88</v>
      </c>
      <c r="AH41">
        <v>17.118027999999999</v>
      </c>
      <c r="AI41">
        <v>3318.5</v>
      </c>
      <c r="AJ41">
        <v>56.2</v>
      </c>
      <c r="AK41">
        <v>11</v>
      </c>
      <c r="AL41">
        <v>3310</v>
      </c>
      <c r="AM41">
        <v>0.84482471145110727</v>
      </c>
      <c r="AN41" t="s">
        <v>67</v>
      </c>
      <c r="AO41">
        <v>2129.741</v>
      </c>
      <c r="AP41" t="s">
        <v>621</v>
      </c>
      <c r="AQ41" t="s">
        <v>116</v>
      </c>
      <c r="AR41" t="s">
        <v>118</v>
      </c>
      <c r="AS41" t="s">
        <v>116</v>
      </c>
      <c r="AT41" t="s">
        <v>118</v>
      </c>
      <c r="AU41" t="s">
        <v>203</v>
      </c>
      <c r="AV41" t="s">
        <v>270</v>
      </c>
      <c r="AW41" t="s">
        <v>67</v>
      </c>
      <c r="AX41">
        <v>9059</v>
      </c>
      <c r="AY41" t="s">
        <v>472</v>
      </c>
      <c r="AZ41">
        <v>1</v>
      </c>
      <c r="BA41" t="s">
        <v>201</v>
      </c>
      <c r="BB41">
        <v>5</v>
      </c>
      <c r="BC41">
        <v>1</v>
      </c>
      <c r="BE41" t="s">
        <v>67</v>
      </c>
      <c r="BF41">
        <v>0</v>
      </c>
      <c r="BG41" t="s">
        <v>397</v>
      </c>
      <c r="BI41" t="s">
        <v>116</v>
      </c>
      <c r="BJ41" t="s">
        <v>270</v>
      </c>
      <c r="BK41" t="s">
        <v>67</v>
      </c>
      <c r="BL41">
        <v>0.84482471145110727</v>
      </c>
      <c r="BM41">
        <v>9059</v>
      </c>
      <c r="BN41" t="s">
        <v>118</v>
      </c>
      <c r="BO41" t="s">
        <v>203</v>
      </c>
      <c r="BP41">
        <v>5</v>
      </c>
      <c r="BQ41">
        <v>2575.5349999999999</v>
      </c>
      <c r="BR41">
        <v>3.9051018401154845E-2</v>
      </c>
      <c r="BS41">
        <v>0.35228830363272323</v>
      </c>
      <c r="BT41">
        <v>0.15880195765151708</v>
      </c>
      <c r="BU41">
        <v>17.018000000000001</v>
      </c>
      <c r="BV41">
        <v>0.81536457473884072</v>
      </c>
      <c r="BW41">
        <v>38.593923204305128</v>
      </c>
      <c r="BX41">
        <v>11</v>
      </c>
      <c r="BY41">
        <v>21</v>
      </c>
      <c r="BZ41">
        <v>994</v>
      </c>
    </row>
    <row r="42" spans="1:78" ht="16.5">
      <c r="A42" s="42" t="str">
        <f t="shared" si="1"/>
        <v>강인여객</v>
      </c>
      <c r="B42" s="43" t="str">
        <f t="shared" si="2"/>
        <v>김지석</v>
      </c>
      <c r="C42" s="44" t="str">
        <f t="shared" si="3"/>
        <v>D</v>
      </c>
      <c r="D42" s="45">
        <f t="shared" si="4"/>
        <v>0.84914887034697939</v>
      </c>
      <c r="E42" s="46">
        <f t="shared" si="5"/>
        <v>3976</v>
      </c>
      <c r="F42" s="47" t="str">
        <f t="shared" si="6"/>
        <v>103</v>
      </c>
      <c r="G42" s="48" t="str">
        <f t="shared" si="7"/>
        <v>70바5062</v>
      </c>
      <c r="H42" s="49">
        <f t="shared" si="8"/>
        <v>18</v>
      </c>
      <c r="I42" s="50">
        <f t="shared" si="9"/>
        <v>2995.3599999999997</v>
      </c>
      <c r="J42" s="51">
        <f t="shared" si="10"/>
        <v>1.5656418882427272E-2</v>
      </c>
      <c r="K42" s="51">
        <f t="shared" si="11"/>
        <v>0.40352199271107297</v>
      </c>
      <c r="L42" s="51">
        <f t="shared" si="12"/>
        <v>0.10616420063030822</v>
      </c>
      <c r="M42" s="52">
        <f t="shared" si="13"/>
        <v>18.312999999999999</v>
      </c>
      <c r="N42" s="53">
        <f t="shared" si="14"/>
        <v>1.068319000053416</v>
      </c>
      <c r="O42" s="53">
        <f t="shared" si="15"/>
        <v>43.266919502163354</v>
      </c>
      <c r="P42" s="111">
        <f t="shared" si="16"/>
        <v>156</v>
      </c>
      <c r="Q42" s="112">
        <f t="shared" si="17"/>
        <v>34</v>
      </c>
      <c r="R42" s="112">
        <f t="shared" si="18"/>
        <v>1313</v>
      </c>
      <c r="T42">
        <v>502</v>
      </c>
      <c r="U42">
        <v>3976</v>
      </c>
      <c r="V42" t="s">
        <v>449</v>
      </c>
      <c r="W42">
        <v>3026.596</v>
      </c>
      <c r="X42">
        <v>1592.711</v>
      </c>
      <c r="Y42">
        <v>1.9</v>
      </c>
      <c r="Z42">
        <v>18.312999999999999</v>
      </c>
      <c r="AA42">
        <v>174.43829400000001</v>
      </c>
      <c r="AB42">
        <v>2.7310789999999998</v>
      </c>
      <c r="AC42">
        <v>70.389688000000007</v>
      </c>
      <c r="AD42" s="1">
        <v>318</v>
      </c>
      <c r="AE42">
        <v>34</v>
      </c>
      <c r="AF42">
        <v>1313</v>
      </c>
      <c r="AG42">
        <v>95</v>
      </c>
      <c r="AH42">
        <v>17.350525000000001</v>
      </c>
      <c r="AI42">
        <v>6193</v>
      </c>
      <c r="AJ42">
        <v>668.3</v>
      </c>
      <c r="AK42">
        <v>156</v>
      </c>
      <c r="AL42">
        <v>14778</v>
      </c>
      <c r="AM42">
        <v>0.84914887034697939</v>
      </c>
      <c r="AN42" t="s">
        <v>67</v>
      </c>
      <c r="AO42">
        <v>368.85599999999999</v>
      </c>
      <c r="AP42" t="s">
        <v>622</v>
      </c>
      <c r="AQ42" t="s">
        <v>116</v>
      </c>
      <c r="AR42" t="s">
        <v>117</v>
      </c>
      <c r="AS42" t="s">
        <v>116</v>
      </c>
      <c r="AT42" t="s">
        <v>117</v>
      </c>
      <c r="AU42" t="s">
        <v>395</v>
      </c>
      <c r="AV42" t="s">
        <v>449</v>
      </c>
      <c r="AW42" t="s">
        <v>67</v>
      </c>
      <c r="AX42">
        <v>3976</v>
      </c>
      <c r="AY42" t="s">
        <v>474</v>
      </c>
      <c r="AZ42">
        <v>1</v>
      </c>
      <c r="BA42" t="s">
        <v>168</v>
      </c>
      <c r="BB42">
        <v>18</v>
      </c>
      <c r="BC42">
        <v>1</v>
      </c>
      <c r="BE42" t="s">
        <v>69</v>
      </c>
      <c r="BF42">
        <v>-1</v>
      </c>
      <c r="BG42" t="s">
        <v>398</v>
      </c>
      <c r="BI42" t="s">
        <v>116</v>
      </c>
      <c r="BJ42" t="s">
        <v>449</v>
      </c>
      <c r="BK42" t="s">
        <v>67</v>
      </c>
      <c r="BL42">
        <v>0.84914887034697939</v>
      </c>
      <c r="BM42">
        <v>3976</v>
      </c>
      <c r="BN42" t="s">
        <v>117</v>
      </c>
      <c r="BO42" t="s">
        <v>395</v>
      </c>
      <c r="BP42">
        <v>18</v>
      </c>
      <c r="BQ42">
        <v>2995.3599999999997</v>
      </c>
      <c r="BR42">
        <v>1.5656418882427272E-2</v>
      </c>
      <c r="BS42">
        <v>0.40352199271107297</v>
      </c>
      <c r="BT42">
        <v>0.10506853243710096</v>
      </c>
      <c r="BU42">
        <v>18.312999999999999</v>
      </c>
      <c r="BV42">
        <v>1.068319000053416</v>
      </c>
      <c r="BW42">
        <v>43.266919502163354</v>
      </c>
      <c r="BX42">
        <v>156</v>
      </c>
      <c r="BY42">
        <v>34</v>
      </c>
      <c r="BZ42">
        <v>1313</v>
      </c>
    </row>
    <row r="43" spans="1:78" ht="16.5">
      <c r="A43" s="59" t="str">
        <f t="shared" si="1"/>
        <v>강인여객</v>
      </c>
      <c r="B43" s="60" t="str">
        <f t="shared" si="2"/>
        <v>김진영</v>
      </c>
      <c r="C43" s="61" t="str">
        <f t="shared" si="3"/>
        <v>B</v>
      </c>
      <c r="D43" s="62">
        <f t="shared" si="4"/>
        <v>0.92757138626786906</v>
      </c>
      <c r="E43" s="63">
        <f t="shared" si="5"/>
        <v>2975</v>
      </c>
      <c r="F43" s="64" t="str">
        <f t="shared" si="6"/>
        <v>103-1</v>
      </c>
      <c r="G43" s="65" t="str">
        <f t="shared" si="7"/>
        <v>70바6096</v>
      </c>
      <c r="H43" s="66">
        <f t="shared" si="8"/>
        <v>3</v>
      </c>
      <c r="I43" s="67">
        <f t="shared" si="9"/>
        <v>2450.0530000000003</v>
      </c>
      <c r="J43" s="68">
        <f t="shared" si="10"/>
        <v>1.5243699003366092E-2</v>
      </c>
      <c r="K43" s="68">
        <f t="shared" si="11"/>
        <v>0.35000761169572508</v>
      </c>
      <c r="L43" s="68">
        <f t="shared" si="12"/>
        <v>0.19795490138376595</v>
      </c>
      <c r="M43" s="69">
        <f t="shared" si="13"/>
        <v>13.776999999999999</v>
      </c>
      <c r="N43" s="70">
        <f t="shared" si="14"/>
        <v>4.0815443584281644E-2</v>
      </c>
      <c r="O43" s="70">
        <f t="shared" si="15"/>
        <v>22.448493971354903</v>
      </c>
      <c r="P43" s="109">
        <f t="shared" si="16"/>
        <v>8</v>
      </c>
      <c r="Q43" s="110">
        <f t="shared" si="17"/>
        <v>1</v>
      </c>
      <c r="R43" s="110">
        <f t="shared" si="18"/>
        <v>550</v>
      </c>
      <c r="T43">
        <v>502</v>
      </c>
      <c r="U43">
        <v>2975</v>
      </c>
      <c r="V43" t="s">
        <v>271</v>
      </c>
      <c r="W43">
        <v>2450.0529999999999</v>
      </c>
      <c r="X43">
        <v>1155.6489999999999</v>
      </c>
      <c r="Y43">
        <v>2.12</v>
      </c>
      <c r="Z43">
        <v>13.776999999999999</v>
      </c>
      <c r="AA43">
        <v>137.48579000000001</v>
      </c>
      <c r="AB43">
        <v>2.0957919999999999</v>
      </c>
      <c r="AC43">
        <v>48.121073000000003</v>
      </c>
      <c r="AD43" s="1">
        <v>485</v>
      </c>
      <c r="AE43">
        <v>1</v>
      </c>
      <c r="AF43">
        <v>550</v>
      </c>
      <c r="AG43">
        <v>87</v>
      </c>
      <c r="AH43">
        <v>17.820408</v>
      </c>
      <c r="AI43">
        <v>3900.3</v>
      </c>
      <c r="AJ43">
        <v>93.7</v>
      </c>
      <c r="AK43">
        <v>8</v>
      </c>
      <c r="AL43">
        <v>8435</v>
      </c>
      <c r="AM43">
        <v>0.92757138626786906</v>
      </c>
      <c r="AN43" t="s">
        <v>68</v>
      </c>
      <c r="AO43">
        <v>2222.1170000000002</v>
      </c>
      <c r="AP43" t="s">
        <v>623</v>
      </c>
      <c r="AQ43" t="s">
        <v>116</v>
      </c>
      <c r="AR43" t="s">
        <v>118</v>
      </c>
      <c r="AS43" t="s">
        <v>116</v>
      </c>
      <c r="AT43" t="s">
        <v>118</v>
      </c>
      <c r="AU43" t="s">
        <v>218</v>
      </c>
      <c r="AV43" t="s">
        <v>271</v>
      </c>
      <c r="AW43" t="s">
        <v>68</v>
      </c>
      <c r="AX43">
        <v>2975</v>
      </c>
      <c r="AY43" t="s">
        <v>477</v>
      </c>
      <c r="AZ43">
        <v>6</v>
      </c>
      <c r="BA43" t="s">
        <v>410</v>
      </c>
      <c r="BB43">
        <v>3</v>
      </c>
      <c r="BC43">
        <v>1</v>
      </c>
      <c r="BE43" t="s">
        <v>68</v>
      </c>
      <c r="BF43">
        <v>0</v>
      </c>
      <c r="BG43" t="s">
        <v>397</v>
      </c>
      <c r="BI43" t="s">
        <v>116</v>
      </c>
      <c r="BJ43" t="s">
        <v>271</v>
      </c>
      <c r="BK43" t="s">
        <v>68</v>
      </c>
      <c r="BL43">
        <v>0.92757138626786906</v>
      </c>
      <c r="BM43">
        <v>2975</v>
      </c>
      <c r="BN43" t="s">
        <v>118</v>
      </c>
      <c r="BO43" t="s">
        <v>218</v>
      </c>
      <c r="BP43">
        <v>3</v>
      </c>
      <c r="BQ43">
        <v>2450.0530000000003</v>
      </c>
      <c r="BR43">
        <v>1.5243699003366092E-2</v>
      </c>
      <c r="BS43">
        <v>0.35000761169572508</v>
      </c>
      <c r="BT43">
        <v>0.19795490138376598</v>
      </c>
      <c r="BU43">
        <v>13.776999999999999</v>
      </c>
      <c r="BV43">
        <v>4.0815443584281644E-2</v>
      </c>
      <c r="BW43">
        <v>22.448493971354903</v>
      </c>
      <c r="BX43">
        <v>8</v>
      </c>
      <c r="BY43">
        <v>1</v>
      </c>
      <c r="BZ43">
        <v>550</v>
      </c>
    </row>
    <row r="44" spans="1:78" ht="16.5">
      <c r="A44" s="42" t="str">
        <f t="shared" si="1"/>
        <v>강인여객</v>
      </c>
      <c r="B44" s="43" t="str">
        <f t="shared" si="2"/>
        <v>김철용</v>
      </c>
      <c r="C44" s="44" t="str">
        <f t="shared" si="3"/>
        <v>S</v>
      </c>
      <c r="D44" s="45">
        <f t="shared" si="4"/>
        <v>1.1535344621534482</v>
      </c>
      <c r="E44" s="46">
        <f t="shared" si="5"/>
        <v>8463</v>
      </c>
      <c r="F44" s="47" t="str">
        <f t="shared" si="6"/>
        <v>급행91</v>
      </c>
      <c r="G44" s="48" t="str">
        <f t="shared" si="7"/>
        <v>72바1259</v>
      </c>
      <c r="H44" s="49">
        <f t="shared" si="8"/>
        <v>4</v>
      </c>
      <c r="I44" s="50">
        <f t="shared" si="9"/>
        <v>4397.2220000000007</v>
      </c>
      <c r="J44" s="51">
        <f t="shared" si="10"/>
        <v>1.454788621613916E-2</v>
      </c>
      <c r="K44" s="51">
        <f t="shared" si="11"/>
        <v>0.28971036750864398</v>
      </c>
      <c r="L44" s="51">
        <f t="shared" si="12"/>
        <v>0.2026279319079182</v>
      </c>
      <c r="M44" s="52">
        <f t="shared" si="13"/>
        <v>13.391999999999999</v>
      </c>
      <c r="N44" s="53">
        <f t="shared" si="14"/>
        <v>4.548326193219264E-2</v>
      </c>
      <c r="O44" s="53">
        <f t="shared" si="15"/>
        <v>10.233733934743343</v>
      </c>
      <c r="P44" s="111">
        <f t="shared" si="16"/>
        <v>6</v>
      </c>
      <c r="Q44" s="112">
        <f t="shared" si="17"/>
        <v>2</v>
      </c>
      <c r="R44" s="112">
        <f t="shared" si="18"/>
        <v>450</v>
      </c>
      <c r="T44">
        <v>502</v>
      </c>
      <c r="U44">
        <v>8463</v>
      </c>
      <c r="V44" t="s">
        <v>272</v>
      </c>
      <c r="W44">
        <v>4397.2219999999998</v>
      </c>
      <c r="X44">
        <v>1412.3</v>
      </c>
      <c r="Y44">
        <v>3.1139999999999999</v>
      </c>
      <c r="Z44">
        <v>13.391999999999999</v>
      </c>
      <c r="AA44">
        <v>163.631607</v>
      </c>
      <c r="AB44">
        <v>2.3804940000000001</v>
      </c>
      <c r="AC44">
        <v>47.405773000000003</v>
      </c>
      <c r="AD44" s="1">
        <v>891</v>
      </c>
      <c r="AE44">
        <v>2</v>
      </c>
      <c r="AF44">
        <v>450</v>
      </c>
      <c r="AG44">
        <v>105</v>
      </c>
      <c r="AH44">
        <v>26.872693000000002</v>
      </c>
      <c r="AI44">
        <v>15647.9</v>
      </c>
      <c r="AJ44">
        <v>3179.2</v>
      </c>
      <c r="AK44">
        <v>6</v>
      </c>
      <c r="AL44">
        <v>3467</v>
      </c>
      <c r="AM44">
        <v>1.1535344621534482</v>
      </c>
      <c r="AN44" t="s">
        <v>71</v>
      </c>
      <c r="AO44">
        <v>3871.21</v>
      </c>
      <c r="AP44" t="s">
        <v>624</v>
      </c>
      <c r="AQ44" t="s">
        <v>116</v>
      </c>
      <c r="AR44" t="s">
        <v>120</v>
      </c>
      <c r="AS44" t="s">
        <v>116</v>
      </c>
      <c r="AT44" t="s">
        <v>120</v>
      </c>
      <c r="AU44" t="s">
        <v>239</v>
      </c>
      <c r="AV44" t="s">
        <v>272</v>
      </c>
      <c r="AW44" t="s">
        <v>71</v>
      </c>
      <c r="AX44">
        <v>8463</v>
      </c>
      <c r="AY44" t="s">
        <v>490</v>
      </c>
      <c r="AZ44">
        <v>2</v>
      </c>
      <c r="BA44" t="s">
        <v>416</v>
      </c>
      <c r="BB44">
        <v>4</v>
      </c>
      <c r="BC44">
        <v>1</v>
      </c>
      <c r="BE44" t="s">
        <v>71</v>
      </c>
      <c r="BF44">
        <v>0</v>
      </c>
      <c r="BG44" t="s">
        <v>397</v>
      </c>
      <c r="BI44" t="s">
        <v>116</v>
      </c>
      <c r="BJ44" t="s">
        <v>272</v>
      </c>
      <c r="BK44" t="s">
        <v>71</v>
      </c>
      <c r="BL44">
        <v>1.1535344621534482</v>
      </c>
      <c r="BM44">
        <v>8463</v>
      </c>
      <c r="BN44" t="s">
        <v>120</v>
      </c>
      <c r="BO44" t="s">
        <v>239</v>
      </c>
      <c r="BP44">
        <v>4</v>
      </c>
      <c r="BQ44">
        <v>4397.2220000000007</v>
      </c>
      <c r="BR44">
        <v>1.454788621613916E-2</v>
      </c>
      <c r="BS44">
        <v>0.28971036750864398</v>
      </c>
      <c r="BT44">
        <v>0.20262793190791825</v>
      </c>
      <c r="BU44">
        <v>13.391999999999999</v>
      </c>
      <c r="BV44">
        <v>4.548326193219264E-2</v>
      </c>
      <c r="BW44">
        <v>10.233733934743343</v>
      </c>
      <c r="BX44">
        <v>6</v>
      </c>
      <c r="BY44">
        <v>2</v>
      </c>
      <c r="BZ44">
        <v>450</v>
      </c>
    </row>
    <row r="45" spans="1:78" ht="16.5">
      <c r="A45" s="59" t="str">
        <f t="shared" si="1"/>
        <v>강인여객</v>
      </c>
      <c r="B45" s="60" t="str">
        <f t="shared" si="2"/>
        <v>김태호</v>
      </c>
      <c r="C45" s="61" t="str">
        <f t="shared" si="3"/>
        <v>B</v>
      </c>
      <c r="D45" s="62">
        <f t="shared" si="4"/>
        <v>0.94568122986308578</v>
      </c>
      <c r="E45" s="63">
        <f t="shared" si="5"/>
        <v>2684</v>
      </c>
      <c r="F45" s="64" t="str">
        <f t="shared" si="6"/>
        <v>103</v>
      </c>
      <c r="G45" s="65" t="str">
        <f t="shared" si="7"/>
        <v>70바5947</v>
      </c>
      <c r="H45" s="66">
        <f t="shared" si="8"/>
        <v>2</v>
      </c>
      <c r="I45" s="67">
        <f t="shared" si="9"/>
        <v>2691.7999999999997</v>
      </c>
      <c r="J45" s="68">
        <f t="shared" si="10"/>
        <v>7.1381359354821339E-3</v>
      </c>
      <c r="K45" s="68">
        <f t="shared" si="11"/>
        <v>0.38691345440850883</v>
      </c>
      <c r="L45" s="68">
        <f t="shared" si="12"/>
        <v>0.21249721376030911</v>
      </c>
      <c r="M45" s="69">
        <f t="shared" si="13"/>
        <v>14.093</v>
      </c>
      <c r="N45" s="70">
        <f t="shared" si="14"/>
        <v>0.40864848800059445</v>
      </c>
      <c r="O45" s="70">
        <f t="shared" si="15"/>
        <v>7.6900215469202768</v>
      </c>
      <c r="P45" s="109">
        <f t="shared" si="16"/>
        <v>4</v>
      </c>
      <c r="Q45" s="110">
        <f t="shared" si="17"/>
        <v>11</v>
      </c>
      <c r="R45" s="110">
        <f t="shared" si="18"/>
        <v>207</v>
      </c>
      <c r="T45">
        <v>502</v>
      </c>
      <c r="U45">
        <v>2684</v>
      </c>
      <c r="V45" t="s">
        <v>273</v>
      </c>
      <c r="W45">
        <v>2691.8</v>
      </c>
      <c r="X45">
        <v>1295.432</v>
      </c>
      <c r="Y45">
        <v>2.0779999999999998</v>
      </c>
      <c r="Z45">
        <v>14.093</v>
      </c>
      <c r="AA45">
        <v>166.86107000000001</v>
      </c>
      <c r="AB45">
        <v>1.1910769999999999</v>
      </c>
      <c r="AC45">
        <v>64.560793000000004</v>
      </c>
      <c r="AD45" s="1">
        <v>572</v>
      </c>
      <c r="AE45">
        <v>11</v>
      </c>
      <c r="AF45">
        <v>207</v>
      </c>
      <c r="AG45">
        <v>80</v>
      </c>
      <c r="AH45">
        <v>16.131983000000002</v>
      </c>
      <c r="AI45">
        <v>924.1</v>
      </c>
      <c r="AJ45">
        <v>0</v>
      </c>
      <c r="AK45">
        <v>4</v>
      </c>
      <c r="AL45">
        <v>485</v>
      </c>
      <c r="AM45">
        <v>0.94568122986308578</v>
      </c>
      <c r="AN45" t="s">
        <v>68</v>
      </c>
      <c r="AO45">
        <v>2556.4879999999998</v>
      </c>
      <c r="AP45" t="s">
        <v>625</v>
      </c>
      <c r="AQ45" t="s">
        <v>116</v>
      </c>
      <c r="AR45" t="s">
        <v>117</v>
      </c>
      <c r="AS45" t="s">
        <v>116</v>
      </c>
      <c r="AT45" t="s">
        <v>117</v>
      </c>
      <c r="AU45" t="s">
        <v>183</v>
      </c>
      <c r="AV45" t="s">
        <v>273</v>
      </c>
      <c r="AW45" t="s">
        <v>68</v>
      </c>
      <c r="AX45">
        <v>2684</v>
      </c>
      <c r="AY45" t="s">
        <v>500</v>
      </c>
      <c r="AZ45">
        <v>1</v>
      </c>
      <c r="BA45" t="s">
        <v>186</v>
      </c>
      <c r="BB45">
        <v>2</v>
      </c>
      <c r="BC45">
        <v>1</v>
      </c>
      <c r="BE45" t="s">
        <v>68</v>
      </c>
      <c r="BF45">
        <v>0</v>
      </c>
      <c r="BG45" t="s">
        <v>397</v>
      </c>
      <c r="BI45" t="s">
        <v>116</v>
      </c>
      <c r="BJ45" t="s">
        <v>273</v>
      </c>
      <c r="BK45" t="s">
        <v>68</v>
      </c>
      <c r="BL45">
        <v>0.94568122986308578</v>
      </c>
      <c r="BM45">
        <v>2684</v>
      </c>
      <c r="BN45" t="s">
        <v>117</v>
      </c>
      <c r="BO45" t="s">
        <v>183</v>
      </c>
      <c r="BP45">
        <v>2</v>
      </c>
      <c r="BQ45">
        <v>2691.7999999999997</v>
      </c>
      <c r="BR45">
        <v>7.1381359354821339E-3</v>
      </c>
      <c r="BS45">
        <v>0.38691345440850883</v>
      </c>
      <c r="BT45">
        <v>0.21249721376030908</v>
      </c>
      <c r="BU45">
        <v>14.093</v>
      </c>
      <c r="BV45">
        <v>0.40864848800059445</v>
      </c>
      <c r="BW45">
        <v>7.6900215469202768</v>
      </c>
      <c r="BX45">
        <v>4</v>
      </c>
      <c r="BY45">
        <v>11</v>
      </c>
      <c r="BZ45">
        <v>207</v>
      </c>
    </row>
    <row r="46" spans="1:78" ht="16.5">
      <c r="A46" s="42" t="str">
        <f t="shared" si="1"/>
        <v>강인여객</v>
      </c>
      <c r="B46" s="43" t="str">
        <f t="shared" si="2"/>
        <v>김현기</v>
      </c>
      <c r="C46" s="44" t="str">
        <f t="shared" si="3"/>
        <v>C</v>
      </c>
      <c r="D46" s="45">
        <f t="shared" si="4"/>
        <v>0.85459080138013721</v>
      </c>
      <c r="E46" s="46">
        <f t="shared" si="5"/>
        <v>3551</v>
      </c>
      <c r="F46" s="47" t="str">
        <f t="shared" si="6"/>
        <v>103</v>
      </c>
      <c r="G46" s="48" t="str">
        <f t="shared" si="7"/>
        <v>70바5087</v>
      </c>
      <c r="H46" s="49">
        <f t="shared" si="8"/>
        <v>4</v>
      </c>
      <c r="I46" s="50">
        <f t="shared" si="9"/>
        <v>2543.5560000000005</v>
      </c>
      <c r="J46" s="51">
        <f t="shared" si="10"/>
        <v>1.3500697329845766E-2</v>
      </c>
      <c r="K46" s="51">
        <f t="shared" si="11"/>
        <v>0.37895750217928964</v>
      </c>
      <c r="L46" s="51">
        <f t="shared" si="12"/>
        <v>0.17927657185452175</v>
      </c>
      <c r="M46" s="52">
        <f t="shared" si="13"/>
        <v>16.683</v>
      </c>
      <c r="N46" s="53">
        <f t="shared" si="14"/>
        <v>0.94356090449748287</v>
      </c>
      <c r="O46" s="53">
        <f t="shared" si="15"/>
        <v>42.027775287825385</v>
      </c>
      <c r="P46" s="111">
        <f t="shared" si="16"/>
        <v>2</v>
      </c>
      <c r="Q46" s="112">
        <f t="shared" si="17"/>
        <v>24</v>
      </c>
      <c r="R46" s="112">
        <f t="shared" si="18"/>
        <v>1069</v>
      </c>
      <c r="T46">
        <v>502</v>
      </c>
      <c r="U46">
        <v>3551</v>
      </c>
      <c r="V46" t="s">
        <v>274</v>
      </c>
      <c r="W46">
        <v>2543.556</v>
      </c>
      <c r="X46">
        <v>1356.6020000000001</v>
      </c>
      <c r="Y46">
        <v>1.875</v>
      </c>
      <c r="Z46">
        <v>16.683</v>
      </c>
      <c r="AA46">
        <v>151.71801500000001</v>
      </c>
      <c r="AB46">
        <v>2.0482990000000001</v>
      </c>
      <c r="AC46">
        <v>57.494680000000002</v>
      </c>
      <c r="AD46" s="1">
        <v>456</v>
      </c>
      <c r="AE46">
        <v>24</v>
      </c>
      <c r="AF46">
        <v>1069</v>
      </c>
      <c r="AG46">
        <v>91</v>
      </c>
      <c r="AH46">
        <v>16.765021999999998</v>
      </c>
      <c r="AI46">
        <v>1677.2</v>
      </c>
      <c r="AJ46">
        <v>55.9</v>
      </c>
      <c r="AK46">
        <v>2</v>
      </c>
      <c r="AL46">
        <v>354</v>
      </c>
      <c r="AM46">
        <v>0.85459080138013721</v>
      </c>
      <c r="AN46" t="s">
        <v>69</v>
      </c>
      <c r="AO46">
        <v>2094.973</v>
      </c>
      <c r="AP46" t="s">
        <v>626</v>
      </c>
      <c r="AQ46" t="s">
        <v>116</v>
      </c>
      <c r="AR46" t="s">
        <v>117</v>
      </c>
      <c r="AS46" t="s">
        <v>116</v>
      </c>
      <c r="AT46" t="s">
        <v>117</v>
      </c>
      <c r="AU46" t="s">
        <v>181</v>
      </c>
      <c r="AV46" t="s">
        <v>274</v>
      </c>
      <c r="AW46" t="s">
        <v>69</v>
      </c>
      <c r="AX46">
        <v>3551</v>
      </c>
      <c r="AY46" t="s">
        <v>475</v>
      </c>
      <c r="AZ46">
        <v>13</v>
      </c>
      <c r="BA46" t="s">
        <v>540</v>
      </c>
      <c r="BB46">
        <v>4</v>
      </c>
      <c r="BC46">
        <v>1</v>
      </c>
      <c r="BE46" t="s">
        <v>67</v>
      </c>
      <c r="BF46">
        <v>1</v>
      </c>
      <c r="BG46" t="s">
        <v>394</v>
      </c>
      <c r="BI46" t="s">
        <v>116</v>
      </c>
      <c r="BJ46" t="s">
        <v>274</v>
      </c>
      <c r="BK46" t="s">
        <v>69</v>
      </c>
      <c r="BL46">
        <v>0.85459080138013721</v>
      </c>
      <c r="BM46">
        <v>3551</v>
      </c>
      <c r="BN46" t="s">
        <v>117</v>
      </c>
      <c r="BO46" t="s">
        <v>181</v>
      </c>
      <c r="BP46">
        <v>4</v>
      </c>
      <c r="BQ46">
        <v>2543.5560000000005</v>
      </c>
      <c r="BR46">
        <v>1.3500697329845766E-2</v>
      </c>
      <c r="BS46">
        <v>0.37895750217928964</v>
      </c>
      <c r="BT46">
        <v>0.17927657185452178</v>
      </c>
      <c r="BU46">
        <v>16.683</v>
      </c>
      <c r="BV46">
        <v>0.94356090449748287</v>
      </c>
      <c r="BW46">
        <v>42.027775287825385</v>
      </c>
      <c r="BX46">
        <v>2</v>
      </c>
      <c r="BY46">
        <v>24</v>
      </c>
      <c r="BZ46">
        <v>1069</v>
      </c>
    </row>
    <row r="47" spans="1:78" ht="16.5">
      <c r="A47" s="59" t="str">
        <f t="shared" si="1"/>
        <v>강인여객</v>
      </c>
      <c r="B47" s="60" t="str">
        <f t="shared" si="2"/>
        <v>나재웅</v>
      </c>
      <c r="C47" s="61" t="str">
        <f t="shared" si="3"/>
        <v>B</v>
      </c>
      <c r="D47" s="62">
        <f t="shared" si="4"/>
        <v>0.9461316679380396</v>
      </c>
      <c r="E47" s="63">
        <f t="shared" si="5"/>
        <v>9478</v>
      </c>
      <c r="F47" s="64" t="str">
        <f t="shared" si="6"/>
        <v>103-1</v>
      </c>
      <c r="G47" s="65" t="str">
        <f t="shared" si="7"/>
        <v>70바6097</v>
      </c>
      <c r="H47" s="66">
        <f t="shared" si="8"/>
        <v>4</v>
      </c>
      <c r="I47" s="67">
        <f t="shared" si="9"/>
        <v>2730.1329999999998</v>
      </c>
      <c r="J47" s="68">
        <f t="shared" si="10"/>
        <v>1.3608031633711812E-2</v>
      </c>
      <c r="K47" s="68">
        <f t="shared" si="11"/>
        <v>0.35373001226563838</v>
      </c>
      <c r="L47" s="68">
        <f t="shared" si="12"/>
        <v>0.21171129758147314</v>
      </c>
      <c r="M47" s="69">
        <f t="shared" si="13"/>
        <v>16.966000000000001</v>
      </c>
      <c r="N47" s="70">
        <f t="shared" si="14"/>
        <v>0.4395390261207055</v>
      </c>
      <c r="O47" s="70">
        <f t="shared" si="15"/>
        <v>8.0582154788796014</v>
      </c>
      <c r="P47" s="109">
        <f t="shared" si="16"/>
        <v>0</v>
      </c>
      <c r="Q47" s="110">
        <f t="shared" si="17"/>
        <v>12</v>
      </c>
      <c r="R47" s="110">
        <f t="shared" si="18"/>
        <v>220</v>
      </c>
      <c r="T47">
        <v>502</v>
      </c>
      <c r="U47">
        <v>9478</v>
      </c>
      <c r="V47" t="s">
        <v>275</v>
      </c>
      <c r="W47">
        <v>2732.8110000000001</v>
      </c>
      <c r="X47">
        <v>1316.5550000000001</v>
      </c>
      <c r="Y47">
        <v>2.0760000000000001</v>
      </c>
      <c r="Z47">
        <v>16.966000000000001</v>
      </c>
      <c r="AA47">
        <v>145.438007</v>
      </c>
      <c r="AB47">
        <v>1.979125</v>
      </c>
      <c r="AC47">
        <v>51.445788</v>
      </c>
      <c r="AD47" s="1">
        <v>578</v>
      </c>
      <c r="AE47">
        <v>12</v>
      </c>
      <c r="AF47">
        <v>220</v>
      </c>
      <c r="AG47">
        <v>87</v>
      </c>
      <c r="AH47">
        <v>18.790212</v>
      </c>
      <c r="AI47">
        <v>3837.4</v>
      </c>
      <c r="AJ47">
        <v>30.5</v>
      </c>
      <c r="AK47">
        <v>0</v>
      </c>
      <c r="AL47">
        <v>0</v>
      </c>
      <c r="AM47">
        <v>0.9461316679380396</v>
      </c>
      <c r="AN47" t="s">
        <v>68</v>
      </c>
      <c r="AO47">
        <v>2197.4459999999999</v>
      </c>
      <c r="AP47" t="s">
        <v>627</v>
      </c>
      <c r="AQ47" t="s">
        <v>116</v>
      </c>
      <c r="AR47" t="s">
        <v>118</v>
      </c>
      <c r="AS47" t="s">
        <v>116</v>
      </c>
      <c r="AT47" t="s">
        <v>118</v>
      </c>
      <c r="AU47" t="s">
        <v>219</v>
      </c>
      <c r="AV47" t="s">
        <v>275</v>
      </c>
      <c r="AW47" t="s">
        <v>68</v>
      </c>
      <c r="AX47">
        <v>9478</v>
      </c>
      <c r="AY47" t="s">
        <v>477</v>
      </c>
      <c r="AZ47">
        <v>3</v>
      </c>
      <c r="BA47" t="s">
        <v>205</v>
      </c>
      <c r="BB47">
        <v>4</v>
      </c>
      <c r="BC47">
        <v>1</v>
      </c>
      <c r="BE47" t="s">
        <v>66</v>
      </c>
      <c r="BF47">
        <v>-1</v>
      </c>
      <c r="BG47" t="s">
        <v>398</v>
      </c>
      <c r="BI47" t="s">
        <v>116</v>
      </c>
      <c r="BJ47" t="s">
        <v>275</v>
      </c>
      <c r="BK47" t="s">
        <v>68</v>
      </c>
      <c r="BL47">
        <v>0.9461316679380396</v>
      </c>
      <c r="BM47">
        <v>9478</v>
      </c>
      <c r="BN47" t="s">
        <v>118</v>
      </c>
      <c r="BO47" t="s">
        <v>219</v>
      </c>
      <c r="BP47">
        <v>4</v>
      </c>
      <c r="BQ47">
        <v>2730.1329999999998</v>
      </c>
      <c r="BR47">
        <v>1.3608031633711812E-2</v>
      </c>
      <c r="BS47">
        <v>0.35373001226563838</v>
      </c>
      <c r="BT47">
        <v>0.2115038325006742</v>
      </c>
      <c r="BU47">
        <v>16.966000000000001</v>
      </c>
      <c r="BV47">
        <v>0.4395390261207055</v>
      </c>
      <c r="BW47">
        <v>8.0582154788796014</v>
      </c>
      <c r="BX47">
        <v>0</v>
      </c>
      <c r="BY47">
        <v>12</v>
      </c>
      <c r="BZ47">
        <v>220</v>
      </c>
    </row>
    <row r="48" spans="1:78" ht="16.5">
      <c r="A48" s="42" t="str">
        <f t="shared" si="1"/>
        <v>강인여객</v>
      </c>
      <c r="B48" s="43" t="str">
        <f t="shared" si="2"/>
        <v>남우선</v>
      </c>
      <c r="C48" s="44" t="str">
        <f t="shared" si="3"/>
        <v>A</v>
      </c>
      <c r="D48" s="45">
        <f t="shared" si="4"/>
        <v>0.96236471846550864</v>
      </c>
      <c r="E48" s="46">
        <f t="shared" si="5"/>
        <v>1964</v>
      </c>
      <c r="F48" s="47" t="str">
        <f t="shared" si="6"/>
        <v>103</v>
      </c>
      <c r="G48" s="48" t="str">
        <f t="shared" si="7"/>
        <v>70바5063</v>
      </c>
      <c r="H48" s="49">
        <f t="shared" si="8"/>
        <v>3</v>
      </c>
      <c r="I48" s="50">
        <f t="shared" si="9"/>
        <v>2828.7539999999999</v>
      </c>
      <c r="J48" s="51">
        <f t="shared" si="10"/>
        <v>1.0016011312019745E-2</v>
      </c>
      <c r="K48" s="51">
        <f t="shared" si="11"/>
        <v>0.34407148145001948</v>
      </c>
      <c r="L48" s="51">
        <f t="shared" si="12"/>
        <v>0.21246103408072955</v>
      </c>
      <c r="M48" s="52">
        <f t="shared" si="13"/>
        <v>12.4</v>
      </c>
      <c r="N48" s="53">
        <f t="shared" si="14"/>
        <v>0.24745877513562509</v>
      </c>
      <c r="O48" s="53">
        <f t="shared" si="15"/>
        <v>6.0097131104366097</v>
      </c>
      <c r="P48" s="111">
        <f t="shared" si="16"/>
        <v>10</v>
      </c>
      <c r="Q48" s="112">
        <f t="shared" si="17"/>
        <v>7</v>
      </c>
      <c r="R48" s="112">
        <f t="shared" si="18"/>
        <v>170</v>
      </c>
      <c r="T48">
        <v>502</v>
      </c>
      <c r="U48">
        <v>1964</v>
      </c>
      <c r="V48" t="s">
        <v>276</v>
      </c>
      <c r="W48">
        <v>2828.7539999999999</v>
      </c>
      <c r="X48">
        <v>1337.203</v>
      </c>
      <c r="Y48">
        <v>2.1150000000000002</v>
      </c>
      <c r="Z48">
        <v>12.4</v>
      </c>
      <c r="AA48">
        <v>170.30521899999999</v>
      </c>
      <c r="AB48">
        <v>1.7057789999999999</v>
      </c>
      <c r="AC48">
        <v>58.597169000000001</v>
      </c>
      <c r="AD48" s="1">
        <v>601</v>
      </c>
      <c r="AE48">
        <v>7</v>
      </c>
      <c r="AF48">
        <v>170</v>
      </c>
      <c r="AG48">
        <v>90</v>
      </c>
      <c r="AH48">
        <v>16.609907</v>
      </c>
      <c r="AI48">
        <v>1545.3</v>
      </c>
      <c r="AJ48">
        <v>56.2</v>
      </c>
      <c r="AK48">
        <v>10</v>
      </c>
      <c r="AL48">
        <v>4239</v>
      </c>
      <c r="AM48">
        <v>0.96236471846550864</v>
      </c>
      <c r="AN48" t="s">
        <v>66</v>
      </c>
      <c r="AO48">
        <v>2580.9009999999998</v>
      </c>
      <c r="AP48" t="s">
        <v>628</v>
      </c>
      <c r="AQ48" t="s">
        <v>116</v>
      </c>
      <c r="AR48" t="s">
        <v>117</v>
      </c>
      <c r="AS48" t="s">
        <v>116</v>
      </c>
      <c r="AT48" t="s">
        <v>117</v>
      </c>
      <c r="AU48" t="s">
        <v>171</v>
      </c>
      <c r="AV48" t="s">
        <v>276</v>
      </c>
      <c r="AW48" t="s">
        <v>66</v>
      </c>
      <c r="AX48">
        <v>1964</v>
      </c>
      <c r="AY48" t="s">
        <v>486</v>
      </c>
      <c r="AZ48">
        <v>8</v>
      </c>
      <c r="BA48" t="s">
        <v>487</v>
      </c>
      <c r="BB48">
        <v>3</v>
      </c>
      <c r="BC48">
        <v>1</v>
      </c>
      <c r="BE48" t="s">
        <v>66</v>
      </c>
      <c r="BF48">
        <v>0</v>
      </c>
      <c r="BG48" t="s">
        <v>397</v>
      </c>
      <c r="BI48" t="s">
        <v>116</v>
      </c>
      <c r="BJ48" t="s">
        <v>276</v>
      </c>
      <c r="BK48" t="s">
        <v>66</v>
      </c>
      <c r="BL48">
        <v>0.96236471846550864</v>
      </c>
      <c r="BM48">
        <v>1964</v>
      </c>
      <c r="BN48" t="s">
        <v>117</v>
      </c>
      <c r="BO48" t="s">
        <v>171</v>
      </c>
      <c r="BP48">
        <v>3</v>
      </c>
      <c r="BQ48">
        <v>2828.7539999999999</v>
      </c>
      <c r="BR48">
        <v>1.0016011312019745E-2</v>
      </c>
      <c r="BS48">
        <v>0.34407148145001948</v>
      </c>
      <c r="BT48">
        <v>0.21246103408072955</v>
      </c>
      <c r="BU48">
        <v>12.4</v>
      </c>
      <c r="BV48">
        <v>0.24745877513562509</v>
      </c>
      <c r="BW48">
        <v>6.0097131104366097</v>
      </c>
      <c r="BX48">
        <v>10</v>
      </c>
      <c r="BY48">
        <v>7</v>
      </c>
      <c r="BZ48">
        <v>170</v>
      </c>
    </row>
    <row r="49" spans="1:78" ht="16.5">
      <c r="A49" s="59" t="str">
        <f t="shared" si="1"/>
        <v>강인여객</v>
      </c>
      <c r="B49" s="60" t="str">
        <f t="shared" si="2"/>
        <v>라병규</v>
      </c>
      <c r="C49" s="61" t="str">
        <f t="shared" si="3"/>
        <v>A</v>
      </c>
      <c r="D49" s="62">
        <f t="shared" si="4"/>
        <v>0.95454545454545447</v>
      </c>
      <c r="E49" s="63">
        <f t="shared" si="5"/>
        <v>7050</v>
      </c>
      <c r="F49" s="64" t="str">
        <f t="shared" si="6"/>
        <v>103</v>
      </c>
      <c r="G49" s="65" t="str">
        <f t="shared" si="7"/>
        <v>70바5947</v>
      </c>
      <c r="H49" s="66">
        <f t="shared" si="8"/>
        <v>1</v>
      </c>
      <c r="I49" s="67">
        <f t="shared" si="9"/>
        <v>2809.125</v>
      </c>
      <c r="J49" s="68">
        <f t="shared" si="10"/>
        <v>1.9228490637185228E-3</v>
      </c>
      <c r="K49" s="68">
        <f t="shared" si="11"/>
        <v>0.36238417112778271</v>
      </c>
      <c r="L49" s="68">
        <f t="shared" si="12"/>
        <v>6.8704667823610552E-2</v>
      </c>
      <c r="M49" s="69">
        <f t="shared" si="13"/>
        <v>13.709</v>
      </c>
      <c r="N49" s="70">
        <f t="shared" si="14"/>
        <v>0.35598273483736037</v>
      </c>
      <c r="O49" s="70">
        <f t="shared" si="15"/>
        <v>5.9805099452676549</v>
      </c>
      <c r="P49" s="109">
        <f t="shared" si="16"/>
        <v>0</v>
      </c>
      <c r="Q49" s="110">
        <f t="shared" si="17"/>
        <v>10</v>
      </c>
      <c r="R49" s="110">
        <f t="shared" si="18"/>
        <v>168</v>
      </c>
      <c r="T49">
        <v>502</v>
      </c>
      <c r="U49">
        <v>7050</v>
      </c>
      <c r="V49" t="s">
        <v>277</v>
      </c>
      <c r="W49">
        <v>2809.125</v>
      </c>
      <c r="X49">
        <v>1337.98</v>
      </c>
      <c r="Y49">
        <v>2.1</v>
      </c>
      <c r="Z49">
        <v>13.709</v>
      </c>
      <c r="AA49">
        <v>167.70635100000001</v>
      </c>
      <c r="AB49">
        <v>0.32247399999999998</v>
      </c>
      <c r="AC49">
        <v>60.774127</v>
      </c>
      <c r="AD49" s="1">
        <v>193</v>
      </c>
      <c r="AE49">
        <v>10</v>
      </c>
      <c r="AF49">
        <v>168</v>
      </c>
      <c r="AG49">
        <v>81</v>
      </c>
      <c r="AH49">
        <v>16.750260000000001</v>
      </c>
      <c r="AI49">
        <v>1158.4000000000001</v>
      </c>
      <c r="AJ49">
        <v>0</v>
      </c>
      <c r="AK49">
        <v>0</v>
      </c>
      <c r="AL49">
        <v>0</v>
      </c>
      <c r="AM49">
        <v>0.95454545454545447</v>
      </c>
      <c r="AN49" t="s">
        <v>66</v>
      </c>
      <c r="AO49">
        <v>2809.125</v>
      </c>
      <c r="AP49" t="s">
        <v>629</v>
      </c>
      <c r="AQ49" t="s">
        <v>116</v>
      </c>
      <c r="AR49" t="s">
        <v>117</v>
      </c>
      <c r="AS49" t="s">
        <v>116</v>
      </c>
      <c r="AT49" t="s">
        <v>117</v>
      </c>
      <c r="AU49" t="s">
        <v>183</v>
      </c>
      <c r="AV49" t="s">
        <v>277</v>
      </c>
      <c r="AW49" t="s">
        <v>66</v>
      </c>
      <c r="AX49">
        <v>7050</v>
      </c>
      <c r="AY49" t="s">
        <v>486</v>
      </c>
      <c r="AZ49">
        <v>11</v>
      </c>
      <c r="BA49" t="s">
        <v>549</v>
      </c>
      <c r="BB49">
        <v>1</v>
      </c>
      <c r="BC49">
        <v>1</v>
      </c>
      <c r="BE49" t="s">
        <v>68</v>
      </c>
      <c r="BF49">
        <v>1</v>
      </c>
      <c r="BG49" t="s">
        <v>394</v>
      </c>
      <c r="BI49" t="s">
        <v>116</v>
      </c>
      <c r="BJ49" t="s">
        <v>277</v>
      </c>
      <c r="BK49" t="s">
        <v>66</v>
      </c>
      <c r="BL49">
        <v>0.95454545454545447</v>
      </c>
      <c r="BM49">
        <v>7050</v>
      </c>
      <c r="BN49" t="s">
        <v>117</v>
      </c>
      <c r="BO49" t="s">
        <v>183</v>
      </c>
      <c r="BP49">
        <v>1</v>
      </c>
      <c r="BQ49">
        <v>2809.125</v>
      </c>
      <c r="BR49">
        <v>1.9228490637185228E-3</v>
      </c>
      <c r="BS49">
        <v>0.36238417112778271</v>
      </c>
      <c r="BT49">
        <v>6.8704667823610552E-2</v>
      </c>
      <c r="BU49">
        <v>13.709</v>
      </c>
      <c r="BV49">
        <v>0.35598273483736037</v>
      </c>
      <c r="BW49">
        <v>5.9805099452676549</v>
      </c>
      <c r="BX49">
        <v>0</v>
      </c>
      <c r="BY49">
        <v>10</v>
      </c>
      <c r="BZ49">
        <v>168</v>
      </c>
    </row>
    <row r="50" spans="1:78" ht="16.5">
      <c r="A50" s="42" t="str">
        <f t="shared" si="1"/>
        <v>강인여객</v>
      </c>
      <c r="B50" s="43" t="str">
        <f t="shared" si="2"/>
        <v>마국진</v>
      </c>
      <c r="C50" s="44" t="str">
        <f t="shared" si="3"/>
        <v>B</v>
      </c>
      <c r="D50" s="45">
        <f t="shared" si="4"/>
        <v>0.9238245341326361</v>
      </c>
      <c r="E50" s="46">
        <f t="shared" si="5"/>
        <v>2078</v>
      </c>
      <c r="F50" s="47" t="str">
        <f t="shared" si="6"/>
        <v>급행91</v>
      </c>
      <c r="G50" s="48" t="str">
        <f t="shared" si="7"/>
        <v>70바6018</v>
      </c>
      <c r="H50" s="49">
        <f t="shared" si="8"/>
        <v>2</v>
      </c>
      <c r="I50" s="50">
        <f t="shared" si="9"/>
        <v>4143.6989999999996</v>
      </c>
      <c r="J50" s="51">
        <f t="shared" si="10"/>
        <v>4.9397854619874136E-2</v>
      </c>
      <c r="K50" s="51">
        <f t="shared" si="11"/>
        <v>0.32511556418907445</v>
      </c>
      <c r="L50" s="51">
        <f t="shared" si="12"/>
        <v>0.28114976498051625</v>
      </c>
      <c r="M50" s="52">
        <f t="shared" si="13"/>
        <v>15.311999999999999</v>
      </c>
      <c r="N50" s="53">
        <f t="shared" si="14"/>
        <v>0</v>
      </c>
      <c r="O50" s="53">
        <f t="shared" si="15"/>
        <v>22.516114225478251</v>
      </c>
      <c r="P50" s="111">
        <f t="shared" si="16"/>
        <v>28</v>
      </c>
      <c r="Q50" s="112">
        <f t="shared" si="17"/>
        <v>0</v>
      </c>
      <c r="R50" s="112">
        <f t="shared" si="18"/>
        <v>933</v>
      </c>
      <c r="T50">
        <v>502</v>
      </c>
      <c r="U50">
        <v>2078</v>
      </c>
      <c r="V50" t="s">
        <v>424</v>
      </c>
      <c r="W50">
        <v>4143.6989999999996</v>
      </c>
      <c r="X50">
        <v>1617.6869999999999</v>
      </c>
      <c r="Y50">
        <v>2.5609999999999999</v>
      </c>
      <c r="Z50">
        <v>15.311999999999999</v>
      </c>
      <c r="AA50">
        <v>174.33190300000001</v>
      </c>
      <c r="AB50">
        <v>8.6116220000000006</v>
      </c>
      <c r="AC50">
        <v>56.678015000000002</v>
      </c>
      <c r="AD50" s="1">
        <v>1165</v>
      </c>
      <c r="AE50">
        <v>0</v>
      </c>
      <c r="AF50">
        <v>933</v>
      </c>
      <c r="AG50">
        <v>90</v>
      </c>
      <c r="AH50">
        <v>23.769022</v>
      </c>
      <c r="AI50">
        <v>26307.3</v>
      </c>
      <c r="AJ50">
        <v>1262.8</v>
      </c>
      <c r="AK50">
        <v>28</v>
      </c>
      <c r="AL50">
        <v>10850</v>
      </c>
      <c r="AM50">
        <v>0.9238245341326361</v>
      </c>
      <c r="AN50" t="s">
        <v>68</v>
      </c>
      <c r="AO50">
        <v>3959.48</v>
      </c>
      <c r="AP50" t="s">
        <v>630</v>
      </c>
      <c r="AQ50" t="s">
        <v>116</v>
      </c>
      <c r="AR50" t="s">
        <v>120</v>
      </c>
      <c r="AS50" t="s">
        <v>116</v>
      </c>
      <c r="AT50" t="s">
        <v>120</v>
      </c>
      <c r="AU50" t="s">
        <v>414</v>
      </c>
      <c r="AV50" t="s">
        <v>424</v>
      </c>
      <c r="AW50" t="s">
        <v>68</v>
      </c>
      <c r="AX50">
        <v>2078</v>
      </c>
      <c r="AY50" t="s">
        <v>484</v>
      </c>
      <c r="AZ50">
        <v>2</v>
      </c>
      <c r="BA50" t="s">
        <v>517</v>
      </c>
      <c r="BB50">
        <v>2</v>
      </c>
      <c r="BC50">
        <v>1</v>
      </c>
      <c r="BE50" t="s">
        <v>68</v>
      </c>
      <c r="BF50">
        <v>0</v>
      </c>
      <c r="BG50" t="s">
        <v>397</v>
      </c>
      <c r="BI50" t="s">
        <v>116</v>
      </c>
      <c r="BJ50" t="s">
        <v>424</v>
      </c>
      <c r="BK50" t="s">
        <v>68</v>
      </c>
      <c r="BL50">
        <v>0.9238245341326361</v>
      </c>
      <c r="BM50">
        <v>2078</v>
      </c>
      <c r="BN50" t="s">
        <v>120</v>
      </c>
      <c r="BO50" t="s">
        <v>414</v>
      </c>
      <c r="BP50">
        <v>2</v>
      </c>
      <c r="BQ50">
        <v>4143.6989999999996</v>
      </c>
      <c r="BR50">
        <v>4.9397854619874136E-2</v>
      </c>
      <c r="BS50">
        <v>0.32511556418907445</v>
      </c>
      <c r="BT50">
        <v>0.28114976498051625</v>
      </c>
      <c r="BU50">
        <v>15.311999999999999</v>
      </c>
      <c r="BV50">
        <v>0</v>
      </c>
      <c r="BW50">
        <v>22.516114225478251</v>
      </c>
      <c r="BX50">
        <v>28</v>
      </c>
      <c r="BY50">
        <v>0</v>
      </c>
      <c r="BZ50">
        <v>933</v>
      </c>
    </row>
    <row r="51" spans="1:78" ht="16.5">
      <c r="A51" s="59" t="str">
        <f t="shared" si="1"/>
        <v>강인여객</v>
      </c>
      <c r="B51" s="60" t="str">
        <f t="shared" si="2"/>
        <v>마삼식</v>
      </c>
      <c r="C51" s="61" t="str">
        <f t="shared" si="3"/>
        <v>C</v>
      </c>
      <c r="D51" s="62">
        <f t="shared" si="4"/>
        <v>0.89474296756160665</v>
      </c>
      <c r="E51" s="63">
        <f t="shared" si="5"/>
        <v>7750</v>
      </c>
      <c r="F51" s="64" t="str">
        <f t="shared" si="6"/>
        <v>103</v>
      </c>
      <c r="G51" s="65" t="str">
        <f t="shared" si="7"/>
        <v>72바1299</v>
      </c>
      <c r="H51" s="66">
        <f t="shared" si="8"/>
        <v>4</v>
      </c>
      <c r="I51" s="67">
        <f t="shared" si="9"/>
        <v>2973.7169999999996</v>
      </c>
      <c r="J51" s="68">
        <f t="shared" si="10"/>
        <v>5.1894604450334674E-3</v>
      </c>
      <c r="K51" s="68">
        <f t="shared" si="11"/>
        <v>0.365023346660034</v>
      </c>
      <c r="L51" s="68">
        <f t="shared" si="12"/>
        <v>0.3288813293262271</v>
      </c>
      <c r="M51" s="69">
        <f t="shared" si="13"/>
        <v>14.778</v>
      </c>
      <c r="N51" s="70">
        <f t="shared" si="14"/>
        <v>0.168139738919339</v>
      </c>
      <c r="O51" s="70">
        <f t="shared" si="15"/>
        <v>11.635269933218259</v>
      </c>
      <c r="P51" s="109">
        <f t="shared" si="16"/>
        <v>65</v>
      </c>
      <c r="Q51" s="110">
        <f t="shared" si="17"/>
        <v>6</v>
      </c>
      <c r="R51" s="110">
        <f t="shared" si="18"/>
        <v>351</v>
      </c>
      <c r="T51">
        <v>502</v>
      </c>
      <c r="U51">
        <v>7750</v>
      </c>
      <c r="V51" t="s">
        <v>278</v>
      </c>
      <c r="W51">
        <v>3007.8690000000001</v>
      </c>
      <c r="X51">
        <v>1533.1990000000001</v>
      </c>
      <c r="Y51">
        <v>1.962</v>
      </c>
      <c r="Z51">
        <v>14.778</v>
      </c>
      <c r="AA51">
        <v>184.28717399999999</v>
      </c>
      <c r="AB51">
        <v>0.95635099999999995</v>
      </c>
      <c r="AC51">
        <v>67.269120999999998</v>
      </c>
      <c r="AD51" s="1">
        <v>978</v>
      </c>
      <c r="AE51">
        <v>6</v>
      </c>
      <c r="AF51">
        <v>351</v>
      </c>
      <c r="AG51">
        <v>84</v>
      </c>
      <c r="AH51">
        <v>16.321639999999999</v>
      </c>
      <c r="AI51">
        <v>1124.8</v>
      </c>
      <c r="AJ51">
        <v>3.6</v>
      </c>
      <c r="AK51">
        <v>65</v>
      </c>
      <c r="AL51">
        <v>1764</v>
      </c>
      <c r="AM51">
        <v>0.89474296756160665</v>
      </c>
      <c r="AN51" t="s">
        <v>69</v>
      </c>
      <c r="AO51">
        <v>2597.2539999999999</v>
      </c>
      <c r="AP51" t="s">
        <v>631</v>
      </c>
      <c r="AQ51" t="s">
        <v>116</v>
      </c>
      <c r="AR51" t="s">
        <v>117</v>
      </c>
      <c r="AS51" t="s">
        <v>116</v>
      </c>
      <c r="AT51" t="s">
        <v>117</v>
      </c>
      <c r="AU51" t="s">
        <v>193</v>
      </c>
      <c r="AV51" t="s">
        <v>278</v>
      </c>
      <c r="AW51" t="s">
        <v>69</v>
      </c>
      <c r="AX51">
        <v>7750</v>
      </c>
      <c r="AY51" t="s">
        <v>475</v>
      </c>
      <c r="AZ51">
        <v>5</v>
      </c>
      <c r="BA51" t="s">
        <v>194</v>
      </c>
      <c r="BB51">
        <v>4</v>
      </c>
      <c r="BC51">
        <v>1</v>
      </c>
      <c r="BE51" t="s">
        <v>66</v>
      </c>
      <c r="BF51">
        <v>-2</v>
      </c>
      <c r="BG51" t="s">
        <v>398</v>
      </c>
      <c r="BI51" t="s">
        <v>116</v>
      </c>
      <c r="BJ51" t="s">
        <v>278</v>
      </c>
      <c r="BK51" t="s">
        <v>69</v>
      </c>
      <c r="BL51">
        <v>0.89474296756160665</v>
      </c>
      <c r="BM51">
        <v>7750</v>
      </c>
      <c r="BN51" t="s">
        <v>117</v>
      </c>
      <c r="BO51" t="s">
        <v>193</v>
      </c>
      <c r="BP51">
        <v>4</v>
      </c>
      <c r="BQ51">
        <v>2973.7169999999996</v>
      </c>
      <c r="BR51">
        <v>5.1894604450334674E-3</v>
      </c>
      <c r="BS51">
        <v>0.365023346660034</v>
      </c>
      <c r="BT51">
        <v>0.32514713905426068</v>
      </c>
      <c r="BU51">
        <v>14.778</v>
      </c>
      <c r="BV51">
        <v>0.168139738919339</v>
      </c>
      <c r="BW51">
        <v>11.635269933218259</v>
      </c>
      <c r="BX51">
        <v>65</v>
      </c>
      <c r="BY51">
        <v>6</v>
      </c>
      <c r="BZ51">
        <v>351</v>
      </c>
    </row>
    <row r="52" spans="1:78" ht="16.5">
      <c r="A52" s="42" t="str">
        <f t="shared" si="1"/>
        <v>강인여객</v>
      </c>
      <c r="B52" s="43" t="str">
        <f t="shared" si="2"/>
        <v>맹성복</v>
      </c>
      <c r="C52" s="44" t="str">
        <f t="shared" si="3"/>
        <v>B</v>
      </c>
      <c r="D52" s="45">
        <f t="shared" si="4"/>
        <v>0.94244963006523641</v>
      </c>
      <c r="E52" s="46">
        <f t="shared" si="5"/>
        <v>8293</v>
      </c>
      <c r="F52" s="47" t="str">
        <f t="shared" si="6"/>
        <v>103</v>
      </c>
      <c r="G52" s="48" t="str">
        <f t="shared" si="7"/>
        <v>72바1260</v>
      </c>
      <c r="H52" s="49">
        <f t="shared" si="8"/>
        <v>15</v>
      </c>
      <c r="I52" s="50">
        <f t="shared" si="9"/>
        <v>2808.0759999999996</v>
      </c>
      <c r="J52" s="51">
        <f t="shared" si="10"/>
        <v>3.120299690281798E-2</v>
      </c>
      <c r="K52" s="51">
        <f t="shared" si="11"/>
        <v>0.38679486847523481</v>
      </c>
      <c r="L52" s="51">
        <f t="shared" si="12"/>
        <v>0.19016579323351651</v>
      </c>
      <c r="M52" s="52">
        <f t="shared" si="13"/>
        <v>14.305</v>
      </c>
      <c r="N52" s="53">
        <f t="shared" si="14"/>
        <v>0.17805785883288061</v>
      </c>
      <c r="O52" s="53">
        <f t="shared" si="15"/>
        <v>22.292843925876653</v>
      </c>
      <c r="P52" s="111">
        <f t="shared" si="16"/>
        <v>13</v>
      </c>
      <c r="Q52" s="112">
        <f t="shared" si="17"/>
        <v>5</v>
      </c>
      <c r="R52" s="112">
        <f t="shared" si="18"/>
        <v>626</v>
      </c>
      <c r="T52">
        <v>502</v>
      </c>
      <c r="U52">
        <v>8293</v>
      </c>
      <c r="V52" t="s">
        <v>279</v>
      </c>
      <c r="W52">
        <v>2808.076</v>
      </c>
      <c r="X52">
        <v>1363.4659999999999</v>
      </c>
      <c r="Y52">
        <v>2.06</v>
      </c>
      <c r="Z52">
        <v>14.305</v>
      </c>
      <c r="AA52">
        <v>179.93162699999999</v>
      </c>
      <c r="AB52">
        <v>5.6144059999999998</v>
      </c>
      <c r="AC52">
        <v>69.596630000000005</v>
      </c>
      <c r="AD52" s="1">
        <v>534</v>
      </c>
      <c r="AE52">
        <v>5</v>
      </c>
      <c r="AF52">
        <v>626</v>
      </c>
      <c r="AG52">
        <v>89</v>
      </c>
      <c r="AH52">
        <v>15.606350000000001</v>
      </c>
      <c r="AI52">
        <v>1132.3</v>
      </c>
      <c r="AJ52">
        <v>7.2</v>
      </c>
      <c r="AK52">
        <v>13</v>
      </c>
      <c r="AL52">
        <v>6348</v>
      </c>
      <c r="AM52">
        <v>0.94244963006523641</v>
      </c>
      <c r="AN52" t="s">
        <v>68</v>
      </c>
      <c r="AO52">
        <v>525.52499999999998</v>
      </c>
      <c r="AP52" t="s">
        <v>632</v>
      </c>
      <c r="AQ52" t="s">
        <v>116</v>
      </c>
      <c r="AR52" t="s">
        <v>117</v>
      </c>
      <c r="AS52" t="s">
        <v>116</v>
      </c>
      <c r="AT52" t="s">
        <v>117</v>
      </c>
      <c r="AU52" t="s">
        <v>192</v>
      </c>
      <c r="AV52" t="s">
        <v>279</v>
      </c>
      <c r="AW52" t="s">
        <v>68</v>
      </c>
      <c r="AX52">
        <v>8293</v>
      </c>
      <c r="AY52" t="s">
        <v>500</v>
      </c>
      <c r="AZ52">
        <v>3</v>
      </c>
      <c r="BA52" t="s">
        <v>184</v>
      </c>
      <c r="BB52">
        <v>15</v>
      </c>
      <c r="BC52">
        <v>1</v>
      </c>
      <c r="BE52" t="s">
        <v>66</v>
      </c>
      <c r="BF52">
        <v>-1</v>
      </c>
      <c r="BG52" t="s">
        <v>398</v>
      </c>
      <c r="BI52" t="s">
        <v>116</v>
      </c>
      <c r="BJ52" t="s">
        <v>279</v>
      </c>
      <c r="BK52" t="s">
        <v>68</v>
      </c>
      <c r="BL52">
        <v>0.94244963006523641</v>
      </c>
      <c r="BM52">
        <v>8293</v>
      </c>
      <c r="BN52" t="s">
        <v>117</v>
      </c>
      <c r="BO52" t="s">
        <v>192</v>
      </c>
      <c r="BP52">
        <v>15</v>
      </c>
      <c r="BQ52">
        <v>2808.0759999999996</v>
      </c>
      <c r="BR52">
        <v>3.120299690281798E-2</v>
      </c>
      <c r="BS52">
        <v>0.38679486847523481</v>
      </c>
      <c r="BT52">
        <v>0.19016579323351648</v>
      </c>
      <c r="BU52">
        <v>14.305</v>
      </c>
      <c r="BV52">
        <v>0.17805785883288061</v>
      </c>
      <c r="BW52">
        <v>22.292843925876653</v>
      </c>
      <c r="BX52">
        <v>13</v>
      </c>
      <c r="BY52">
        <v>5</v>
      </c>
      <c r="BZ52">
        <v>626</v>
      </c>
    </row>
    <row r="53" spans="1:78" ht="16.5">
      <c r="A53" s="59" t="str">
        <f t="shared" si="1"/>
        <v>강인여객</v>
      </c>
      <c r="B53" s="60" t="str">
        <f t="shared" si="2"/>
        <v>맹일술</v>
      </c>
      <c r="C53" s="61" t="str">
        <f t="shared" si="3"/>
        <v>D</v>
      </c>
      <c r="D53" s="62">
        <f t="shared" si="4"/>
        <v>0.81378880909946227</v>
      </c>
      <c r="E53" s="63">
        <f t="shared" si="5"/>
        <v>1960</v>
      </c>
      <c r="F53" s="64" t="str">
        <f t="shared" si="6"/>
        <v>103</v>
      </c>
      <c r="G53" s="65" t="str">
        <f t="shared" si="7"/>
        <v>70바5085</v>
      </c>
      <c r="H53" s="66">
        <f t="shared" si="8"/>
        <v>4</v>
      </c>
      <c r="I53" s="67">
        <f t="shared" si="9"/>
        <v>2666.076</v>
      </c>
      <c r="J53" s="68">
        <f t="shared" si="10"/>
        <v>8.079766634207685E-3</v>
      </c>
      <c r="K53" s="68">
        <f t="shared" si="11"/>
        <v>0.37436659611121531</v>
      </c>
      <c r="L53" s="68">
        <f t="shared" si="12"/>
        <v>0.25993257506537698</v>
      </c>
      <c r="M53" s="69">
        <f t="shared" si="13"/>
        <v>17.821999999999999</v>
      </c>
      <c r="N53" s="70">
        <f t="shared" si="14"/>
        <v>0.26255815663169391</v>
      </c>
      <c r="O53" s="70">
        <f t="shared" si="15"/>
        <v>17.403854953872283</v>
      </c>
      <c r="P53" s="109">
        <f t="shared" si="16"/>
        <v>8</v>
      </c>
      <c r="Q53" s="110">
        <f t="shared" si="17"/>
        <v>7</v>
      </c>
      <c r="R53" s="110">
        <f t="shared" si="18"/>
        <v>464</v>
      </c>
      <c r="T53">
        <v>502</v>
      </c>
      <c r="U53">
        <v>1960</v>
      </c>
      <c r="V53" t="s">
        <v>280</v>
      </c>
      <c r="W53">
        <v>2666.076</v>
      </c>
      <c r="X53">
        <v>1494.155</v>
      </c>
      <c r="Y53">
        <v>1.784</v>
      </c>
      <c r="Z53">
        <v>17.821999999999999</v>
      </c>
      <c r="AA53">
        <v>157.69440599999999</v>
      </c>
      <c r="AB53">
        <v>1.2741340000000001</v>
      </c>
      <c r="AC53">
        <v>59.035518000000003</v>
      </c>
      <c r="AD53" s="1">
        <v>693</v>
      </c>
      <c r="AE53">
        <v>7</v>
      </c>
      <c r="AF53">
        <v>464</v>
      </c>
      <c r="AG53">
        <v>88</v>
      </c>
      <c r="AH53">
        <v>16.906597999999999</v>
      </c>
      <c r="AI53">
        <v>672.6</v>
      </c>
      <c r="AJ53">
        <v>7.5</v>
      </c>
      <c r="AK53">
        <v>8</v>
      </c>
      <c r="AL53">
        <v>815</v>
      </c>
      <c r="AM53">
        <v>0.81378880909946227</v>
      </c>
      <c r="AN53" t="s">
        <v>67</v>
      </c>
      <c r="AO53">
        <v>2290.2530000000002</v>
      </c>
      <c r="AP53" t="s">
        <v>633</v>
      </c>
      <c r="AQ53" t="s">
        <v>116</v>
      </c>
      <c r="AR53" t="s">
        <v>117</v>
      </c>
      <c r="AS53" t="s">
        <v>116</v>
      </c>
      <c r="AT53" t="s">
        <v>117</v>
      </c>
      <c r="AU53" t="s">
        <v>180</v>
      </c>
      <c r="AV53" t="s">
        <v>280</v>
      </c>
      <c r="AW53" t="s">
        <v>67</v>
      </c>
      <c r="AX53">
        <v>1960</v>
      </c>
      <c r="AY53" t="s">
        <v>474</v>
      </c>
      <c r="AZ53">
        <v>13</v>
      </c>
      <c r="BA53" t="s">
        <v>564</v>
      </c>
      <c r="BB53">
        <v>4</v>
      </c>
      <c r="BC53">
        <v>1</v>
      </c>
      <c r="BE53" t="s">
        <v>70</v>
      </c>
      <c r="BF53">
        <v>1</v>
      </c>
      <c r="BG53" t="s">
        <v>394</v>
      </c>
      <c r="BI53" t="s">
        <v>116</v>
      </c>
      <c r="BJ53" t="s">
        <v>280</v>
      </c>
      <c r="BK53" t="s">
        <v>67</v>
      </c>
      <c r="BL53">
        <v>0.81378880909946227</v>
      </c>
      <c r="BM53">
        <v>1960</v>
      </c>
      <c r="BN53" t="s">
        <v>117</v>
      </c>
      <c r="BO53" t="s">
        <v>180</v>
      </c>
      <c r="BP53">
        <v>4</v>
      </c>
      <c r="BQ53">
        <v>2666.076</v>
      </c>
      <c r="BR53">
        <v>8.079766634207685E-3</v>
      </c>
      <c r="BS53">
        <v>0.37436659611121531</v>
      </c>
      <c r="BT53">
        <v>0.25993257506537698</v>
      </c>
      <c r="BU53">
        <v>17.821999999999999</v>
      </c>
      <c r="BV53">
        <v>0.26255815663169391</v>
      </c>
      <c r="BW53">
        <v>17.403854953872283</v>
      </c>
      <c r="BX53">
        <v>8</v>
      </c>
      <c r="BY53">
        <v>7</v>
      </c>
      <c r="BZ53">
        <v>464</v>
      </c>
    </row>
    <row r="54" spans="1:78" ht="16.5">
      <c r="A54" s="42" t="str">
        <f t="shared" si="1"/>
        <v>강인여객</v>
      </c>
      <c r="B54" s="43" t="str">
        <f t="shared" si="2"/>
        <v>문대학</v>
      </c>
      <c r="C54" s="44" t="str">
        <f t="shared" si="3"/>
        <v>A</v>
      </c>
      <c r="D54" s="45">
        <f t="shared" si="4"/>
        <v>0.97588420787846719</v>
      </c>
      <c r="E54" s="46">
        <f t="shared" si="5"/>
        <v>8784</v>
      </c>
      <c r="F54" s="47" t="str">
        <f t="shared" si="6"/>
        <v>103-1</v>
      </c>
      <c r="G54" s="48" t="str">
        <f t="shared" si="7"/>
        <v>70바5961</v>
      </c>
      <c r="H54" s="49">
        <f t="shared" si="8"/>
        <v>4</v>
      </c>
      <c r="I54" s="50">
        <f t="shared" si="9"/>
        <v>2827.7350000000001</v>
      </c>
      <c r="J54" s="51">
        <f t="shared" si="10"/>
        <v>3.0494490532591227E-2</v>
      </c>
      <c r="K54" s="51">
        <f t="shared" si="11"/>
        <v>0.44111058993997737</v>
      </c>
      <c r="L54" s="51">
        <f t="shared" si="12"/>
        <v>0.1746981241170053</v>
      </c>
      <c r="M54" s="52">
        <f t="shared" si="13"/>
        <v>13.704000000000001</v>
      </c>
      <c r="N54" s="53">
        <f t="shared" si="14"/>
        <v>0.10609197820870767</v>
      </c>
      <c r="O54" s="53">
        <f t="shared" si="15"/>
        <v>36.566368489267909</v>
      </c>
      <c r="P54" s="111">
        <f t="shared" si="16"/>
        <v>75</v>
      </c>
      <c r="Q54" s="112">
        <f t="shared" si="17"/>
        <v>3</v>
      </c>
      <c r="R54" s="112">
        <f t="shared" si="18"/>
        <v>1034</v>
      </c>
      <c r="T54">
        <v>502</v>
      </c>
      <c r="U54">
        <v>8784</v>
      </c>
      <c r="V54" t="s">
        <v>281</v>
      </c>
      <c r="W54">
        <v>2827.7350000000001</v>
      </c>
      <c r="X54">
        <v>1320.7529999999999</v>
      </c>
      <c r="Y54">
        <v>2.141</v>
      </c>
      <c r="Z54">
        <v>13.704000000000001</v>
      </c>
      <c r="AA54">
        <v>195.845246</v>
      </c>
      <c r="AB54">
        <v>5.9722010000000001</v>
      </c>
      <c r="AC54">
        <v>86.389411999999993</v>
      </c>
      <c r="AD54" s="1">
        <v>494</v>
      </c>
      <c r="AE54">
        <v>3</v>
      </c>
      <c r="AF54">
        <v>1034</v>
      </c>
      <c r="AG54">
        <v>90</v>
      </c>
      <c r="AH54">
        <v>14.438618999999999</v>
      </c>
      <c r="AI54">
        <v>4836.3</v>
      </c>
      <c r="AJ54">
        <v>463.5</v>
      </c>
      <c r="AK54">
        <v>75</v>
      </c>
      <c r="AL54">
        <v>85829</v>
      </c>
      <c r="AM54">
        <v>0.97588420787846719</v>
      </c>
      <c r="AN54" t="s">
        <v>66</v>
      </c>
      <c r="AO54">
        <v>2486.5940000000001</v>
      </c>
      <c r="AP54" t="s">
        <v>634</v>
      </c>
      <c r="AQ54" t="s">
        <v>116</v>
      </c>
      <c r="AR54" t="s">
        <v>118</v>
      </c>
      <c r="AS54" t="s">
        <v>116</v>
      </c>
      <c r="AT54" t="s">
        <v>118</v>
      </c>
      <c r="AU54" t="s">
        <v>204</v>
      </c>
      <c r="AV54" t="s">
        <v>281</v>
      </c>
      <c r="AW54" t="s">
        <v>66</v>
      </c>
      <c r="AX54">
        <v>8784</v>
      </c>
      <c r="AY54" t="s">
        <v>503</v>
      </c>
      <c r="AZ54">
        <v>9</v>
      </c>
      <c r="BA54" t="s">
        <v>635</v>
      </c>
      <c r="BB54">
        <v>4</v>
      </c>
      <c r="BC54">
        <v>1</v>
      </c>
      <c r="BE54" t="s">
        <v>68</v>
      </c>
      <c r="BF54">
        <v>1</v>
      </c>
      <c r="BG54" t="s">
        <v>394</v>
      </c>
      <c r="BI54" t="s">
        <v>116</v>
      </c>
      <c r="BJ54" t="s">
        <v>281</v>
      </c>
      <c r="BK54" t="s">
        <v>66</v>
      </c>
      <c r="BL54">
        <v>0.97588420787846719</v>
      </c>
      <c r="BM54">
        <v>8784</v>
      </c>
      <c r="BN54" t="s">
        <v>118</v>
      </c>
      <c r="BO54" t="s">
        <v>204</v>
      </c>
      <c r="BP54">
        <v>4</v>
      </c>
      <c r="BQ54">
        <v>2827.7350000000001</v>
      </c>
      <c r="BR54">
        <v>3.0494490532591227E-2</v>
      </c>
      <c r="BS54">
        <v>0.44111058993997737</v>
      </c>
      <c r="BT54">
        <v>0.1746981241170053</v>
      </c>
      <c r="BU54">
        <v>13.704000000000001</v>
      </c>
      <c r="BV54">
        <v>0.10609197820870767</v>
      </c>
      <c r="BW54">
        <v>36.566368489267909</v>
      </c>
      <c r="BX54">
        <v>75</v>
      </c>
      <c r="BY54">
        <v>3</v>
      </c>
      <c r="BZ54">
        <v>1034</v>
      </c>
    </row>
    <row r="55" spans="1:78" ht="16.5">
      <c r="A55" s="59" t="str">
        <f t="shared" si="1"/>
        <v>강인여객</v>
      </c>
      <c r="B55" s="60" t="str">
        <f t="shared" si="2"/>
        <v>문정일</v>
      </c>
      <c r="C55" s="61" t="str">
        <f t="shared" si="3"/>
        <v>F</v>
      </c>
      <c r="D55" s="62">
        <f t="shared" si="4"/>
        <v>0.7513749395664594</v>
      </c>
      <c r="E55" s="63">
        <f t="shared" si="5"/>
        <v>4646</v>
      </c>
      <c r="F55" s="64" t="str">
        <f t="shared" si="6"/>
        <v>103</v>
      </c>
      <c r="G55" s="65" t="str">
        <f t="shared" si="7"/>
        <v>72바1300</v>
      </c>
      <c r="H55" s="66">
        <f t="shared" si="8"/>
        <v>9</v>
      </c>
      <c r="I55" s="67">
        <f t="shared" si="9"/>
        <v>1248.1870000000001</v>
      </c>
      <c r="J55" s="68">
        <f t="shared" si="10"/>
        <v>6.61297830722654E-2</v>
      </c>
      <c r="K55" s="68">
        <f t="shared" si="11"/>
        <v>0.37022232891646334</v>
      </c>
      <c r="L55" s="68">
        <f t="shared" si="12"/>
        <v>0.30764621006307546</v>
      </c>
      <c r="M55" s="69">
        <f t="shared" si="13"/>
        <v>23.427</v>
      </c>
      <c r="N55" s="70">
        <f t="shared" si="14"/>
        <v>0.32731081434930615</v>
      </c>
      <c r="O55" s="70">
        <f t="shared" si="15"/>
        <v>34.69494632102645</v>
      </c>
      <c r="P55" s="109">
        <f t="shared" si="16"/>
        <v>241</v>
      </c>
      <c r="Q55" s="110">
        <f t="shared" si="17"/>
        <v>18</v>
      </c>
      <c r="R55" s="110">
        <f t="shared" si="18"/>
        <v>1025</v>
      </c>
      <c r="T55">
        <v>502</v>
      </c>
      <c r="U55">
        <v>4646</v>
      </c>
      <c r="V55" t="s">
        <v>363</v>
      </c>
      <c r="W55">
        <v>1380.8630000000001</v>
      </c>
      <c r="X55">
        <v>849.33799999999997</v>
      </c>
      <c r="Y55">
        <v>1.6259999999999999</v>
      </c>
      <c r="Z55">
        <v>23.427</v>
      </c>
      <c r="AA55">
        <v>81.741369000000006</v>
      </c>
      <c r="AB55">
        <v>5.4055390000000001</v>
      </c>
      <c r="AC55">
        <v>30.26248</v>
      </c>
      <c r="AD55" s="1">
        <v>384</v>
      </c>
      <c r="AE55">
        <v>18</v>
      </c>
      <c r="AF55">
        <v>1025</v>
      </c>
      <c r="AG55">
        <v>92</v>
      </c>
      <c r="AH55">
        <v>16.893073999999999</v>
      </c>
      <c r="AI55">
        <v>3477.7</v>
      </c>
      <c r="AJ55">
        <v>188.7</v>
      </c>
      <c r="AK55">
        <v>241</v>
      </c>
      <c r="AL55">
        <v>3238</v>
      </c>
      <c r="AM55">
        <v>0.7513749395664594</v>
      </c>
      <c r="AN55" t="s">
        <v>70</v>
      </c>
      <c r="AO55">
        <v>372.41800000000001</v>
      </c>
      <c r="AP55" t="s">
        <v>636</v>
      </c>
      <c r="AQ55" t="s">
        <v>116</v>
      </c>
      <c r="AR55" t="s">
        <v>117</v>
      </c>
      <c r="AS55" t="s">
        <v>116</v>
      </c>
      <c r="AT55" t="s">
        <v>117</v>
      </c>
      <c r="AU55" t="s">
        <v>195</v>
      </c>
      <c r="AV55" t="s">
        <v>363</v>
      </c>
      <c r="AW55" t="s">
        <v>70</v>
      </c>
      <c r="AX55">
        <v>4646</v>
      </c>
      <c r="AY55" t="s">
        <v>482</v>
      </c>
      <c r="AZ55">
        <v>9</v>
      </c>
      <c r="BA55" t="s">
        <v>515</v>
      </c>
      <c r="BB55">
        <v>9</v>
      </c>
      <c r="BC55">
        <v>1</v>
      </c>
      <c r="BE55" t="s">
        <v>70</v>
      </c>
      <c r="BF55">
        <v>0</v>
      </c>
      <c r="BG55" t="s">
        <v>397</v>
      </c>
      <c r="BI55" t="s">
        <v>116</v>
      </c>
      <c r="BJ55" t="s">
        <v>363</v>
      </c>
      <c r="BK55" t="s">
        <v>70</v>
      </c>
      <c r="BL55">
        <v>0.7513749395664594</v>
      </c>
      <c r="BM55">
        <v>4646</v>
      </c>
      <c r="BN55" t="s">
        <v>117</v>
      </c>
      <c r="BO55" t="s">
        <v>195</v>
      </c>
      <c r="BP55">
        <v>9</v>
      </c>
      <c r="BQ55">
        <v>1248.1870000000001</v>
      </c>
      <c r="BR55">
        <v>6.61297830722654E-2</v>
      </c>
      <c r="BS55">
        <v>0.37022232891646334</v>
      </c>
      <c r="BT55">
        <v>0.27808696445628567</v>
      </c>
      <c r="BU55">
        <v>23.427</v>
      </c>
      <c r="BV55">
        <v>0.32731081434930615</v>
      </c>
      <c r="BW55">
        <v>34.69494632102645</v>
      </c>
      <c r="BX55">
        <v>241</v>
      </c>
      <c r="BY55">
        <v>18</v>
      </c>
      <c r="BZ55">
        <v>1025</v>
      </c>
    </row>
    <row r="56" spans="1:78" ht="16.5">
      <c r="A56" s="42" t="str">
        <f t="shared" si="1"/>
        <v>강인여객</v>
      </c>
      <c r="B56" s="43" t="str">
        <f t="shared" si="2"/>
        <v>문희돈</v>
      </c>
      <c r="C56" s="44" t="str">
        <f t="shared" si="3"/>
        <v>C</v>
      </c>
      <c r="D56" s="45">
        <f t="shared" si="4"/>
        <v>0.89596249874646916</v>
      </c>
      <c r="E56" s="46">
        <f t="shared" si="5"/>
        <v>1258</v>
      </c>
      <c r="F56" s="47" t="str">
        <f t="shared" si="6"/>
        <v>103</v>
      </c>
      <c r="G56" s="48" t="str">
        <f t="shared" si="7"/>
        <v>72바1339</v>
      </c>
      <c r="H56" s="49">
        <f t="shared" si="8"/>
        <v>3</v>
      </c>
      <c r="I56" s="50">
        <f t="shared" si="9"/>
        <v>2804.1569999999997</v>
      </c>
      <c r="J56" s="51">
        <f t="shared" si="10"/>
        <v>3.1079492282096977E-3</v>
      </c>
      <c r="K56" s="51">
        <f t="shared" si="11"/>
        <v>0.3700201833393536</v>
      </c>
      <c r="L56" s="51">
        <f t="shared" si="12"/>
        <v>0.1964939908856744</v>
      </c>
      <c r="M56" s="52">
        <f t="shared" si="13"/>
        <v>16.216999999999999</v>
      </c>
      <c r="N56" s="53">
        <f t="shared" si="14"/>
        <v>0.6419041444541087</v>
      </c>
      <c r="O56" s="53">
        <f t="shared" si="15"/>
        <v>34.591501117804746</v>
      </c>
      <c r="P56" s="111">
        <f t="shared" si="16"/>
        <v>10</v>
      </c>
      <c r="Q56" s="112">
        <f t="shared" si="17"/>
        <v>18</v>
      </c>
      <c r="R56" s="112">
        <f t="shared" si="18"/>
        <v>970</v>
      </c>
      <c r="T56">
        <v>502</v>
      </c>
      <c r="U56">
        <v>1258</v>
      </c>
      <c r="V56" t="s">
        <v>388</v>
      </c>
      <c r="W56">
        <v>2804.1570000000002</v>
      </c>
      <c r="X56">
        <v>1488.6030000000001</v>
      </c>
      <c r="Y56">
        <v>1.8839999999999999</v>
      </c>
      <c r="Z56">
        <v>16.216999999999999</v>
      </c>
      <c r="AA56">
        <v>160.33273500000001</v>
      </c>
      <c r="AB56">
        <v>0.49830600000000003</v>
      </c>
      <c r="AC56">
        <v>59.326348000000003</v>
      </c>
      <c r="AD56" s="1">
        <v>551</v>
      </c>
      <c r="AE56">
        <v>18</v>
      </c>
      <c r="AF56">
        <v>970</v>
      </c>
      <c r="AG56">
        <v>86</v>
      </c>
      <c r="AH56">
        <v>17.489609000000002</v>
      </c>
      <c r="AI56">
        <v>1268.0999999999999</v>
      </c>
      <c r="AJ56">
        <v>6.8</v>
      </c>
      <c r="AK56">
        <v>10</v>
      </c>
      <c r="AL56">
        <v>4888</v>
      </c>
      <c r="AM56">
        <v>0.89596249874646916</v>
      </c>
      <c r="AN56" t="s">
        <v>69</v>
      </c>
      <c r="AO56">
        <v>2577.6579999999999</v>
      </c>
      <c r="AP56" t="s">
        <v>637</v>
      </c>
      <c r="AQ56" t="s">
        <v>116</v>
      </c>
      <c r="AR56" t="s">
        <v>117</v>
      </c>
      <c r="AS56" t="s">
        <v>116</v>
      </c>
      <c r="AT56" t="s">
        <v>117</v>
      </c>
      <c r="AU56" t="s">
        <v>404</v>
      </c>
      <c r="AV56" t="s">
        <v>388</v>
      </c>
      <c r="AW56" t="s">
        <v>69</v>
      </c>
      <c r="AX56">
        <v>1258</v>
      </c>
      <c r="AY56" t="s">
        <v>475</v>
      </c>
      <c r="AZ56">
        <v>4</v>
      </c>
      <c r="BA56" t="s">
        <v>191</v>
      </c>
      <c r="BB56">
        <v>3</v>
      </c>
      <c r="BC56">
        <v>1</v>
      </c>
      <c r="BE56" t="s">
        <v>69</v>
      </c>
      <c r="BF56">
        <v>0</v>
      </c>
      <c r="BG56" t="s">
        <v>397</v>
      </c>
      <c r="BI56" t="s">
        <v>116</v>
      </c>
      <c r="BJ56" t="s">
        <v>388</v>
      </c>
      <c r="BK56" t="s">
        <v>69</v>
      </c>
      <c r="BL56">
        <v>0.89596249874646916</v>
      </c>
      <c r="BM56">
        <v>1258</v>
      </c>
      <c r="BN56" t="s">
        <v>117</v>
      </c>
      <c r="BO56" t="s">
        <v>404</v>
      </c>
      <c r="BP56">
        <v>3</v>
      </c>
      <c r="BQ56">
        <v>2804.1569999999997</v>
      </c>
      <c r="BR56">
        <v>3.1079492282096977E-3</v>
      </c>
      <c r="BS56">
        <v>0.3700201833393536</v>
      </c>
      <c r="BT56">
        <v>0.19649399088567437</v>
      </c>
      <c r="BU56">
        <v>16.216999999999999</v>
      </c>
      <c r="BV56">
        <v>0.6419041444541087</v>
      </c>
      <c r="BW56">
        <v>34.591501117804746</v>
      </c>
      <c r="BX56">
        <v>10</v>
      </c>
      <c r="BY56">
        <v>18</v>
      </c>
      <c r="BZ56">
        <v>970</v>
      </c>
    </row>
    <row r="57" spans="1:78" ht="16.5">
      <c r="A57" s="59" t="str">
        <f t="shared" si="1"/>
        <v>강인여객</v>
      </c>
      <c r="B57" s="60" t="str">
        <f t="shared" si="2"/>
        <v>박영민</v>
      </c>
      <c r="C57" s="61" t="str">
        <f t="shared" si="3"/>
        <v>A</v>
      </c>
      <c r="D57" s="62">
        <f t="shared" si="4"/>
        <v>0.99543485620391459</v>
      </c>
      <c r="E57" s="63">
        <f t="shared" si="5"/>
        <v>6389</v>
      </c>
      <c r="F57" s="64" t="str">
        <f t="shared" si="6"/>
        <v>103-1</v>
      </c>
      <c r="G57" s="65" t="str">
        <f t="shared" si="7"/>
        <v>70바5961</v>
      </c>
      <c r="H57" s="66">
        <f t="shared" si="8"/>
        <v>11</v>
      </c>
      <c r="I57" s="67">
        <f t="shared" si="9"/>
        <v>2667.4669999999996</v>
      </c>
      <c r="J57" s="68">
        <f t="shared" si="10"/>
        <v>1.3372035104527988E-2</v>
      </c>
      <c r="K57" s="68">
        <f t="shared" si="11"/>
        <v>0.3647301489927835</v>
      </c>
      <c r="L57" s="68">
        <f t="shared" si="12"/>
        <v>0.17394779391835027</v>
      </c>
      <c r="M57" s="69">
        <f t="shared" si="13"/>
        <v>14.278</v>
      </c>
      <c r="N57" s="70">
        <f t="shared" si="14"/>
        <v>0</v>
      </c>
      <c r="O57" s="70">
        <f t="shared" si="15"/>
        <v>10.309405889557398</v>
      </c>
      <c r="P57" s="109">
        <f t="shared" si="16"/>
        <v>0</v>
      </c>
      <c r="Q57" s="110">
        <f t="shared" si="17"/>
        <v>0</v>
      </c>
      <c r="R57" s="110">
        <f t="shared" si="18"/>
        <v>275</v>
      </c>
      <c r="T57">
        <v>502</v>
      </c>
      <c r="U57">
        <v>6389</v>
      </c>
      <c r="V57" t="s">
        <v>282</v>
      </c>
      <c r="W57">
        <v>2667.4670000000001</v>
      </c>
      <c r="X57">
        <v>1229.1969999999999</v>
      </c>
      <c r="Y57">
        <v>2.17</v>
      </c>
      <c r="Z57">
        <v>14.278</v>
      </c>
      <c r="AA57">
        <v>149.99968100000001</v>
      </c>
      <c r="AB57">
        <v>2.0058009999999999</v>
      </c>
      <c r="AC57">
        <v>54.709406000000001</v>
      </c>
      <c r="AD57" s="1">
        <v>464</v>
      </c>
      <c r="AE57">
        <v>0</v>
      </c>
      <c r="AF57">
        <v>275</v>
      </c>
      <c r="AG57">
        <v>86</v>
      </c>
      <c r="AH57">
        <v>17.783151</v>
      </c>
      <c r="AI57">
        <v>3219.5</v>
      </c>
      <c r="AJ57">
        <v>26.6</v>
      </c>
      <c r="AK57">
        <v>0</v>
      </c>
      <c r="AL57">
        <v>0</v>
      </c>
      <c r="AM57">
        <v>0.99543485620391459</v>
      </c>
      <c r="AN57" t="s">
        <v>66</v>
      </c>
      <c r="AO57">
        <v>497.66899999999998</v>
      </c>
      <c r="AP57" t="s">
        <v>638</v>
      </c>
      <c r="AQ57" t="s">
        <v>116</v>
      </c>
      <c r="AR57" t="s">
        <v>118</v>
      </c>
      <c r="AS57" t="s">
        <v>116</v>
      </c>
      <c r="AT57" t="s">
        <v>118</v>
      </c>
      <c r="AU57" t="s">
        <v>204</v>
      </c>
      <c r="AV57" t="s">
        <v>282</v>
      </c>
      <c r="AW57" t="s">
        <v>66</v>
      </c>
      <c r="AX57">
        <v>6389</v>
      </c>
      <c r="AY57" t="s">
        <v>503</v>
      </c>
      <c r="AZ57">
        <v>2</v>
      </c>
      <c r="BA57" t="s">
        <v>440</v>
      </c>
      <c r="BB57">
        <v>11</v>
      </c>
      <c r="BC57">
        <v>1</v>
      </c>
      <c r="BE57" t="s">
        <v>68</v>
      </c>
      <c r="BF57">
        <v>1</v>
      </c>
      <c r="BG57" t="s">
        <v>394</v>
      </c>
      <c r="BI57" t="s">
        <v>116</v>
      </c>
      <c r="BJ57" t="s">
        <v>282</v>
      </c>
      <c r="BK57" t="s">
        <v>66</v>
      </c>
      <c r="BL57">
        <v>0.99543485620391459</v>
      </c>
      <c r="BM57">
        <v>6389</v>
      </c>
      <c r="BN57" t="s">
        <v>118</v>
      </c>
      <c r="BO57" t="s">
        <v>204</v>
      </c>
      <c r="BP57">
        <v>11</v>
      </c>
      <c r="BQ57">
        <v>2667.4669999999996</v>
      </c>
      <c r="BR57">
        <v>1.3372035104527988E-2</v>
      </c>
      <c r="BS57">
        <v>0.3647301489927835</v>
      </c>
      <c r="BT57">
        <v>0.17394779391835025</v>
      </c>
      <c r="BU57">
        <v>14.278</v>
      </c>
      <c r="BV57">
        <v>0</v>
      </c>
      <c r="BW57">
        <v>10.309405889557398</v>
      </c>
      <c r="BX57">
        <v>0</v>
      </c>
      <c r="BY57">
        <v>0</v>
      </c>
      <c r="BZ57">
        <v>275</v>
      </c>
    </row>
    <row r="58" spans="1:78" ht="16.5">
      <c r="A58" s="42" t="str">
        <f t="shared" si="1"/>
        <v>강인여객</v>
      </c>
      <c r="B58" s="43" t="str">
        <f t="shared" si="2"/>
        <v>박영우</v>
      </c>
      <c r="C58" s="44" t="str">
        <f t="shared" si="3"/>
        <v>C</v>
      </c>
      <c r="D58" s="45">
        <f t="shared" si="4"/>
        <v>0.89016630191896495</v>
      </c>
      <c r="E58" s="46">
        <f t="shared" si="5"/>
        <v>1104</v>
      </c>
      <c r="F58" s="47" t="str">
        <f t="shared" si="6"/>
        <v>223</v>
      </c>
      <c r="G58" s="48" t="str">
        <f t="shared" si="7"/>
        <v>72바1261</v>
      </c>
      <c r="H58" s="49">
        <f t="shared" si="8"/>
        <v>8</v>
      </c>
      <c r="I58" s="50">
        <f t="shared" si="9"/>
        <v>6969.9390000000003</v>
      </c>
      <c r="J58" s="51">
        <f t="shared" si="10"/>
        <v>1.9931855154361515E-2</v>
      </c>
      <c r="K58" s="51">
        <f t="shared" si="11"/>
        <v>0.29671387778362895</v>
      </c>
      <c r="L58" s="51">
        <f t="shared" si="12"/>
        <v>0.23027461215944645</v>
      </c>
      <c r="M58" s="52">
        <f t="shared" si="13"/>
        <v>14.510999999999999</v>
      </c>
      <c r="N58" s="53">
        <f t="shared" si="14"/>
        <v>1.2625648517153449</v>
      </c>
      <c r="O58" s="53">
        <f t="shared" si="15"/>
        <v>35.853972323143715</v>
      </c>
      <c r="P58" s="111">
        <f t="shared" si="16"/>
        <v>69</v>
      </c>
      <c r="Q58" s="112">
        <f t="shared" si="17"/>
        <v>88</v>
      </c>
      <c r="R58" s="112">
        <f t="shared" si="18"/>
        <v>2506</v>
      </c>
      <c r="T58">
        <v>502</v>
      </c>
      <c r="U58">
        <v>1104</v>
      </c>
      <c r="V58" t="s">
        <v>283</v>
      </c>
      <c r="W58">
        <v>7000.5240000000003</v>
      </c>
      <c r="X58">
        <v>3029.9029999999998</v>
      </c>
      <c r="Y58">
        <v>2.31</v>
      </c>
      <c r="Z58">
        <v>14.510999999999999</v>
      </c>
      <c r="AA58">
        <v>311.89299499999998</v>
      </c>
      <c r="AB58">
        <v>6.2166059999999996</v>
      </c>
      <c r="AC58">
        <v>92.54298</v>
      </c>
      <c r="AD58" s="1">
        <v>1605</v>
      </c>
      <c r="AE58">
        <v>88</v>
      </c>
      <c r="AF58">
        <v>2506</v>
      </c>
      <c r="AG58">
        <v>91</v>
      </c>
      <c r="AH58">
        <v>22.445274000000001</v>
      </c>
      <c r="AI58">
        <v>39581.800000000003</v>
      </c>
      <c r="AJ58">
        <v>16940.900000000001</v>
      </c>
      <c r="AK58">
        <v>69</v>
      </c>
      <c r="AL58">
        <v>36339</v>
      </c>
      <c r="AM58">
        <v>0.89016630191896495</v>
      </c>
      <c r="AN58" t="s">
        <v>69</v>
      </c>
      <c r="AO58">
        <v>3385.1529999999998</v>
      </c>
      <c r="AP58" t="s">
        <v>639</v>
      </c>
      <c r="AQ58" t="s">
        <v>116</v>
      </c>
      <c r="AR58" t="s">
        <v>119</v>
      </c>
      <c r="AS58" t="s">
        <v>116</v>
      </c>
      <c r="AT58" t="s">
        <v>119</v>
      </c>
      <c r="AU58" t="s">
        <v>227</v>
      </c>
      <c r="AV58" t="s">
        <v>283</v>
      </c>
      <c r="AW58" t="s">
        <v>69</v>
      </c>
      <c r="AX58">
        <v>1104</v>
      </c>
      <c r="AY58" t="s">
        <v>478</v>
      </c>
      <c r="AZ58">
        <v>2</v>
      </c>
      <c r="BA58" t="s">
        <v>519</v>
      </c>
      <c r="BB58">
        <v>8</v>
      </c>
      <c r="BC58">
        <v>1</v>
      </c>
      <c r="BE58" t="s">
        <v>69</v>
      </c>
      <c r="BF58">
        <v>0</v>
      </c>
      <c r="BG58" t="s">
        <v>397</v>
      </c>
      <c r="BI58" t="s">
        <v>116</v>
      </c>
      <c r="BJ58" t="s">
        <v>283</v>
      </c>
      <c r="BK58" t="s">
        <v>69</v>
      </c>
      <c r="BL58">
        <v>0.89016630191896495</v>
      </c>
      <c r="BM58">
        <v>1104</v>
      </c>
      <c r="BN58" t="s">
        <v>119</v>
      </c>
      <c r="BO58" t="s">
        <v>227</v>
      </c>
      <c r="BP58">
        <v>8</v>
      </c>
      <c r="BQ58">
        <v>6969.9390000000003</v>
      </c>
      <c r="BR58">
        <v>1.9931855154361515E-2</v>
      </c>
      <c r="BS58">
        <v>0.29671387778362895</v>
      </c>
      <c r="BT58">
        <v>0.22926855189697226</v>
      </c>
      <c r="BU58">
        <v>14.510999999999999</v>
      </c>
      <c r="BV58">
        <v>1.2625648517153449</v>
      </c>
      <c r="BW58">
        <v>35.853972323143715</v>
      </c>
      <c r="BX58">
        <v>69</v>
      </c>
      <c r="BY58">
        <v>88</v>
      </c>
      <c r="BZ58">
        <v>2506</v>
      </c>
    </row>
    <row r="59" spans="1:78" ht="16.5">
      <c r="A59" s="59" t="str">
        <f t="shared" si="1"/>
        <v>강인여객</v>
      </c>
      <c r="B59" s="60" t="str">
        <f t="shared" si="2"/>
        <v>박정래</v>
      </c>
      <c r="C59" s="61" t="str">
        <f t="shared" si="3"/>
        <v>C</v>
      </c>
      <c r="D59" s="62">
        <f t="shared" si="4"/>
        <v>0.8916260508949263</v>
      </c>
      <c r="E59" s="63">
        <f t="shared" si="5"/>
        <v>8577</v>
      </c>
      <c r="F59" s="64" t="str">
        <f t="shared" si="6"/>
        <v>103</v>
      </c>
      <c r="G59" s="65" t="str">
        <f t="shared" si="7"/>
        <v>72바1300</v>
      </c>
      <c r="H59" s="66">
        <f t="shared" si="8"/>
        <v>2</v>
      </c>
      <c r="I59" s="67">
        <f t="shared" si="9"/>
        <v>2531.1419999999998</v>
      </c>
      <c r="J59" s="68">
        <f t="shared" si="10"/>
        <v>1.8967884290316192E-2</v>
      </c>
      <c r="K59" s="68">
        <f t="shared" si="11"/>
        <v>0.37765921883364545</v>
      </c>
      <c r="L59" s="68">
        <f t="shared" si="12"/>
        <v>0.23862746538914056</v>
      </c>
      <c r="M59" s="69">
        <f t="shared" si="13"/>
        <v>16.43</v>
      </c>
      <c r="N59" s="70">
        <f t="shared" si="14"/>
        <v>0</v>
      </c>
      <c r="O59" s="70">
        <f t="shared" si="15"/>
        <v>3.6742308412566347</v>
      </c>
      <c r="P59" s="109">
        <f t="shared" si="16"/>
        <v>1469</v>
      </c>
      <c r="Q59" s="110">
        <f t="shared" si="17"/>
        <v>0</v>
      </c>
      <c r="R59" s="110">
        <f t="shared" si="18"/>
        <v>93</v>
      </c>
      <c r="T59">
        <v>502</v>
      </c>
      <c r="U59">
        <v>8577</v>
      </c>
      <c r="V59" t="s">
        <v>284</v>
      </c>
      <c r="W59">
        <v>2531.1419999999998</v>
      </c>
      <c r="X59">
        <v>1348.191</v>
      </c>
      <c r="Y59">
        <v>1.877</v>
      </c>
      <c r="Z59">
        <v>16.43</v>
      </c>
      <c r="AA59">
        <v>159.903021</v>
      </c>
      <c r="AB59">
        <v>3.0330219999999999</v>
      </c>
      <c r="AC59">
        <v>60.388849999999998</v>
      </c>
      <c r="AD59" s="1">
        <v>604</v>
      </c>
      <c r="AE59">
        <v>0</v>
      </c>
      <c r="AF59">
        <v>93</v>
      </c>
      <c r="AG59">
        <v>76</v>
      </c>
      <c r="AH59">
        <v>15.829231</v>
      </c>
      <c r="AI59">
        <v>694.9</v>
      </c>
      <c r="AJ59">
        <v>0</v>
      </c>
      <c r="AK59">
        <v>1469</v>
      </c>
      <c r="AL59">
        <v>0</v>
      </c>
      <c r="AM59">
        <v>0.8916260508949263</v>
      </c>
      <c r="AN59" t="s">
        <v>69</v>
      </c>
      <c r="AO59">
        <v>2394.8139999999999</v>
      </c>
      <c r="AP59" t="s">
        <v>640</v>
      </c>
      <c r="AQ59" t="s">
        <v>116</v>
      </c>
      <c r="AR59" t="s">
        <v>117</v>
      </c>
      <c r="AS59" t="s">
        <v>116</v>
      </c>
      <c r="AT59" t="s">
        <v>117</v>
      </c>
      <c r="AU59" t="s">
        <v>195</v>
      </c>
      <c r="AV59" t="s">
        <v>284</v>
      </c>
      <c r="AW59" t="s">
        <v>69</v>
      </c>
      <c r="AX59">
        <v>8577</v>
      </c>
      <c r="AY59" t="s">
        <v>475</v>
      </c>
      <c r="AZ59">
        <v>6</v>
      </c>
      <c r="BA59" t="s">
        <v>371</v>
      </c>
      <c r="BB59">
        <v>2</v>
      </c>
      <c r="BC59">
        <v>1</v>
      </c>
      <c r="BE59" t="s">
        <v>69</v>
      </c>
      <c r="BF59">
        <v>0</v>
      </c>
      <c r="BG59" t="s">
        <v>397</v>
      </c>
      <c r="BI59" t="s">
        <v>116</v>
      </c>
      <c r="BJ59" t="s">
        <v>284</v>
      </c>
      <c r="BK59" t="s">
        <v>69</v>
      </c>
      <c r="BL59">
        <v>0.8916260508949263</v>
      </c>
      <c r="BM59">
        <v>8577</v>
      </c>
      <c r="BN59" t="s">
        <v>117</v>
      </c>
      <c r="BO59" t="s">
        <v>195</v>
      </c>
      <c r="BP59">
        <v>2</v>
      </c>
      <c r="BQ59">
        <v>2531.1419999999998</v>
      </c>
      <c r="BR59">
        <v>1.8967884290316192E-2</v>
      </c>
      <c r="BS59">
        <v>0.37765921883364545</v>
      </c>
      <c r="BT59">
        <v>0.23862746538914056</v>
      </c>
      <c r="BU59">
        <v>16.43</v>
      </c>
      <c r="BV59">
        <v>0</v>
      </c>
      <c r="BW59">
        <v>3.6742308412566347</v>
      </c>
      <c r="BX59">
        <v>1469</v>
      </c>
      <c r="BY59">
        <v>0</v>
      </c>
      <c r="BZ59">
        <v>93</v>
      </c>
    </row>
    <row r="60" spans="1:78" ht="16.5">
      <c r="A60" s="42" t="str">
        <f t="shared" si="1"/>
        <v>강인여객</v>
      </c>
      <c r="B60" s="43" t="str">
        <f t="shared" si="2"/>
        <v>박정환</v>
      </c>
      <c r="C60" s="44" t="str">
        <f t="shared" si="3"/>
        <v>F</v>
      </c>
      <c r="D60" s="45">
        <f t="shared" si="4"/>
        <v>0.73335676783469295</v>
      </c>
      <c r="E60" s="46">
        <f t="shared" si="5"/>
        <v>4916</v>
      </c>
      <c r="F60" s="47" t="str">
        <f t="shared" si="6"/>
        <v>103-1</v>
      </c>
      <c r="G60" s="48" t="str">
        <f t="shared" si="7"/>
        <v>70바6037</v>
      </c>
      <c r="H60" s="49">
        <f t="shared" si="8"/>
        <v>2</v>
      </c>
      <c r="I60" s="50">
        <f t="shared" si="9"/>
        <v>1908.144</v>
      </c>
      <c r="J60" s="51">
        <f t="shared" si="10"/>
        <v>1.0693336664776331E-2</v>
      </c>
      <c r="K60" s="51">
        <f t="shared" si="11"/>
        <v>0.37643922127851759</v>
      </c>
      <c r="L60" s="51">
        <f t="shared" si="12"/>
        <v>0.18132803394293093</v>
      </c>
      <c r="M60" s="52">
        <f t="shared" si="13"/>
        <v>20.716000000000001</v>
      </c>
      <c r="N60" s="53">
        <f t="shared" si="14"/>
        <v>0.62888335471536738</v>
      </c>
      <c r="O60" s="53">
        <f t="shared" si="15"/>
        <v>45.279601539506452</v>
      </c>
      <c r="P60" s="111">
        <f t="shared" si="16"/>
        <v>9</v>
      </c>
      <c r="Q60" s="112">
        <f t="shared" si="17"/>
        <v>12</v>
      </c>
      <c r="R60" s="112">
        <f t="shared" si="18"/>
        <v>864</v>
      </c>
      <c r="T60">
        <v>502</v>
      </c>
      <c r="U60">
        <v>4916</v>
      </c>
      <c r="V60" t="s">
        <v>285</v>
      </c>
      <c r="W60">
        <v>1908.144</v>
      </c>
      <c r="X60">
        <v>1135.549</v>
      </c>
      <c r="Y60">
        <v>1.68</v>
      </c>
      <c r="Z60">
        <v>20.716000000000001</v>
      </c>
      <c r="AA60">
        <v>104.47524799999999</v>
      </c>
      <c r="AB60">
        <v>1.117189</v>
      </c>
      <c r="AC60">
        <v>39.328581</v>
      </c>
      <c r="AD60" s="1">
        <v>346</v>
      </c>
      <c r="AE60">
        <v>12</v>
      </c>
      <c r="AF60">
        <v>864</v>
      </c>
      <c r="AG60">
        <v>90</v>
      </c>
      <c r="AH60">
        <v>18.264077</v>
      </c>
      <c r="AI60">
        <v>3949.2</v>
      </c>
      <c r="AJ60">
        <v>782.6</v>
      </c>
      <c r="AK60">
        <v>9</v>
      </c>
      <c r="AL60">
        <v>4536</v>
      </c>
      <c r="AM60">
        <v>0.73335676783469295</v>
      </c>
      <c r="AN60" t="s">
        <v>70</v>
      </c>
      <c r="AO60">
        <v>1812.046</v>
      </c>
      <c r="AP60" t="s">
        <v>641</v>
      </c>
      <c r="AQ60" t="s">
        <v>116</v>
      </c>
      <c r="AR60" t="s">
        <v>118</v>
      </c>
      <c r="AS60" t="s">
        <v>116</v>
      </c>
      <c r="AT60" t="s">
        <v>118</v>
      </c>
      <c r="AU60" t="s">
        <v>215</v>
      </c>
      <c r="AV60" t="s">
        <v>285</v>
      </c>
      <c r="AW60" t="s">
        <v>70</v>
      </c>
      <c r="AX60">
        <v>4916</v>
      </c>
      <c r="AY60" t="s">
        <v>476</v>
      </c>
      <c r="AZ60">
        <v>3</v>
      </c>
      <c r="BA60" t="s">
        <v>556</v>
      </c>
      <c r="BB60">
        <v>2</v>
      </c>
      <c r="BC60">
        <v>1</v>
      </c>
      <c r="BE60" t="s">
        <v>70</v>
      </c>
      <c r="BF60">
        <v>0</v>
      </c>
      <c r="BG60" t="s">
        <v>397</v>
      </c>
      <c r="BI60" t="s">
        <v>116</v>
      </c>
      <c r="BJ60" t="s">
        <v>285</v>
      </c>
      <c r="BK60" t="s">
        <v>70</v>
      </c>
      <c r="BL60">
        <v>0.73335676783469295</v>
      </c>
      <c r="BM60">
        <v>4916</v>
      </c>
      <c r="BN60" t="s">
        <v>118</v>
      </c>
      <c r="BO60" t="s">
        <v>215</v>
      </c>
      <c r="BP60">
        <v>2</v>
      </c>
      <c r="BQ60">
        <v>1908.144</v>
      </c>
      <c r="BR60">
        <v>1.0693336664776331E-2</v>
      </c>
      <c r="BS60">
        <v>0.37643922127851759</v>
      </c>
      <c r="BT60">
        <v>0.18132803394293093</v>
      </c>
      <c r="BU60">
        <v>20.716000000000001</v>
      </c>
      <c r="BV60">
        <v>0.62888335471536738</v>
      </c>
      <c r="BW60">
        <v>45.279601539506452</v>
      </c>
      <c r="BX60">
        <v>9</v>
      </c>
      <c r="BY60">
        <v>12</v>
      </c>
      <c r="BZ60">
        <v>864</v>
      </c>
    </row>
    <row r="61" spans="1:78" ht="16.5">
      <c r="A61" s="59" t="str">
        <f t="shared" si="1"/>
        <v>강인여객</v>
      </c>
      <c r="B61" s="60" t="str">
        <f t="shared" si="2"/>
        <v>박주현</v>
      </c>
      <c r="C61" s="61" t="str">
        <f t="shared" si="3"/>
        <v>A</v>
      </c>
      <c r="D61" s="62">
        <f t="shared" si="4"/>
        <v>0.98990552190567727</v>
      </c>
      <c r="E61" s="63">
        <f t="shared" si="5"/>
        <v>5883</v>
      </c>
      <c r="F61" s="64" t="str">
        <f t="shared" si="6"/>
        <v>103</v>
      </c>
      <c r="G61" s="65" t="str">
        <f t="shared" si="7"/>
        <v>70바5085</v>
      </c>
      <c r="H61" s="66">
        <f t="shared" si="8"/>
        <v>3</v>
      </c>
      <c r="I61" s="67">
        <f t="shared" si="9"/>
        <v>2858.0279999999998</v>
      </c>
      <c r="J61" s="68">
        <f t="shared" si="10"/>
        <v>5.670155865227745E-3</v>
      </c>
      <c r="K61" s="68">
        <f t="shared" si="11"/>
        <v>0.37081460068143213</v>
      </c>
      <c r="L61" s="68">
        <f t="shared" si="12"/>
        <v>0.31805146765532039</v>
      </c>
      <c r="M61" s="69">
        <f t="shared" si="13"/>
        <v>12.747</v>
      </c>
      <c r="N61" s="70">
        <f t="shared" si="14"/>
        <v>3.4989160358121059E-2</v>
      </c>
      <c r="O61" s="70">
        <f t="shared" si="15"/>
        <v>6.4729946662523954</v>
      </c>
      <c r="P61" s="109">
        <f t="shared" si="16"/>
        <v>0</v>
      </c>
      <c r="Q61" s="110">
        <f t="shared" si="17"/>
        <v>1</v>
      </c>
      <c r="R61" s="110">
        <f t="shared" si="18"/>
        <v>185</v>
      </c>
      <c r="T61">
        <v>502</v>
      </c>
      <c r="U61">
        <v>5883</v>
      </c>
      <c r="V61" t="s">
        <v>286</v>
      </c>
      <c r="W61">
        <v>2858.0279999999998</v>
      </c>
      <c r="X61">
        <v>1323.5260000000001</v>
      </c>
      <c r="Y61">
        <v>2.1589999999999998</v>
      </c>
      <c r="Z61">
        <v>12.747</v>
      </c>
      <c r="AA61">
        <v>173.70827600000001</v>
      </c>
      <c r="AB61">
        <v>0.98495299999999997</v>
      </c>
      <c r="AC61">
        <v>64.413565000000006</v>
      </c>
      <c r="AD61" s="1">
        <v>909</v>
      </c>
      <c r="AE61">
        <v>1</v>
      </c>
      <c r="AF61">
        <v>185</v>
      </c>
      <c r="AG61">
        <v>92</v>
      </c>
      <c r="AH61">
        <v>16.453033000000001</v>
      </c>
      <c r="AI61">
        <v>2815.6</v>
      </c>
      <c r="AJ61">
        <v>313.10000000000002</v>
      </c>
      <c r="AK61">
        <v>0</v>
      </c>
      <c r="AL61">
        <v>0</v>
      </c>
      <c r="AM61">
        <v>0.98990552190567727</v>
      </c>
      <c r="AN61" t="s">
        <v>66</v>
      </c>
      <c r="AO61">
        <v>2418.4859999999999</v>
      </c>
      <c r="AP61" t="s">
        <v>642</v>
      </c>
      <c r="AQ61" t="s">
        <v>116</v>
      </c>
      <c r="AR61" t="s">
        <v>117</v>
      </c>
      <c r="AS61" t="s">
        <v>116</v>
      </c>
      <c r="AT61" t="s">
        <v>117</v>
      </c>
      <c r="AU61" t="s">
        <v>180</v>
      </c>
      <c r="AV61" t="s">
        <v>286</v>
      </c>
      <c r="AW61" t="s">
        <v>66</v>
      </c>
      <c r="AX61">
        <v>5883</v>
      </c>
      <c r="AY61" t="s">
        <v>486</v>
      </c>
      <c r="AZ61">
        <v>2</v>
      </c>
      <c r="BA61" t="s">
        <v>396</v>
      </c>
      <c r="BB61">
        <v>3</v>
      </c>
      <c r="BC61">
        <v>1</v>
      </c>
      <c r="BE61" t="s">
        <v>69</v>
      </c>
      <c r="BF61">
        <v>2</v>
      </c>
      <c r="BG61" t="s">
        <v>394</v>
      </c>
      <c r="BI61" t="s">
        <v>116</v>
      </c>
      <c r="BJ61" t="s">
        <v>286</v>
      </c>
      <c r="BK61" t="s">
        <v>66</v>
      </c>
      <c r="BL61">
        <v>0.98990552190567727</v>
      </c>
      <c r="BM61">
        <v>5883</v>
      </c>
      <c r="BN61" t="s">
        <v>117</v>
      </c>
      <c r="BO61" t="s">
        <v>180</v>
      </c>
      <c r="BP61">
        <v>3</v>
      </c>
      <c r="BQ61">
        <v>2858.0279999999998</v>
      </c>
      <c r="BR61">
        <v>5.670155865227745E-3</v>
      </c>
      <c r="BS61">
        <v>0.37081460068143213</v>
      </c>
      <c r="BT61">
        <v>0.31805146765532039</v>
      </c>
      <c r="BU61">
        <v>12.747</v>
      </c>
      <c r="BV61">
        <v>3.4989160358121059E-2</v>
      </c>
      <c r="BW61">
        <v>6.4729946662523954</v>
      </c>
      <c r="BX61">
        <v>0</v>
      </c>
      <c r="BY61">
        <v>1</v>
      </c>
      <c r="BZ61">
        <v>185</v>
      </c>
    </row>
    <row r="62" spans="1:78" ht="16.5">
      <c r="A62" s="42" t="str">
        <f t="shared" si="1"/>
        <v>강인여객</v>
      </c>
      <c r="B62" s="43" t="str">
        <f t="shared" si="2"/>
        <v>박창명</v>
      </c>
      <c r="C62" s="44" t="str">
        <f t="shared" si="3"/>
        <v>A</v>
      </c>
      <c r="D62" s="45">
        <f t="shared" si="4"/>
        <v>0.97772950161244621</v>
      </c>
      <c r="E62" s="46">
        <f t="shared" si="5"/>
        <v>9896</v>
      </c>
      <c r="F62" s="47" t="str">
        <f t="shared" si="6"/>
        <v>급행91</v>
      </c>
      <c r="G62" s="48" t="str">
        <f t="shared" si="7"/>
        <v>72바1259</v>
      </c>
      <c r="H62" s="49">
        <f t="shared" si="8"/>
        <v>3</v>
      </c>
      <c r="I62" s="50">
        <f t="shared" si="9"/>
        <v>4401.9780000000001</v>
      </c>
      <c r="J62" s="51">
        <f t="shared" si="10"/>
        <v>2.224175422271844E-2</v>
      </c>
      <c r="K62" s="51">
        <f t="shared" si="11"/>
        <v>0.35457952719369951</v>
      </c>
      <c r="L62" s="51">
        <f t="shared" si="12"/>
        <v>0.23239552764688964</v>
      </c>
      <c r="M62" s="52">
        <f t="shared" si="13"/>
        <v>17.437000000000001</v>
      </c>
      <c r="N62" s="53">
        <f t="shared" si="14"/>
        <v>4.5434120752080087E-2</v>
      </c>
      <c r="O62" s="53">
        <f t="shared" si="15"/>
        <v>18.514404206472637</v>
      </c>
      <c r="P62" s="111">
        <f t="shared" si="16"/>
        <v>54</v>
      </c>
      <c r="Q62" s="112">
        <f t="shared" si="17"/>
        <v>2</v>
      </c>
      <c r="R62" s="112">
        <f t="shared" si="18"/>
        <v>815</v>
      </c>
      <c r="T62">
        <v>502</v>
      </c>
      <c r="U62">
        <v>9896</v>
      </c>
      <c r="V62" t="s">
        <v>287</v>
      </c>
      <c r="W62">
        <v>4401.9780000000001</v>
      </c>
      <c r="X62">
        <v>1686.7429999999999</v>
      </c>
      <c r="Y62">
        <v>2.61</v>
      </c>
      <c r="Z62">
        <v>17.437000000000001</v>
      </c>
      <c r="AA62">
        <v>182.27523600000001</v>
      </c>
      <c r="AB62">
        <v>4.0541210000000003</v>
      </c>
      <c r="AC62">
        <v>64.631067000000002</v>
      </c>
      <c r="AD62" s="1">
        <v>1023</v>
      </c>
      <c r="AE62">
        <v>2</v>
      </c>
      <c r="AF62">
        <v>815</v>
      </c>
      <c r="AG62">
        <v>101</v>
      </c>
      <c r="AH62">
        <v>24.150169999999999</v>
      </c>
      <c r="AI62">
        <v>23372.6</v>
      </c>
      <c r="AJ62">
        <v>4114.8999999999996</v>
      </c>
      <c r="AK62">
        <v>54</v>
      </c>
      <c r="AL62">
        <v>41578</v>
      </c>
      <c r="AM62">
        <v>0.97772950161244621</v>
      </c>
      <c r="AN62" t="s">
        <v>66</v>
      </c>
      <c r="AO62">
        <v>3984.7</v>
      </c>
      <c r="AP62" t="s">
        <v>643</v>
      </c>
      <c r="AQ62" t="s">
        <v>116</v>
      </c>
      <c r="AR62" t="s">
        <v>120</v>
      </c>
      <c r="AS62" t="s">
        <v>116</v>
      </c>
      <c r="AT62" t="s">
        <v>120</v>
      </c>
      <c r="AU62" t="s">
        <v>239</v>
      </c>
      <c r="AV62" t="s">
        <v>287</v>
      </c>
      <c r="AW62" t="s">
        <v>66</v>
      </c>
      <c r="AX62">
        <v>9896</v>
      </c>
      <c r="AY62" t="s">
        <v>497</v>
      </c>
      <c r="AZ62">
        <v>2</v>
      </c>
      <c r="BA62" t="s">
        <v>444</v>
      </c>
      <c r="BB62">
        <v>3</v>
      </c>
      <c r="BC62">
        <v>1</v>
      </c>
      <c r="BE62" t="s">
        <v>68</v>
      </c>
      <c r="BF62">
        <v>1</v>
      </c>
      <c r="BG62" t="s">
        <v>394</v>
      </c>
      <c r="BI62" t="s">
        <v>116</v>
      </c>
      <c r="BJ62" t="s">
        <v>287</v>
      </c>
      <c r="BK62" t="s">
        <v>66</v>
      </c>
      <c r="BL62">
        <v>0.97772950161244621</v>
      </c>
      <c r="BM62">
        <v>9896</v>
      </c>
      <c r="BN62" t="s">
        <v>120</v>
      </c>
      <c r="BO62" t="s">
        <v>239</v>
      </c>
      <c r="BP62">
        <v>3</v>
      </c>
      <c r="BQ62">
        <v>4401.9780000000001</v>
      </c>
      <c r="BR62">
        <v>2.224175422271844E-2</v>
      </c>
      <c r="BS62">
        <v>0.35457952719369951</v>
      </c>
      <c r="BT62">
        <v>0.23239552764688964</v>
      </c>
      <c r="BU62">
        <v>17.437000000000001</v>
      </c>
      <c r="BV62">
        <v>4.5434120752080087E-2</v>
      </c>
      <c r="BW62">
        <v>18.514404206472637</v>
      </c>
      <c r="BX62">
        <v>54</v>
      </c>
      <c r="BY62">
        <v>2</v>
      </c>
      <c r="BZ62">
        <v>815</v>
      </c>
    </row>
    <row r="63" spans="1:78" ht="16.5">
      <c r="A63" s="59" t="str">
        <f t="shared" si="1"/>
        <v>강인여객</v>
      </c>
      <c r="B63" s="60" t="str">
        <f t="shared" si="2"/>
        <v>박희덕</v>
      </c>
      <c r="C63" s="61" t="str">
        <f t="shared" si="3"/>
        <v>A</v>
      </c>
      <c r="D63" s="62">
        <f t="shared" si="4"/>
        <v>0.98732508336470359</v>
      </c>
      <c r="E63" s="63">
        <f t="shared" si="5"/>
        <v>7080</v>
      </c>
      <c r="F63" s="64" t="str">
        <f t="shared" si="6"/>
        <v>103-1</v>
      </c>
      <c r="G63" s="65" t="str">
        <f t="shared" si="7"/>
        <v>72바1762</v>
      </c>
      <c r="H63" s="66">
        <f t="shared" si="8"/>
        <v>13</v>
      </c>
      <c r="I63" s="67">
        <f t="shared" si="9"/>
        <v>2208.2619999999997</v>
      </c>
      <c r="J63" s="68">
        <f t="shared" si="10"/>
        <v>3.7578154908116154E-2</v>
      </c>
      <c r="K63" s="68">
        <f t="shared" si="11"/>
        <v>0.36791230611100029</v>
      </c>
      <c r="L63" s="68">
        <f t="shared" si="12"/>
        <v>0.25223456274663064</v>
      </c>
      <c r="M63" s="69">
        <f t="shared" si="13"/>
        <v>14.388999999999999</v>
      </c>
      <c r="N63" s="70">
        <f t="shared" si="14"/>
        <v>9.0568963284247989E-2</v>
      </c>
      <c r="O63" s="70">
        <f t="shared" si="15"/>
        <v>23.321508045693857</v>
      </c>
      <c r="P63" s="109">
        <f t="shared" si="16"/>
        <v>15</v>
      </c>
      <c r="Q63" s="110">
        <f t="shared" si="17"/>
        <v>5</v>
      </c>
      <c r="R63" s="110">
        <f t="shared" si="18"/>
        <v>532</v>
      </c>
      <c r="T63">
        <v>502</v>
      </c>
      <c r="U63">
        <v>7080</v>
      </c>
      <c r="V63" t="s">
        <v>364</v>
      </c>
      <c r="W63">
        <v>2246.962</v>
      </c>
      <c r="X63">
        <v>1042.153</v>
      </c>
      <c r="Y63">
        <v>2.1560000000000001</v>
      </c>
      <c r="Z63">
        <v>14.388999999999999</v>
      </c>
      <c r="AA63">
        <v>134.171356</v>
      </c>
      <c r="AB63">
        <v>5.0419119999999999</v>
      </c>
      <c r="AC63">
        <v>49.363292999999999</v>
      </c>
      <c r="AD63" s="1">
        <v>557</v>
      </c>
      <c r="AE63">
        <v>5</v>
      </c>
      <c r="AF63">
        <v>532</v>
      </c>
      <c r="AG63">
        <v>90</v>
      </c>
      <c r="AH63">
        <v>16.746956999999998</v>
      </c>
      <c r="AI63">
        <v>3203</v>
      </c>
      <c r="AJ63">
        <v>194.1</v>
      </c>
      <c r="AK63">
        <v>15</v>
      </c>
      <c r="AL63">
        <v>7712</v>
      </c>
      <c r="AM63">
        <v>0.98732508336470359</v>
      </c>
      <c r="AN63" t="s">
        <v>66</v>
      </c>
      <c r="AO63">
        <v>414.786</v>
      </c>
      <c r="AP63" t="s">
        <v>644</v>
      </c>
      <c r="AQ63" t="s">
        <v>116</v>
      </c>
      <c r="AR63" t="s">
        <v>118</v>
      </c>
      <c r="AS63" t="s">
        <v>116</v>
      </c>
      <c r="AT63" t="s">
        <v>118</v>
      </c>
      <c r="AU63" t="s">
        <v>441</v>
      </c>
      <c r="AV63" t="s">
        <v>364</v>
      </c>
      <c r="AW63" t="s">
        <v>66</v>
      </c>
      <c r="AX63">
        <v>7080</v>
      </c>
      <c r="AY63" t="s">
        <v>503</v>
      </c>
      <c r="AZ63">
        <v>6</v>
      </c>
      <c r="BA63" t="s">
        <v>645</v>
      </c>
      <c r="BB63">
        <v>13</v>
      </c>
      <c r="BC63">
        <v>1</v>
      </c>
      <c r="BE63" t="s">
        <v>68</v>
      </c>
      <c r="BF63">
        <v>1</v>
      </c>
      <c r="BG63" t="s">
        <v>394</v>
      </c>
      <c r="BI63" t="s">
        <v>116</v>
      </c>
      <c r="BJ63" t="s">
        <v>364</v>
      </c>
      <c r="BK63" t="s">
        <v>66</v>
      </c>
      <c r="BL63">
        <v>0.98732508336470359</v>
      </c>
      <c r="BM63">
        <v>7080</v>
      </c>
      <c r="BN63" t="s">
        <v>118</v>
      </c>
      <c r="BO63" t="s">
        <v>441</v>
      </c>
      <c r="BP63">
        <v>13</v>
      </c>
      <c r="BQ63">
        <v>2208.2619999999997</v>
      </c>
      <c r="BR63">
        <v>3.7578154908116154E-2</v>
      </c>
      <c r="BS63">
        <v>0.36791230611100029</v>
      </c>
      <c r="BT63">
        <v>0.24789026249665103</v>
      </c>
      <c r="BU63">
        <v>14.388999999999999</v>
      </c>
      <c r="BV63">
        <v>9.0568963284247989E-2</v>
      </c>
      <c r="BW63">
        <v>23.321508045693857</v>
      </c>
      <c r="BX63">
        <v>15</v>
      </c>
      <c r="BY63">
        <v>5</v>
      </c>
      <c r="BZ63">
        <v>532</v>
      </c>
    </row>
    <row r="64" spans="1:78" ht="16.5">
      <c r="A64" s="42" t="str">
        <f t="shared" si="1"/>
        <v>강인여객</v>
      </c>
      <c r="B64" s="43" t="str">
        <f t="shared" si="2"/>
        <v>방무영</v>
      </c>
      <c r="C64" s="44" t="str">
        <f t="shared" si="3"/>
        <v>B</v>
      </c>
      <c r="D64" s="45">
        <f t="shared" si="4"/>
        <v>0.92572718662755094</v>
      </c>
      <c r="E64" s="46">
        <f t="shared" si="5"/>
        <v>3458</v>
      </c>
      <c r="F64" s="47" t="str">
        <f t="shared" si="6"/>
        <v>103</v>
      </c>
      <c r="G64" s="48" t="str">
        <f t="shared" si="7"/>
        <v>70바6016</v>
      </c>
      <c r="H64" s="49">
        <f t="shared" si="8"/>
        <v>3</v>
      </c>
      <c r="I64" s="50">
        <f t="shared" si="9"/>
        <v>2762.761</v>
      </c>
      <c r="J64" s="51">
        <f t="shared" si="10"/>
        <v>1.7126074836917391E-2</v>
      </c>
      <c r="K64" s="51">
        <f t="shared" si="11"/>
        <v>0.37727821385024868</v>
      </c>
      <c r="L64" s="51">
        <f t="shared" si="12"/>
        <v>0.23671971625486243</v>
      </c>
      <c r="M64" s="52">
        <f t="shared" si="13"/>
        <v>12.869</v>
      </c>
      <c r="N64" s="53">
        <f t="shared" si="14"/>
        <v>0.28956540214662074</v>
      </c>
      <c r="O64" s="53">
        <f t="shared" si="15"/>
        <v>16.288053870747415</v>
      </c>
      <c r="P64" s="111">
        <f t="shared" si="16"/>
        <v>95</v>
      </c>
      <c r="Q64" s="112">
        <f t="shared" si="17"/>
        <v>8</v>
      </c>
      <c r="R64" s="112">
        <f t="shared" si="18"/>
        <v>458</v>
      </c>
      <c r="T64">
        <v>502</v>
      </c>
      <c r="U64">
        <v>3458</v>
      </c>
      <c r="V64" t="s">
        <v>288</v>
      </c>
      <c r="W64">
        <v>2806.9189999999999</v>
      </c>
      <c r="X64">
        <v>1374.1869999999999</v>
      </c>
      <c r="Y64">
        <v>2.0430000000000001</v>
      </c>
      <c r="Z64">
        <v>12.869</v>
      </c>
      <c r="AA64">
        <v>174.926072</v>
      </c>
      <c r="AB64">
        <v>2.995797</v>
      </c>
      <c r="AC64">
        <v>65.995795999999999</v>
      </c>
      <c r="AD64" s="1">
        <v>654</v>
      </c>
      <c r="AE64">
        <v>8</v>
      </c>
      <c r="AF64">
        <v>458</v>
      </c>
      <c r="AG64">
        <v>80</v>
      </c>
      <c r="AH64">
        <v>16.046315</v>
      </c>
      <c r="AI64">
        <v>1420.6</v>
      </c>
      <c r="AJ64">
        <v>0</v>
      </c>
      <c r="AK64">
        <v>95</v>
      </c>
      <c r="AL64">
        <v>3907</v>
      </c>
      <c r="AM64">
        <v>0.92572718662755094</v>
      </c>
      <c r="AN64" t="s">
        <v>68</v>
      </c>
      <c r="AO64">
        <v>2434.2919999999999</v>
      </c>
      <c r="AP64" t="s">
        <v>646</v>
      </c>
      <c r="AQ64" t="s">
        <v>116</v>
      </c>
      <c r="AR64" t="s">
        <v>117</v>
      </c>
      <c r="AS64" t="s">
        <v>116</v>
      </c>
      <c r="AT64" t="s">
        <v>117</v>
      </c>
      <c r="AU64" t="s">
        <v>188</v>
      </c>
      <c r="AV64" t="s">
        <v>288</v>
      </c>
      <c r="AW64" t="s">
        <v>68</v>
      </c>
      <c r="AX64">
        <v>3458</v>
      </c>
      <c r="AY64" t="s">
        <v>500</v>
      </c>
      <c r="AZ64">
        <v>7</v>
      </c>
      <c r="BA64" t="s">
        <v>434</v>
      </c>
      <c r="BB64">
        <v>3</v>
      </c>
      <c r="BC64">
        <v>1</v>
      </c>
      <c r="BE64" t="s">
        <v>68</v>
      </c>
      <c r="BF64">
        <v>0</v>
      </c>
      <c r="BG64" t="s">
        <v>397</v>
      </c>
      <c r="BI64" t="s">
        <v>116</v>
      </c>
      <c r="BJ64" t="s">
        <v>288</v>
      </c>
      <c r="BK64" t="s">
        <v>68</v>
      </c>
      <c r="BL64">
        <v>0.92572718662755094</v>
      </c>
      <c r="BM64">
        <v>3458</v>
      </c>
      <c r="BN64" t="s">
        <v>117</v>
      </c>
      <c r="BO64" t="s">
        <v>188</v>
      </c>
      <c r="BP64">
        <v>3</v>
      </c>
      <c r="BQ64">
        <v>2762.761</v>
      </c>
      <c r="BR64">
        <v>1.7126074836917391E-2</v>
      </c>
      <c r="BS64">
        <v>0.37727821385024868</v>
      </c>
      <c r="BT64">
        <v>0.23299567960457712</v>
      </c>
      <c r="BU64">
        <v>12.869</v>
      </c>
      <c r="BV64">
        <v>0.28956540214662074</v>
      </c>
      <c r="BW64">
        <v>16.288053870747415</v>
      </c>
      <c r="BX64">
        <v>95</v>
      </c>
      <c r="BY64">
        <v>8</v>
      </c>
      <c r="BZ64">
        <v>458</v>
      </c>
    </row>
    <row r="65" spans="1:78" ht="16.5">
      <c r="A65" s="59" t="str">
        <f t="shared" si="1"/>
        <v>강인여객</v>
      </c>
      <c r="B65" s="60" t="str">
        <f t="shared" si="2"/>
        <v>백승우</v>
      </c>
      <c r="C65" s="61" t="str">
        <f t="shared" si="3"/>
        <v>S</v>
      </c>
      <c r="D65" s="62">
        <f t="shared" si="4"/>
        <v>1.1076551653830762</v>
      </c>
      <c r="E65" s="63">
        <f t="shared" si="5"/>
        <v>260</v>
      </c>
      <c r="F65" s="64" t="str">
        <f t="shared" si="6"/>
        <v>103-1</v>
      </c>
      <c r="G65" s="65" t="str">
        <f t="shared" si="7"/>
        <v>70바5962</v>
      </c>
      <c r="H65" s="66">
        <f t="shared" si="8"/>
        <v>3</v>
      </c>
      <c r="I65" s="67">
        <f t="shared" si="9"/>
        <v>2770.5680000000002</v>
      </c>
      <c r="J65" s="68">
        <f t="shared" si="10"/>
        <v>1.0444291424860317E-2</v>
      </c>
      <c r="K65" s="68">
        <f t="shared" si="11"/>
        <v>0.32071816400706854</v>
      </c>
      <c r="L65" s="68">
        <f t="shared" si="12"/>
        <v>0.17613716754109626</v>
      </c>
      <c r="M65" s="69">
        <f t="shared" si="13"/>
        <v>9.5690000000000008</v>
      </c>
      <c r="N65" s="70">
        <f t="shared" si="14"/>
        <v>0.21656209123905276</v>
      </c>
      <c r="O65" s="70">
        <f t="shared" si="15"/>
        <v>5.4501459628494944</v>
      </c>
      <c r="P65" s="109">
        <f t="shared" si="16"/>
        <v>0</v>
      </c>
      <c r="Q65" s="110">
        <f t="shared" si="17"/>
        <v>6</v>
      </c>
      <c r="R65" s="110">
        <f t="shared" si="18"/>
        <v>151</v>
      </c>
      <c r="T65">
        <v>502</v>
      </c>
      <c r="U65">
        <v>260</v>
      </c>
      <c r="V65" t="s">
        <v>289</v>
      </c>
      <c r="W65">
        <v>2770.5680000000002</v>
      </c>
      <c r="X65">
        <v>1134.6320000000001</v>
      </c>
      <c r="Y65">
        <v>2.4420000000000002</v>
      </c>
      <c r="Z65">
        <v>9.5690000000000008</v>
      </c>
      <c r="AA65">
        <v>159.61791299999999</v>
      </c>
      <c r="AB65">
        <v>1.6670959999999999</v>
      </c>
      <c r="AC65">
        <v>51.192363999999998</v>
      </c>
      <c r="AD65" s="1">
        <v>488</v>
      </c>
      <c r="AE65">
        <v>6</v>
      </c>
      <c r="AF65">
        <v>151</v>
      </c>
      <c r="AG65">
        <v>78</v>
      </c>
      <c r="AH65">
        <v>17.357500000000002</v>
      </c>
      <c r="AI65">
        <v>209.2</v>
      </c>
      <c r="AJ65">
        <v>0</v>
      </c>
      <c r="AK65">
        <v>0</v>
      </c>
      <c r="AL65">
        <v>0</v>
      </c>
      <c r="AM65">
        <v>1.1076551653830762</v>
      </c>
      <c r="AN65" t="s">
        <v>71</v>
      </c>
      <c r="AO65">
        <v>2572.1469999999999</v>
      </c>
      <c r="AP65" t="s">
        <v>647</v>
      </c>
      <c r="AQ65" t="s">
        <v>116</v>
      </c>
      <c r="AR65" t="s">
        <v>118</v>
      </c>
      <c r="AS65" t="s">
        <v>116</v>
      </c>
      <c r="AT65" t="s">
        <v>118</v>
      </c>
      <c r="AU65" t="s">
        <v>206</v>
      </c>
      <c r="AV65" t="s">
        <v>289</v>
      </c>
      <c r="AW65" t="s">
        <v>71</v>
      </c>
      <c r="AX65">
        <v>260</v>
      </c>
      <c r="AY65" t="s">
        <v>492</v>
      </c>
      <c r="AZ65">
        <v>2</v>
      </c>
      <c r="BA65" t="s">
        <v>442</v>
      </c>
      <c r="BB65">
        <v>3</v>
      </c>
      <c r="BC65">
        <v>1</v>
      </c>
      <c r="BE65" t="s">
        <v>71</v>
      </c>
      <c r="BF65">
        <v>0</v>
      </c>
      <c r="BG65" t="s">
        <v>397</v>
      </c>
      <c r="BI65" t="s">
        <v>116</v>
      </c>
      <c r="BJ65" t="s">
        <v>289</v>
      </c>
      <c r="BK65" t="s">
        <v>71</v>
      </c>
      <c r="BL65">
        <v>1.1076551653830762</v>
      </c>
      <c r="BM65">
        <v>260</v>
      </c>
      <c r="BN65" t="s">
        <v>118</v>
      </c>
      <c r="BO65" t="s">
        <v>206</v>
      </c>
      <c r="BP65">
        <v>3</v>
      </c>
      <c r="BQ65">
        <v>2770.5680000000002</v>
      </c>
      <c r="BR65">
        <v>1.0444291424860317E-2</v>
      </c>
      <c r="BS65">
        <v>0.32071816400706854</v>
      </c>
      <c r="BT65">
        <v>0.17613716754109626</v>
      </c>
      <c r="BU65">
        <v>9.5690000000000008</v>
      </c>
      <c r="BV65">
        <v>0.21656209123905276</v>
      </c>
      <c r="BW65">
        <v>5.4501459628494944</v>
      </c>
      <c r="BX65">
        <v>0</v>
      </c>
      <c r="BY65">
        <v>6</v>
      </c>
      <c r="BZ65">
        <v>151</v>
      </c>
    </row>
    <row r="66" spans="1:78" ht="16.5">
      <c r="A66" s="42" t="str">
        <f t="shared" si="1"/>
        <v>강인여객</v>
      </c>
      <c r="B66" s="43" t="str">
        <f t="shared" si="2"/>
        <v>백청하</v>
      </c>
      <c r="C66" s="44" t="str">
        <f t="shared" si="3"/>
        <v>D</v>
      </c>
      <c r="D66" s="45">
        <f t="shared" si="4"/>
        <v>0.80123823407342964</v>
      </c>
      <c r="E66" s="46">
        <f t="shared" si="5"/>
        <v>8197</v>
      </c>
      <c r="F66" s="47" t="str">
        <f t="shared" si="6"/>
        <v>103</v>
      </c>
      <c r="G66" s="48" t="str">
        <f t="shared" si="7"/>
        <v>70바6016</v>
      </c>
      <c r="H66" s="49">
        <f t="shared" si="8"/>
        <v>3</v>
      </c>
      <c r="I66" s="50">
        <f t="shared" si="9"/>
        <v>2525.4960000000001</v>
      </c>
      <c r="J66" s="51">
        <f t="shared" si="10"/>
        <v>4.6622153879064168E-2</v>
      </c>
      <c r="K66" s="51">
        <f t="shared" si="11"/>
        <v>0.39050780280113384</v>
      </c>
      <c r="L66" s="51">
        <f t="shared" si="12"/>
        <v>0.30449464184461189</v>
      </c>
      <c r="M66" s="52">
        <f t="shared" si="13"/>
        <v>18.835000000000001</v>
      </c>
      <c r="N66" s="53">
        <f t="shared" si="14"/>
        <v>1.0993026463732467</v>
      </c>
      <c r="O66" s="53">
        <f t="shared" si="15"/>
        <v>73.477388883587807</v>
      </c>
      <c r="P66" s="111">
        <f t="shared" si="16"/>
        <v>11</v>
      </c>
      <c r="Q66" s="112">
        <f t="shared" si="17"/>
        <v>45</v>
      </c>
      <c r="R66" s="112">
        <f t="shared" si="18"/>
        <v>1882</v>
      </c>
      <c r="T66">
        <v>502</v>
      </c>
      <c r="U66">
        <v>8197</v>
      </c>
      <c r="V66" t="s">
        <v>290</v>
      </c>
      <c r="W66">
        <v>2535.89</v>
      </c>
      <c r="X66">
        <v>1436.8889999999999</v>
      </c>
      <c r="Y66">
        <v>1.7649999999999999</v>
      </c>
      <c r="Z66">
        <v>18.835000000000001</v>
      </c>
      <c r="AA66">
        <v>151.16135600000001</v>
      </c>
      <c r="AB66">
        <v>7.0474680000000003</v>
      </c>
      <c r="AC66">
        <v>59.029688999999998</v>
      </c>
      <c r="AD66" s="1">
        <v>769</v>
      </c>
      <c r="AE66">
        <v>45</v>
      </c>
      <c r="AF66">
        <v>1882</v>
      </c>
      <c r="AG66">
        <v>92</v>
      </c>
      <c r="AH66">
        <v>16.776046000000001</v>
      </c>
      <c r="AI66">
        <v>5318.4</v>
      </c>
      <c r="AJ66">
        <v>398.6</v>
      </c>
      <c r="AK66">
        <v>11</v>
      </c>
      <c r="AL66">
        <v>5986</v>
      </c>
      <c r="AM66">
        <v>0.80123823407342964</v>
      </c>
      <c r="AN66" t="s">
        <v>67</v>
      </c>
      <c r="AO66">
        <v>2136.105</v>
      </c>
      <c r="AP66" t="s">
        <v>648</v>
      </c>
      <c r="AQ66" t="s">
        <v>116</v>
      </c>
      <c r="AR66" t="s">
        <v>117</v>
      </c>
      <c r="AS66" t="s">
        <v>116</v>
      </c>
      <c r="AT66" t="s">
        <v>117</v>
      </c>
      <c r="AU66" t="s">
        <v>188</v>
      </c>
      <c r="AV66" t="s">
        <v>290</v>
      </c>
      <c r="AW66" t="s">
        <v>67</v>
      </c>
      <c r="AX66">
        <v>8197</v>
      </c>
      <c r="AY66" t="s">
        <v>474</v>
      </c>
      <c r="AZ66">
        <v>15</v>
      </c>
      <c r="BA66" t="s">
        <v>524</v>
      </c>
      <c r="BB66">
        <v>3</v>
      </c>
      <c r="BC66">
        <v>1</v>
      </c>
      <c r="BE66" t="s">
        <v>67</v>
      </c>
      <c r="BF66">
        <v>0</v>
      </c>
      <c r="BG66" t="s">
        <v>397</v>
      </c>
      <c r="BI66" t="s">
        <v>116</v>
      </c>
      <c r="BJ66" t="s">
        <v>290</v>
      </c>
      <c r="BK66" t="s">
        <v>67</v>
      </c>
      <c r="BL66">
        <v>0.80123823407342964</v>
      </c>
      <c r="BM66">
        <v>8197</v>
      </c>
      <c r="BN66" t="s">
        <v>117</v>
      </c>
      <c r="BO66" t="s">
        <v>188</v>
      </c>
      <c r="BP66">
        <v>3</v>
      </c>
      <c r="BQ66">
        <v>2525.4960000000001</v>
      </c>
      <c r="BR66">
        <v>4.6622153879064168E-2</v>
      </c>
      <c r="BS66">
        <v>0.39050780280113384</v>
      </c>
      <c r="BT66">
        <v>0.30324659192630599</v>
      </c>
      <c r="BU66">
        <v>18.835000000000001</v>
      </c>
      <c r="BV66">
        <v>1.0993026463732467</v>
      </c>
      <c r="BW66">
        <v>73.477388883587807</v>
      </c>
      <c r="BX66">
        <v>11</v>
      </c>
      <c r="BY66">
        <v>45</v>
      </c>
      <c r="BZ66">
        <v>1882</v>
      </c>
    </row>
    <row r="67" spans="1:78" ht="16.5">
      <c r="A67" s="59" t="str">
        <f t="shared" si="1"/>
        <v>강인여객</v>
      </c>
      <c r="B67" s="60" t="str">
        <f t="shared" si="2"/>
        <v>변일성</v>
      </c>
      <c r="C67" s="61" t="str">
        <f t="shared" si="3"/>
        <v>D</v>
      </c>
      <c r="D67" s="62">
        <f t="shared" si="4"/>
        <v>0.83362133287163265</v>
      </c>
      <c r="E67" s="63">
        <f t="shared" si="5"/>
        <v>7561</v>
      </c>
      <c r="F67" s="64" t="str">
        <f t="shared" si="6"/>
        <v>103</v>
      </c>
      <c r="G67" s="65" t="str">
        <f t="shared" si="7"/>
        <v>72바1258</v>
      </c>
      <c r="H67" s="66">
        <f t="shared" si="8"/>
        <v>2</v>
      </c>
      <c r="I67" s="67">
        <f t="shared" si="9"/>
        <v>2665.5459999999998</v>
      </c>
      <c r="J67" s="68">
        <f t="shared" si="10"/>
        <v>3.2182236767180836E-2</v>
      </c>
      <c r="K67" s="68">
        <f t="shared" si="11"/>
        <v>0.42163183687592998</v>
      </c>
      <c r="L67" s="68">
        <f t="shared" si="12"/>
        <v>0.2742402494648376</v>
      </c>
      <c r="M67" s="69">
        <f t="shared" si="13"/>
        <v>17.68</v>
      </c>
      <c r="N67" s="70" t="str">
        <f t="shared" si="14"/>
        <v>-</v>
      </c>
      <c r="O67" s="70" t="str">
        <f t="shared" si="15"/>
        <v>-</v>
      </c>
      <c r="P67" s="109">
        <f t="shared" si="16"/>
        <v>53</v>
      </c>
      <c r="Q67" s="110">
        <f t="shared" si="17"/>
        <v>43</v>
      </c>
      <c r="R67" s="110">
        <f t="shared" si="18"/>
        <v>2760</v>
      </c>
      <c r="T67">
        <v>502</v>
      </c>
      <c r="U67">
        <v>7561</v>
      </c>
      <c r="V67" t="s">
        <v>291</v>
      </c>
      <c r="W67">
        <v>2665.5459999999998</v>
      </c>
      <c r="X67">
        <v>1457.721</v>
      </c>
      <c r="Y67">
        <v>1.829</v>
      </c>
      <c r="Z67">
        <v>17.68</v>
      </c>
      <c r="AA67">
        <v>171.96275199999999</v>
      </c>
      <c r="AB67">
        <v>5.5341459999999998</v>
      </c>
      <c r="AC67">
        <v>72.504970999999998</v>
      </c>
      <c r="AD67" s="1">
        <v>731</v>
      </c>
      <c r="AE67">
        <v>43</v>
      </c>
      <c r="AF67">
        <v>2760</v>
      </c>
      <c r="AG67">
        <v>95</v>
      </c>
      <c r="AH67">
        <v>15.500717</v>
      </c>
      <c r="AI67">
        <v>7447.8</v>
      </c>
      <c r="AJ67">
        <v>1173.4000000000001</v>
      </c>
      <c r="AK67">
        <v>53</v>
      </c>
      <c r="AL67">
        <v>39316</v>
      </c>
      <c r="AM67">
        <v>0.83362133287163265</v>
      </c>
      <c r="AN67" t="s">
        <v>67</v>
      </c>
      <c r="AO67">
        <v>2528.9319999999998</v>
      </c>
      <c r="AP67" t="s">
        <v>649</v>
      </c>
      <c r="AQ67" t="s">
        <v>116</v>
      </c>
      <c r="AR67" t="s">
        <v>117</v>
      </c>
      <c r="AS67" t="s">
        <v>116</v>
      </c>
      <c r="AT67" t="s">
        <v>117</v>
      </c>
      <c r="AU67" t="s">
        <v>190</v>
      </c>
      <c r="AV67" t="s">
        <v>291</v>
      </c>
      <c r="AW67" t="s">
        <v>67</v>
      </c>
      <c r="AX67">
        <v>7561</v>
      </c>
      <c r="AY67" t="s">
        <v>474</v>
      </c>
      <c r="AZ67">
        <v>4</v>
      </c>
      <c r="BA67" t="s">
        <v>375</v>
      </c>
      <c r="BB67">
        <v>2</v>
      </c>
      <c r="BC67">
        <v>1</v>
      </c>
      <c r="BE67" t="s">
        <v>67</v>
      </c>
      <c r="BF67">
        <v>0</v>
      </c>
      <c r="BG67" t="s">
        <v>397</v>
      </c>
      <c r="BI67" t="s">
        <v>116</v>
      </c>
      <c r="BJ67" t="s">
        <v>291</v>
      </c>
      <c r="BK67" t="s">
        <v>67</v>
      </c>
      <c r="BL67">
        <v>0.83362133287163265</v>
      </c>
      <c r="BM67">
        <v>7561</v>
      </c>
      <c r="BN67" t="s">
        <v>117</v>
      </c>
      <c r="BO67" t="s">
        <v>190</v>
      </c>
      <c r="BP67">
        <v>2</v>
      </c>
      <c r="BQ67">
        <v>2665.5459999999998</v>
      </c>
      <c r="BR67">
        <v>3.2182236767180836E-2</v>
      </c>
      <c r="BS67">
        <v>0.42163183687592998</v>
      </c>
      <c r="BT67">
        <v>0.2742402494648376</v>
      </c>
      <c r="BU67">
        <v>17.68</v>
      </c>
      <c r="BV67" t="s">
        <v>480</v>
      </c>
      <c r="BW67" t="s">
        <v>480</v>
      </c>
      <c r="BX67">
        <v>53</v>
      </c>
      <c r="BY67">
        <v>43</v>
      </c>
      <c r="BZ67">
        <v>2760</v>
      </c>
    </row>
    <row r="68" spans="1:78" ht="16.5">
      <c r="A68" s="42" t="str">
        <f t="shared" si="1"/>
        <v>강인여객</v>
      </c>
      <c r="B68" s="43" t="str">
        <f t="shared" si="2"/>
        <v>변종모</v>
      </c>
      <c r="C68" s="44" t="str">
        <f t="shared" si="3"/>
        <v>B</v>
      </c>
      <c r="D68" s="45">
        <f t="shared" si="4"/>
        <v>0.92200149354916316</v>
      </c>
      <c r="E68" s="46">
        <f t="shared" si="5"/>
        <v>5388</v>
      </c>
      <c r="F68" s="47" t="str">
        <f t="shared" si="6"/>
        <v>103-1</v>
      </c>
      <c r="G68" s="48" t="str">
        <f t="shared" si="7"/>
        <v>70바5936</v>
      </c>
      <c r="H68" s="49">
        <f t="shared" si="8"/>
        <v>10</v>
      </c>
      <c r="I68" s="50">
        <f t="shared" si="9"/>
        <v>2351.2990000000004</v>
      </c>
      <c r="J68" s="51">
        <f t="shared" si="10"/>
        <v>6.6130600603473448E-3</v>
      </c>
      <c r="K68" s="51">
        <f t="shared" si="11"/>
        <v>0.36896251192572282</v>
      </c>
      <c r="L68" s="51">
        <f t="shared" si="12"/>
        <v>0.18840649360204717</v>
      </c>
      <c r="M68" s="52">
        <f t="shared" si="13"/>
        <v>15.430999999999999</v>
      </c>
      <c r="N68" s="53">
        <f t="shared" si="14"/>
        <v>0.39219975692330616</v>
      </c>
      <c r="O68" s="53">
        <f t="shared" si="15"/>
        <v>39.219975692330614</v>
      </c>
      <c r="P68" s="111">
        <f t="shared" si="16"/>
        <v>3</v>
      </c>
      <c r="Q68" s="112">
        <f t="shared" si="17"/>
        <v>9</v>
      </c>
      <c r="R68" s="112">
        <f t="shared" si="18"/>
        <v>957</v>
      </c>
      <c r="T68">
        <v>502</v>
      </c>
      <c r="U68">
        <v>5388</v>
      </c>
      <c r="V68" t="s">
        <v>292</v>
      </c>
      <c r="W68">
        <v>2351.299</v>
      </c>
      <c r="X68">
        <v>1135.5219999999999</v>
      </c>
      <c r="Y68">
        <v>2.0710000000000002</v>
      </c>
      <c r="Z68">
        <v>15.430999999999999</v>
      </c>
      <c r="AA68">
        <v>129.283568</v>
      </c>
      <c r="AB68">
        <v>0.85496000000000005</v>
      </c>
      <c r="AC68">
        <v>47.700789999999998</v>
      </c>
      <c r="AD68" s="1">
        <v>443</v>
      </c>
      <c r="AE68">
        <v>9</v>
      </c>
      <c r="AF68">
        <v>957</v>
      </c>
      <c r="AG68">
        <v>88</v>
      </c>
      <c r="AH68">
        <v>18.187145000000001</v>
      </c>
      <c r="AI68">
        <v>2222.5</v>
      </c>
      <c r="AJ68">
        <v>5.6</v>
      </c>
      <c r="AK68">
        <v>3</v>
      </c>
      <c r="AL68">
        <v>187</v>
      </c>
      <c r="AM68">
        <v>0.92200149354916316</v>
      </c>
      <c r="AN68" t="s">
        <v>68</v>
      </c>
      <c r="AO68">
        <v>516.56500000000005</v>
      </c>
      <c r="AP68" t="s">
        <v>650</v>
      </c>
      <c r="AQ68" t="s">
        <v>116</v>
      </c>
      <c r="AR68" t="s">
        <v>118</v>
      </c>
      <c r="AS68" t="s">
        <v>116</v>
      </c>
      <c r="AT68" t="s">
        <v>118</v>
      </c>
      <c r="AU68" t="s">
        <v>408</v>
      </c>
      <c r="AV68" t="s">
        <v>292</v>
      </c>
      <c r="AW68" t="s">
        <v>68</v>
      </c>
      <c r="AX68">
        <v>5388</v>
      </c>
      <c r="AY68" t="s">
        <v>477</v>
      </c>
      <c r="AZ68">
        <v>7</v>
      </c>
      <c r="BA68" t="s">
        <v>537</v>
      </c>
      <c r="BB68">
        <v>10</v>
      </c>
      <c r="BC68">
        <v>1</v>
      </c>
      <c r="BE68" t="s">
        <v>68</v>
      </c>
      <c r="BF68">
        <v>0</v>
      </c>
      <c r="BG68" t="s">
        <v>397</v>
      </c>
      <c r="BI68" t="s">
        <v>116</v>
      </c>
      <c r="BJ68" t="s">
        <v>292</v>
      </c>
      <c r="BK68" t="s">
        <v>68</v>
      </c>
      <c r="BL68">
        <v>0.92200149354916316</v>
      </c>
      <c r="BM68">
        <v>5388</v>
      </c>
      <c r="BN68" t="s">
        <v>118</v>
      </c>
      <c r="BO68" t="s">
        <v>408</v>
      </c>
      <c r="BP68">
        <v>10</v>
      </c>
      <c r="BQ68">
        <v>2351.2990000000004</v>
      </c>
      <c r="BR68">
        <v>6.6130600603473448E-3</v>
      </c>
      <c r="BS68">
        <v>0.36896251192572282</v>
      </c>
      <c r="BT68">
        <v>0.1884064936020472</v>
      </c>
      <c r="BU68">
        <v>15.430999999999999</v>
      </c>
      <c r="BV68">
        <v>0.39219975692330616</v>
      </c>
      <c r="BW68">
        <v>39.219975692330614</v>
      </c>
      <c r="BX68">
        <v>3</v>
      </c>
      <c r="BY68">
        <v>9</v>
      </c>
      <c r="BZ68">
        <v>957</v>
      </c>
    </row>
    <row r="69" spans="1:78" ht="16.5">
      <c r="A69" s="59" t="str">
        <f t="shared" si="1"/>
        <v>강인여객</v>
      </c>
      <c r="B69" s="60" t="str">
        <f t="shared" si="2"/>
        <v>서지원</v>
      </c>
      <c r="C69" s="61" t="str">
        <f t="shared" si="3"/>
        <v>A</v>
      </c>
      <c r="D69" s="62">
        <f t="shared" si="4"/>
        <v>0.97801233696136136</v>
      </c>
      <c r="E69" s="63">
        <f t="shared" si="5"/>
        <v>869</v>
      </c>
      <c r="F69" s="64" t="str">
        <f t="shared" si="6"/>
        <v>103-1</v>
      </c>
      <c r="G69" s="65" t="str">
        <f t="shared" si="7"/>
        <v>70바6036</v>
      </c>
      <c r="H69" s="66">
        <f t="shared" si="8"/>
        <v>2</v>
      </c>
      <c r="I69" s="67">
        <f t="shared" si="9"/>
        <v>2560.4360000000001</v>
      </c>
      <c r="J69" s="68">
        <f t="shared" si="10"/>
        <v>1.329726513409119E-2</v>
      </c>
      <c r="K69" s="68">
        <f t="shared" si="11"/>
        <v>0.36765580341599968</v>
      </c>
      <c r="L69" s="68">
        <f t="shared" si="12"/>
        <v>0.20894878840947401</v>
      </c>
      <c r="M69" s="69">
        <f t="shared" si="13"/>
        <v>17.943999999999999</v>
      </c>
      <c r="N69" s="70">
        <f t="shared" si="14"/>
        <v>0.3124467864066901</v>
      </c>
      <c r="O69" s="70">
        <f t="shared" si="15"/>
        <v>27.49531720378873</v>
      </c>
      <c r="P69" s="109">
        <f t="shared" si="16"/>
        <v>2</v>
      </c>
      <c r="Q69" s="110">
        <f t="shared" si="17"/>
        <v>8</v>
      </c>
      <c r="R69" s="110">
        <f t="shared" si="18"/>
        <v>704</v>
      </c>
      <c r="T69">
        <v>502</v>
      </c>
      <c r="U69">
        <v>869</v>
      </c>
      <c r="V69" t="s">
        <v>293</v>
      </c>
      <c r="W69">
        <v>2560.4360000000001</v>
      </c>
      <c r="X69">
        <v>1306.46</v>
      </c>
      <c r="Y69">
        <v>1.96</v>
      </c>
      <c r="Z69">
        <v>17.943999999999999</v>
      </c>
      <c r="AA69">
        <v>142.10967299999999</v>
      </c>
      <c r="AB69">
        <v>1.88967</v>
      </c>
      <c r="AC69">
        <v>52.247445999999997</v>
      </c>
      <c r="AD69" s="1">
        <v>535</v>
      </c>
      <c r="AE69">
        <v>8</v>
      </c>
      <c r="AF69">
        <v>704</v>
      </c>
      <c r="AG69">
        <v>90</v>
      </c>
      <c r="AH69">
        <v>18.017323000000001</v>
      </c>
      <c r="AI69">
        <v>3753.3</v>
      </c>
      <c r="AJ69">
        <v>685.5</v>
      </c>
      <c r="AK69">
        <v>2</v>
      </c>
      <c r="AL69">
        <v>184</v>
      </c>
      <c r="AM69">
        <v>0.97801233696136136</v>
      </c>
      <c r="AN69" t="s">
        <v>66</v>
      </c>
      <c r="AO69">
        <v>2447.2040000000002</v>
      </c>
      <c r="AP69" t="s">
        <v>651</v>
      </c>
      <c r="AQ69" t="s">
        <v>116</v>
      </c>
      <c r="AR69" t="s">
        <v>118</v>
      </c>
      <c r="AS69" t="s">
        <v>116</v>
      </c>
      <c r="AT69" t="s">
        <v>118</v>
      </c>
      <c r="AU69" t="s">
        <v>213</v>
      </c>
      <c r="AV69" t="s">
        <v>293</v>
      </c>
      <c r="AW69" t="s">
        <v>66</v>
      </c>
      <c r="AX69">
        <v>869</v>
      </c>
      <c r="AY69" t="s">
        <v>503</v>
      </c>
      <c r="AZ69">
        <v>8</v>
      </c>
      <c r="BA69" t="s">
        <v>652</v>
      </c>
      <c r="BB69">
        <v>2</v>
      </c>
      <c r="BC69">
        <v>1</v>
      </c>
      <c r="BE69" t="s">
        <v>66</v>
      </c>
      <c r="BF69">
        <v>0</v>
      </c>
      <c r="BG69" t="s">
        <v>397</v>
      </c>
      <c r="BI69" t="s">
        <v>116</v>
      </c>
      <c r="BJ69" t="s">
        <v>293</v>
      </c>
      <c r="BK69" t="s">
        <v>66</v>
      </c>
      <c r="BL69">
        <v>0.97801233696136136</v>
      </c>
      <c r="BM69">
        <v>869</v>
      </c>
      <c r="BN69" t="s">
        <v>118</v>
      </c>
      <c r="BO69" t="s">
        <v>213</v>
      </c>
      <c r="BP69">
        <v>2</v>
      </c>
      <c r="BQ69">
        <v>2560.4360000000001</v>
      </c>
      <c r="BR69">
        <v>1.329726513409119E-2</v>
      </c>
      <c r="BS69">
        <v>0.36765580341599968</v>
      </c>
      <c r="BT69">
        <v>0.20894878840947401</v>
      </c>
      <c r="BU69">
        <v>17.943999999999999</v>
      </c>
      <c r="BV69">
        <v>0.3124467864066901</v>
      </c>
      <c r="BW69">
        <v>27.49531720378873</v>
      </c>
      <c r="BX69">
        <v>2</v>
      </c>
      <c r="BY69">
        <v>8</v>
      </c>
      <c r="BZ69">
        <v>704</v>
      </c>
    </row>
    <row r="70" spans="1:78" ht="16.5">
      <c r="A70" s="42" t="str">
        <f t="shared" si="1"/>
        <v>강인여객</v>
      </c>
      <c r="B70" s="43" t="str">
        <f t="shared" si="2"/>
        <v>서호철</v>
      </c>
      <c r="C70" s="44" t="str">
        <f t="shared" si="3"/>
        <v>C</v>
      </c>
      <c r="D70" s="45">
        <f t="shared" si="4"/>
        <v>0.85493882753732842</v>
      </c>
      <c r="E70" s="46">
        <f t="shared" si="5"/>
        <v>413</v>
      </c>
      <c r="F70" s="47" t="str">
        <f t="shared" si="6"/>
        <v>223</v>
      </c>
      <c r="G70" s="48" t="str">
        <f t="shared" si="7"/>
        <v>72바1261</v>
      </c>
      <c r="H70" s="49">
        <f t="shared" si="8"/>
        <v>8</v>
      </c>
      <c r="I70" s="50">
        <f t="shared" si="9"/>
        <v>3208.627</v>
      </c>
      <c r="J70" s="51">
        <f t="shared" si="10"/>
        <v>7.5993760861925381E-3</v>
      </c>
      <c r="K70" s="51">
        <f t="shared" si="11"/>
        <v>0.35550186479529206</v>
      </c>
      <c r="L70" s="51">
        <f t="shared" si="12"/>
        <v>0.17297118050804908</v>
      </c>
      <c r="M70" s="52">
        <f t="shared" si="13"/>
        <v>16.646999999999998</v>
      </c>
      <c r="N70" s="53">
        <f t="shared" si="14"/>
        <v>2.4621122991235818</v>
      </c>
      <c r="O70" s="53">
        <f t="shared" si="15"/>
        <v>54.57162830082774</v>
      </c>
      <c r="P70" s="111">
        <f t="shared" si="16"/>
        <v>48</v>
      </c>
      <c r="Q70" s="112">
        <f t="shared" si="17"/>
        <v>79</v>
      </c>
      <c r="R70" s="112">
        <f t="shared" si="18"/>
        <v>1751</v>
      </c>
      <c r="T70">
        <v>502</v>
      </c>
      <c r="U70">
        <v>413</v>
      </c>
      <c r="V70" t="s">
        <v>450</v>
      </c>
      <c r="W70">
        <v>3208.627</v>
      </c>
      <c r="X70">
        <v>1445.7070000000001</v>
      </c>
      <c r="Y70">
        <v>2.2189999999999999</v>
      </c>
      <c r="Z70">
        <v>16.646999999999998</v>
      </c>
      <c r="AA70">
        <v>145.40469999999999</v>
      </c>
      <c r="AB70">
        <v>1.1049850000000001</v>
      </c>
      <c r="AC70">
        <v>51.691642000000002</v>
      </c>
      <c r="AD70" s="1">
        <v>555</v>
      </c>
      <c r="AE70">
        <v>79</v>
      </c>
      <c r="AF70">
        <v>1751</v>
      </c>
      <c r="AG70">
        <v>91</v>
      </c>
      <c r="AH70">
        <v>22.066872</v>
      </c>
      <c r="AI70">
        <v>25794.6</v>
      </c>
      <c r="AJ70">
        <v>14125.9</v>
      </c>
      <c r="AK70">
        <v>48</v>
      </c>
      <c r="AL70">
        <v>33135</v>
      </c>
      <c r="AM70">
        <v>0.85493882753732842</v>
      </c>
      <c r="AN70" t="s">
        <v>69</v>
      </c>
      <c r="AO70">
        <v>1319.742</v>
      </c>
      <c r="AP70" t="s">
        <v>653</v>
      </c>
      <c r="AQ70" t="s">
        <v>116</v>
      </c>
      <c r="AR70" t="s">
        <v>119</v>
      </c>
      <c r="AS70" t="s">
        <v>116</v>
      </c>
      <c r="AT70" t="s">
        <v>119</v>
      </c>
      <c r="AU70" t="s">
        <v>227</v>
      </c>
      <c r="AV70" t="s">
        <v>450</v>
      </c>
      <c r="AW70" t="s">
        <v>69</v>
      </c>
      <c r="AX70">
        <v>413</v>
      </c>
      <c r="AY70" t="s">
        <v>478</v>
      </c>
      <c r="AZ70">
        <v>4</v>
      </c>
      <c r="BA70" t="s">
        <v>566</v>
      </c>
      <c r="BB70">
        <v>8</v>
      </c>
      <c r="BC70">
        <v>1</v>
      </c>
      <c r="BE70" t="s">
        <v>69</v>
      </c>
      <c r="BF70">
        <v>0</v>
      </c>
      <c r="BG70" t="s">
        <v>397</v>
      </c>
      <c r="BI70" t="s">
        <v>116</v>
      </c>
      <c r="BJ70" t="s">
        <v>450</v>
      </c>
      <c r="BK70" t="s">
        <v>69</v>
      </c>
      <c r="BL70">
        <v>0.85493882753732842</v>
      </c>
      <c r="BM70">
        <v>413</v>
      </c>
      <c r="BN70" t="s">
        <v>119</v>
      </c>
      <c r="BO70" t="s">
        <v>227</v>
      </c>
      <c r="BP70">
        <v>8</v>
      </c>
      <c r="BQ70">
        <v>3208.627</v>
      </c>
      <c r="BR70">
        <v>7.5993760861925381E-3</v>
      </c>
      <c r="BS70">
        <v>0.35550186479529206</v>
      </c>
      <c r="BT70">
        <v>0.17297118050804908</v>
      </c>
      <c r="BU70">
        <v>16.646999999999998</v>
      </c>
      <c r="BV70">
        <v>2.4621122991235818</v>
      </c>
      <c r="BW70">
        <v>54.57162830082774</v>
      </c>
      <c r="BX70">
        <v>48</v>
      </c>
      <c r="BY70">
        <v>79</v>
      </c>
      <c r="BZ70">
        <v>1751</v>
      </c>
    </row>
    <row r="71" spans="1:78" ht="16.5">
      <c r="A71" s="59" t="str">
        <f t="shared" ref="A71:A134" si="19">BI71</f>
        <v>강인여객</v>
      </c>
      <c r="B71" s="60" t="str">
        <f t="shared" ref="B71:B134" si="20">IF(BJ71="NULL", E71, BJ71)</f>
        <v>석진호</v>
      </c>
      <c r="C71" s="61" t="str">
        <f t="shared" ref="C71:C134" si="21">BK71</f>
        <v>S</v>
      </c>
      <c r="D71" s="62">
        <f t="shared" ref="D71:D134" si="22">BL71</f>
        <v>1.0573725972982699</v>
      </c>
      <c r="E71" s="63">
        <f t="shared" ref="E71:E134" si="23">U71</f>
        <v>5107</v>
      </c>
      <c r="F71" s="64" t="str">
        <f t="shared" ref="F71:F134" si="24">BN71</f>
        <v>103</v>
      </c>
      <c r="G71" s="65" t="str">
        <f t="shared" ref="G71:G134" si="25">BO71</f>
        <v>70바5987</v>
      </c>
      <c r="H71" s="66">
        <f t="shared" ref="H71:H134" si="26">BP71</f>
        <v>2</v>
      </c>
      <c r="I71" s="67">
        <f t="shared" ref="I71:I134" si="27">BQ71</f>
        <v>2484.6840000000002</v>
      </c>
      <c r="J71" s="68">
        <f t="shared" ref="J71:J134" si="28">AB71/AA71</f>
        <v>4.4132031032906131E-3</v>
      </c>
      <c r="K71" s="68">
        <f t="shared" ref="K71:K134" si="29">AC71/AA71</f>
        <v>0.36265029050216141</v>
      </c>
      <c r="L71" s="68">
        <f t="shared" ref="L71:L134" si="30">AD71/I71</f>
        <v>0.24188186505809187</v>
      </c>
      <c r="M71" s="69">
        <f t="shared" ref="M71:M134" si="31">Z71</f>
        <v>11.814</v>
      </c>
      <c r="N71" s="70">
        <f t="shared" ref="N71:N134" si="32">BV71</f>
        <v>0.2012328328270315</v>
      </c>
      <c r="O71" s="70">
        <f t="shared" ref="O71:O134" si="33">BW71</f>
        <v>5.3125467866336322</v>
      </c>
      <c r="P71" s="109">
        <f t="shared" ref="P71:P134" si="34">AK71</f>
        <v>0</v>
      </c>
      <c r="Q71" s="110">
        <f t="shared" ref="Q71:Q134" si="35">AE71</f>
        <v>5</v>
      </c>
      <c r="R71" s="110">
        <f t="shared" ref="R71:R134" si="36">AF71</f>
        <v>132</v>
      </c>
      <c r="T71">
        <v>502</v>
      </c>
      <c r="U71">
        <v>5107</v>
      </c>
      <c r="V71" t="s">
        <v>294</v>
      </c>
      <c r="W71">
        <v>2484.6840000000002</v>
      </c>
      <c r="X71">
        <v>1068.154</v>
      </c>
      <c r="Y71">
        <v>2.3260000000000001</v>
      </c>
      <c r="Z71">
        <v>11.814</v>
      </c>
      <c r="AA71">
        <v>150.55051499999999</v>
      </c>
      <c r="AB71">
        <v>0.66440999999999995</v>
      </c>
      <c r="AC71">
        <v>54.597188000000003</v>
      </c>
      <c r="AD71" s="1">
        <v>601</v>
      </c>
      <c r="AE71">
        <v>5</v>
      </c>
      <c r="AF71">
        <v>132</v>
      </c>
      <c r="AG71">
        <v>82</v>
      </c>
      <c r="AH71">
        <v>16.503988</v>
      </c>
      <c r="AI71">
        <v>823.1</v>
      </c>
      <c r="AJ71">
        <v>0</v>
      </c>
      <c r="AK71">
        <v>0</v>
      </c>
      <c r="AL71">
        <v>0</v>
      </c>
      <c r="AM71">
        <v>1.0573725972982699</v>
      </c>
      <c r="AN71" t="s">
        <v>71</v>
      </c>
      <c r="AO71">
        <v>2348.2040000000002</v>
      </c>
      <c r="AP71" t="s">
        <v>654</v>
      </c>
      <c r="AQ71" t="s">
        <v>116</v>
      </c>
      <c r="AR71" t="s">
        <v>117</v>
      </c>
      <c r="AS71" t="s">
        <v>116</v>
      </c>
      <c r="AT71" t="s">
        <v>117</v>
      </c>
      <c r="AU71" t="s">
        <v>185</v>
      </c>
      <c r="AV71" t="s">
        <v>294</v>
      </c>
      <c r="AW71" t="s">
        <v>71</v>
      </c>
      <c r="AX71">
        <v>5107</v>
      </c>
      <c r="AY71" t="s">
        <v>488</v>
      </c>
      <c r="AZ71">
        <v>4</v>
      </c>
      <c r="BA71" t="s">
        <v>508</v>
      </c>
      <c r="BB71">
        <v>2</v>
      </c>
      <c r="BC71">
        <v>1</v>
      </c>
      <c r="BE71" t="s">
        <v>71</v>
      </c>
      <c r="BF71">
        <v>0</v>
      </c>
      <c r="BG71" t="s">
        <v>397</v>
      </c>
      <c r="BI71" t="s">
        <v>116</v>
      </c>
      <c r="BJ71" t="s">
        <v>294</v>
      </c>
      <c r="BK71" t="s">
        <v>71</v>
      </c>
      <c r="BL71">
        <v>1.0573725972982699</v>
      </c>
      <c r="BM71">
        <v>5107</v>
      </c>
      <c r="BN71" t="s">
        <v>117</v>
      </c>
      <c r="BO71" t="s">
        <v>185</v>
      </c>
      <c r="BP71">
        <v>2</v>
      </c>
      <c r="BQ71">
        <v>2484.6840000000002</v>
      </c>
      <c r="BR71">
        <v>4.4132031032906131E-3</v>
      </c>
      <c r="BS71">
        <v>0.36265029050216141</v>
      </c>
      <c r="BT71">
        <v>0.24188186505809187</v>
      </c>
      <c r="BU71">
        <v>11.814</v>
      </c>
      <c r="BV71">
        <v>0.2012328328270315</v>
      </c>
      <c r="BW71">
        <v>5.3125467866336322</v>
      </c>
      <c r="BX71">
        <v>0</v>
      </c>
      <c r="BY71">
        <v>5</v>
      </c>
      <c r="BZ71">
        <v>132</v>
      </c>
    </row>
    <row r="72" spans="1:78" ht="16.5">
      <c r="A72" s="42" t="str">
        <f t="shared" si="19"/>
        <v>강인여객</v>
      </c>
      <c r="B72" s="43" t="str">
        <f t="shared" si="20"/>
        <v>성미애</v>
      </c>
      <c r="C72" s="44" t="str">
        <f t="shared" si="21"/>
        <v>F</v>
      </c>
      <c r="D72" s="45">
        <f t="shared" si="22"/>
        <v>0.7573442579417794</v>
      </c>
      <c r="E72" s="46">
        <f t="shared" si="23"/>
        <v>1445</v>
      </c>
      <c r="F72" s="47" t="str">
        <f t="shared" si="24"/>
        <v>223</v>
      </c>
      <c r="G72" s="48" t="str">
        <f t="shared" si="25"/>
        <v>72바1263</v>
      </c>
      <c r="H72" s="49">
        <f t="shared" si="26"/>
        <v>3</v>
      </c>
      <c r="I72" s="50">
        <f t="shared" si="27"/>
        <v>3099.2110000000002</v>
      </c>
      <c r="J72" s="51">
        <f t="shared" si="28"/>
        <v>1.4673023795573507E-2</v>
      </c>
      <c r="K72" s="51">
        <f t="shared" si="29"/>
        <v>0.34269046623112187</v>
      </c>
      <c r="L72" s="51">
        <f t="shared" si="30"/>
        <v>0.15939540741175737</v>
      </c>
      <c r="M72" s="52">
        <f t="shared" si="31"/>
        <v>18.837</v>
      </c>
      <c r="N72" s="53" t="str">
        <f t="shared" si="32"/>
        <v>-</v>
      </c>
      <c r="O72" s="53" t="str">
        <f t="shared" si="33"/>
        <v>-</v>
      </c>
      <c r="P72" s="111">
        <f t="shared" si="34"/>
        <v>49</v>
      </c>
      <c r="Q72" s="112">
        <f t="shared" si="35"/>
        <v>11</v>
      </c>
      <c r="R72" s="112">
        <f t="shared" si="36"/>
        <v>3607</v>
      </c>
      <c r="T72">
        <v>502</v>
      </c>
      <c r="U72">
        <v>1445</v>
      </c>
      <c r="V72" t="s">
        <v>295</v>
      </c>
      <c r="W72">
        <v>3099.2109999999998</v>
      </c>
      <c r="X72">
        <v>1575.5540000000001</v>
      </c>
      <c r="Y72">
        <v>1.9670000000000001</v>
      </c>
      <c r="Z72">
        <v>18.837</v>
      </c>
      <c r="AA72">
        <v>142.739699</v>
      </c>
      <c r="AB72">
        <v>2.0944229999999999</v>
      </c>
      <c r="AC72">
        <v>48.915534000000001</v>
      </c>
      <c r="AD72" s="1">
        <v>494</v>
      </c>
      <c r="AE72">
        <v>11</v>
      </c>
      <c r="AF72">
        <v>3607</v>
      </c>
      <c r="AG72">
        <v>91</v>
      </c>
      <c r="AH72">
        <v>21.712326000000001</v>
      </c>
      <c r="AI72">
        <v>22738.6</v>
      </c>
      <c r="AJ72">
        <v>12981.6</v>
      </c>
      <c r="AK72">
        <v>49</v>
      </c>
      <c r="AL72">
        <v>27994</v>
      </c>
      <c r="AM72">
        <v>0.7573442579417794</v>
      </c>
      <c r="AN72" t="s">
        <v>70</v>
      </c>
      <c r="AO72">
        <v>2684.9160000000002</v>
      </c>
      <c r="AP72" t="s">
        <v>655</v>
      </c>
      <c r="AQ72" t="s">
        <v>116</v>
      </c>
      <c r="AR72" t="s">
        <v>119</v>
      </c>
      <c r="AS72" t="s">
        <v>116</v>
      </c>
      <c r="AT72" t="s">
        <v>119</v>
      </c>
      <c r="AU72" t="s">
        <v>228</v>
      </c>
      <c r="AV72" t="s">
        <v>295</v>
      </c>
      <c r="AW72" t="s">
        <v>70</v>
      </c>
      <c r="AX72">
        <v>1445</v>
      </c>
      <c r="AY72" t="s">
        <v>520</v>
      </c>
      <c r="AZ72">
        <v>1</v>
      </c>
      <c r="BA72" t="s">
        <v>380</v>
      </c>
      <c r="BB72">
        <v>3</v>
      </c>
      <c r="BC72">
        <v>1</v>
      </c>
      <c r="BE72" t="s">
        <v>70</v>
      </c>
      <c r="BF72">
        <v>0</v>
      </c>
      <c r="BG72" t="s">
        <v>397</v>
      </c>
      <c r="BI72" t="s">
        <v>116</v>
      </c>
      <c r="BJ72" t="s">
        <v>295</v>
      </c>
      <c r="BK72" t="s">
        <v>70</v>
      </c>
      <c r="BL72">
        <v>0.7573442579417794</v>
      </c>
      <c r="BM72">
        <v>1445</v>
      </c>
      <c r="BN72" t="s">
        <v>119</v>
      </c>
      <c r="BO72" t="s">
        <v>228</v>
      </c>
      <c r="BP72">
        <v>3</v>
      </c>
      <c r="BQ72">
        <v>3099.2110000000002</v>
      </c>
      <c r="BR72">
        <v>1.4673023795573507E-2</v>
      </c>
      <c r="BS72">
        <v>0.34269046623112187</v>
      </c>
      <c r="BT72">
        <v>0.15939540741175739</v>
      </c>
      <c r="BU72">
        <v>18.837</v>
      </c>
      <c r="BV72" t="s">
        <v>480</v>
      </c>
      <c r="BW72" t="s">
        <v>480</v>
      </c>
      <c r="BX72">
        <v>49</v>
      </c>
      <c r="BY72">
        <v>11</v>
      </c>
      <c r="BZ72">
        <v>3607</v>
      </c>
    </row>
    <row r="73" spans="1:78" ht="16.5">
      <c r="A73" s="59" t="str">
        <f t="shared" si="19"/>
        <v>강인여객</v>
      </c>
      <c r="B73" s="60" t="str">
        <f t="shared" si="20"/>
        <v>성상용</v>
      </c>
      <c r="C73" s="61" t="str">
        <f t="shared" si="21"/>
        <v>S</v>
      </c>
      <c r="D73" s="62">
        <f t="shared" si="22"/>
        <v>1.0702605527838331</v>
      </c>
      <c r="E73" s="63">
        <f t="shared" si="23"/>
        <v>7219</v>
      </c>
      <c r="F73" s="64" t="str">
        <f t="shared" si="24"/>
        <v>103</v>
      </c>
      <c r="G73" s="65" t="str">
        <f t="shared" si="25"/>
        <v>72바1604</v>
      </c>
      <c r="H73" s="66">
        <f t="shared" si="26"/>
        <v>4</v>
      </c>
      <c r="I73" s="67">
        <f t="shared" si="27"/>
        <v>2854.5519999999997</v>
      </c>
      <c r="J73" s="68">
        <f t="shared" si="28"/>
        <v>9.9533744698329634E-3</v>
      </c>
      <c r="K73" s="68">
        <f t="shared" si="29"/>
        <v>0.36207545001772806</v>
      </c>
      <c r="L73" s="68">
        <f t="shared" si="30"/>
        <v>0.1863689994086638</v>
      </c>
      <c r="M73" s="69">
        <f t="shared" si="31"/>
        <v>10.818</v>
      </c>
      <c r="N73" s="70">
        <f t="shared" si="32"/>
        <v>0.21019060083683888</v>
      </c>
      <c r="O73" s="70">
        <f t="shared" si="33"/>
        <v>6.3407497919113061</v>
      </c>
      <c r="P73" s="109">
        <f t="shared" si="34"/>
        <v>4</v>
      </c>
      <c r="Q73" s="110">
        <f t="shared" si="35"/>
        <v>6</v>
      </c>
      <c r="R73" s="110">
        <f t="shared" si="36"/>
        <v>188</v>
      </c>
      <c r="T73">
        <v>502</v>
      </c>
      <c r="U73">
        <v>7219</v>
      </c>
      <c r="V73" t="s">
        <v>296</v>
      </c>
      <c r="W73">
        <v>2888.8229999999999</v>
      </c>
      <c r="X73">
        <v>1267.22</v>
      </c>
      <c r="Y73">
        <v>2.2799999999999998</v>
      </c>
      <c r="Z73">
        <v>10.818</v>
      </c>
      <c r="AA73">
        <v>180.22551100000001</v>
      </c>
      <c r="AB73">
        <v>1.793852</v>
      </c>
      <c r="AC73">
        <v>65.255233000000004</v>
      </c>
      <c r="AD73" s="1">
        <v>532</v>
      </c>
      <c r="AE73">
        <v>6</v>
      </c>
      <c r="AF73">
        <v>188</v>
      </c>
      <c r="AG73">
        <v>86</v>
      </c>
      <c r="AH73">
        <v>16.028934</v>
      </c>
      <c r="AI73">
        <v>996.1</v>
      </c>
      <c r="AJ73">
        <v>1.3</v>
      </c>
      <c r="AK73">
        <v>4</v>
      </c>
      <c r="AL73">
        <v>2225</v>
      </c>
      <c r="AM73">
        <v>1.0702605527838331</v>
      </c>
      <c r="AN73" t="s">
        <v>71</v>
      </c>
      <c r="AO73">
        <v>2377.7919999999999</v>
      </c>
      <c r="AP73" t="s">
        <v>656</v>
      </c>
      <c r="AQ73" t="s">
        <v>116</v>
      </c>
      <c r="AR73" t="s">
        <v>117</v>
      </c>
      <c r="AS73" t="s">
        <v>116</v>
      </c>
      <c r="AT73" t="s">
        <v>117</v>
      </c>
      <c r="AU73" t="s">
        <v>198</v>
      </c>
      <c r="AV73" t="s">
        <v>296</v>
      </c>
      <c r="AW73" t="s">
        <v>71</v>
      </c>
      <c r="AX73">
        <v>7219</v>
      </c>
      <c r="AY73" t="s">
        <v>488</v>
      </c>
      <c r="AZ73">
        <v>3</v>
      </c>
      <c r="BA73" t="s">
        <v>535</v>
      </c>
      <c r="BB73">
        <v>4</v>
      </c>
      <c r="BC73">
        <v>1</v>
      </c>
      <c r="BE73" t="s">
        <v>68</v>
      </c>
      <c r="BF73">
        <v>2</v>
      </c>
      <c r="BG73" t="s">
        <v>394</v>
      </c>
      <c r="BI73" t="s">
        <v>116</v>
      </c>
      <c r="BJ73" t="s">
        <v>296</v>
      </c>
      <c r="BK73" t="s">
        <v>71</v>
      </c>
      <c r="BL73">
        <v>1.0702605527838331</v>
      </c>
      <c r="BM73">
        <v>7219</v>
      </c>
      <c r="BN73" t="s">
        <v>117</v>
      </c>
      <c r="BO73" t="s">
        <v>198</v>
      </c>
      <c r="BP73">
        <v>4</v>
      </c>
      <c r="BQ73">
        <v>2854.5519999999997</v>
      </c>
      <c r="BR73">
        <v>9.9533744698329634E-3</v>
      </c>
      <c r="BS73">
        <v>0.36207545001772806</v>
      </c>
      <c r="BT73">
        <v>0.18415804637390384</v>
      </c>
      <c r="BU73">
        <v>10.818</v>
      </c>
      <c r="BV73">
        <v>0.21019060083683888</v>
      </c>
      <c r="BW73">
        <v>6.3407497919113061</v>
      </c>
      <c r="BX73">
        <v>4</v>
      </c>
      <c r="BY73">
        <v>6</v>
      </c>
      <c r="BZ73">
        <v>188</v>
      </c>
    </row>
    <row r="74" spans="1:78" ht="16.5">
      <c r="A74" s="42" t="str">
        <f t="shared" si="19"/>
        <v>강인여객</v>
      </c>
      <c r="B74" s="43" t="str">
        <f t="shared" si="20"/>
        <v>성성철</v>
      </c>
      <c r="C74" s="44" t="str">
        <f t="shared" si="21"/>
        <v>C</v>
      </c>
      <c r="D74" s="45">
        <f t="shared" si="22"/>
        <v>0.89305281393133129</v>
      </c>
      <c r="E74" s="46">
        <f t="shared" si="23"/>
        <v>1881</v>
      </c>
      <c r="F74" s="47" t="str">
        <f t="shared" si="24"/>
        <v>223</v>
      </c>
      <c r="G74" s="48" t="str">
        <f t="shared" si="25"/>
        <v>70바5993</v>
      </c>
      <c r="H74" s="49">
        <f t="shared" si="26"/>
        <v>7</v>
      </c>
      <c r="I74" s="50">
        <f t="shared" si="27"/>
        <v>3191.0010000000002</v>
      </c>
      <c r="J74" s="51">
        <f t="shared" si="28"/>
        <v>3.4329913407094396E-2</v>
      </c>
      <c r="K74" s="51">
        <f t="shared" si="29"/>
        <v>0.28488703573010854</v>
      </c>
      <c r="L74" s="51">
        <f t="shared" si="30"/>
        <v>0.22250071372588098</v>
      </c>
      <c r="M74" s="52">
        <f t="shared" si="31"/>
        <v>15.042</v>
      </c>
      <c r="N74" s="53">
        <f t="shared" si="32"/>
        <v>0.72077695995707924</v>
      </c>
      <c r="O74" s="53">
        <f t="shared" si="33"/>
        <v>23.315567748176825</v>
      </c>
      <c r="P74" s="111">
        <f t="shared" si="34"/>
        <v>21</v>
      </c>
      <c r="Q74" s="112">
        <f t="shared" si="35"/>
        <v>23</v>
      </c>
      <c r="R74" s="112">
        <f t="shared" si="36"/>
        <v>744</v>
      </c>
      <c r="T74">
        <v>502</v>
      </c>
      <c r="U74">
        <v>1881</v>
      </c>
      <c r="V74" t="s">
        <v>297</v>
      </c>
      <c r="W74">
        <v>3191.0010000000002</v>
      </c>
      <c r="X74">
        <v>1375.86</v>
      </c>
      <c r="Y74">
        <v>2.319</v>
      </c>
      <c r="Z74">
        <v>15.042</v>
      </c>
      <c r="AA74">
        <v>139.001341</v>
      </c>
      <c r="AB74">
        <v>4.7719040000000001</v>
      </c>
      <c r="AC74">
        <v>39.599679999999999</v>
      </c>
      <c r="AD74" s="1">
        <v>710</v>
      </c>
      <c r="AE74">
        <v>23</v>
      </c>
      <c r="AF74">
        <v>744</v>
      </c>
      <c r="AG74">
        <v>90</v>
      </c>
      <c r="AH74">
        <v>22.956620000000001</v>
      </c>
      <c r="AI74">
        <v>18268.5</v>
      </c>
      <c r="AJ74">
        <v>7485.1</v>
      </c>
      <c r="AK74">
        <v>21</v>
      </c>
      <c r="AL74">
        <v>10328</v>
      </c>
      <c r="AM74">
        <v>0.89305281393133129</v>
      </c>
      <c r="AN74" t="s">
        <v>69</v>
      </c>
      <c r="AO74">
        <v>715.48400000000004</v>
      </c>
      <c r="AP74" t="s">
        <v>657</v>
      </c>
      <c r="AQ74" t="s">
        <v>116</v>
      </c>
      <c r="AR74" t="s">
        <v>119</v>
      </c>
      <c r="AS74" t="s">
        <v>116</v>
      </c>
      <c r="AT74" t="s">
        <v>119</v>
      </c>
      <c r="AU74" t="s">
        <v>226</v>
      </c>
      <c r="AV74" t="s">
        <v>297</v>
      </c>
      <c r="AW74" t="s">
        <v>69</v>
      </c>
      <c r="AX74">
        <v>1881</v>
      </c>
      <c r="AY74" t="s">
        <v>478</v>
      </c>
      <c r="AZ74">
        <v>1</v>
      </c>
      <c r="BA74" t="s">
        <v>232</v>
      </c>
      <c r="BB74">
        <v>7</v>
      </c>
      <c r="BC74">
        <v>1</v>
      </c>
      <c r="BE74" t="s">
        <v>68</v>
      </c>
      <c r="BF74">
        <v>-1</v>
      </c>
      <c r="BG74" t="s">
        <v>398</v>
      </c>
      <c r="BI74" t="s">
        <v>116</v>
      </c>
      <c r="BJ74" t="s">
        <v>297</v>
      </c>
      <c r="BK74" t="s">
        <v>69</v>
      </c>
      <c r="BL74">
        <v>0.89305281393133129</v>
      </c>
      <c r="BM74">
        <v>1881</v>
      </c>
      <c r="BN74" t="s">
        <v>119</v>
      </c>
      <c r="BO74" t="s">
        <v>226</v>
      </c>
      <c r="BP74">
        <v>7</v>
      </c>
      <c r="BQ74">
        <v>3191.0010000000002</v>
      </c>
      <c r="BR74">
        <v>3.4329913407094396E-2</v>
      </c>
      <c r="BS74">
        <v>0.28488703573010854</v>
      </c>
      <c r="BT74">
        <v>0.22250071372588098</v>
      </c>
      <c r="BU74">
        <v>15.042</v>
      </c>
      <c r="BV74">
        <v>0.72077695995707924</v>
      </c>
      <c r="BW74">
        <v>23.315567748176825</v>
      </c>
      <c r="BX74">
        <v>21</v>
      </c>
      <c r="BY74">
        <v>23</v>
      </c>
      <c r="BZ74">
        <v>744</v>
      </c>
    </row>
    <row r="75" spans="1:78" ht="16.5">
      <c r="A75" s="59" t="str">
        <f t="shared" si="19"/>
        <v>강인여객</v>
      </c>
      <c r="B75" s="60" t="str">
        <f t="shared" si="20"/>
        <v>성홍기</v>
      </c>
      <c r="C75" s="61" t="str">
        <f t="shared" si="21"/>
        <v>D</v>
      </c>
      <c r="D75" s="62">
        <f t="shared" si="22"/>
        <v>0.83771843458021</v>
      </c>
      <c r="E75" s="63">
        <f t="shared" si="23"/>
        <v>6000</v>
      </c>
      <c r="F75" s="64" t="str">
        <f t="shared" si="24"/>
        <v>223</v>
      </c>
      <c r="G75" s="65" t="str">
        <f t="shared" si="25"/>
        <v>72바1600</v>
      </c>
      <c r="H75" s="66">
        <f t="shared" si="26"/>
        <v>3</v>
      </c>
      <c r="I75" s="67">
        <f t="shared" si="27"/>
        <v>3297.1779999999999</v>
      </c>
      <c r="J75" s="68">
        <f t="shared" si="28"/>
        <v>1.6071331645733625E-3</v>
      </c>
      <c r="K75" s="68">
        <f t="shared" si="29"/>
        <v>0.29745127162518953</v>
      </c>
      <c r="L75" s="68">
        <f t="shared" si="30"/>
        <v>0.21169618382750341</v>
      </c>
      <c r="M75" s="69">
        <f t="shared" si="31"/>
        <v>17.04</v>
      </c>
      <c r="N75" s="70">
        <f t="shared" si="32"/>
        <v>2.3050014284943066</v>
      </c>
      <c r="O75" s="70">
        <f t="shared" si="33"/>
        <v>67.148331087978875</v>
      </c>
      <c r="P75" s="109">
        <f t="shared" si="34"/>
        <v>0</v>
      </c>
      <c r="Q75" s="110">
        <f t="shared" si="35"/>
        <v>76</v>
      </c>
      <c r="R75" s="110">
        <f t="shared" si="36"/>
        <v>2214</v>
      </c>
      <c r="T75">
        <v>502</v>
      </c>
      <c r="U75">
        <v>6000</v>
      </c>
      <c r="V75" t="s">
        <v>298</v>
      </c>
      <c r="W75">
        <v>3297.1779999999999</v>
      </c>
      <c r="X75">
        <v>1517.77</v>
      </c>
      <c r="Y75">
        <v>2.1720000000000002</v>
      </c>
      <c r="Z75">
        <v>17.04</v>
      </c>
      <c r="AA75">
        <v>137.56856300000001</v>
      </c>
      <c r="AB75">
        <v>0.22109100000000001</v>
      </c>
      <c r="AC75">
        <v>40.919944000000001</v>
      </c>
      <c r="AD75" s="1">
        <v>698</v>
      </c>
      <c r="AE75">
        <v>76</v>
      </c>
      <c r="AF75">
        <v>2214</v>
      </c>
      <c r="AG75">
        <v>91</v>
      </c>
      <c r="AH75">
        <v>23.967524999999998</v>
      </c>
      <c r="AI75">
        <v>17205.400000000001</v>
      </c>
      <c r="AJ75">
        <v>8315.2000000000007</v>
      </c>
      <c r="AK75">
        <v>0</v>
      </c>
      <c r="AL75">
        <v>0</v>
      </c>
      <c r="AM75">
        <v>0.83771843458021</v>
      </c>
      <c r="AN75" t="s">
        <v>67</v>
      </c>
      <c r="AO75">
        <v>2955.7350000000001</v>
      </c>
      <c r="AP75" t="s">
        <v>658</v>
      </c>
      <c r="AQ75" t="s">
        <v>116</v>
      </c>
      <c r="AR75" t="s">
        <v>119</v>
      </c>
      <c r="AS75" t="s">
        <v>116</v>
      </c>
      <c r="AT75" t="s">
        <v>119</v>
      </c>
      <c r="AU75" t="s">
        <v>233</v>
      </c>
      <c r="AV75" t="s">
        <v>298</v>
      </c>
      <c r="AW75" t="s">
        <v>67</v>
      </c>
      <c r="AX75">
        <v>6000</v>
      </c>
      <c r="AY75" t="s">
        <v>494</v>
      </c>
      <c r="AZ75">
        <v>1</v>
      </c>
      <c r="BA75" t="s">
        <v>229</v>
      </c>
      <c r="BB75">
        <v>3</v>
      </c>
      <c r="BC75">
        <v>1</v>
      </c>
      <c r="BE75" t="s">
        <v>67</v>
      </c>
      <c r="BF75">
        <v>0</v>
      </c>
      <c r="BG75" t="s">
        <v>397</v>
      </c>
      <c r="BI75" t="s">
        <v>116</v>
      </c>
      <c r="BJ75" t="s">
        <v>298</v>
      </c>
      <c r="BK75" t="s">
        <v>67</v>
      </c>
      <c r="BL75">
        <v>0.83771843458021</v>
      </c>
      <c r="BM75">
        <v>6000</v>
      </c>
      <c r="BN75" t="s">
        <v>119</v>
      </c>
      <c r="BO75" t="s">
        <v>233</v>
      </c>
      <c r="BP75">
        <v>3</v>
      </c>
      <c r="BQ75">
        <v>3297.1779999999999</v>
      </c>
      <c r="BR75">
        <v>1.6071331645733625E-3</v>
      </c>
      <c r="BS75">
        <v>0.29745127162518953</v>
      </c>
      <c r="BT75">
        <v>0.21169618382750341</v>
      </c>
      <c r="BU75">
        <v>17.04</v>
      </c>
      <c r="BV75">
        <v>2.3050014284943066</v>
      </c>
      <c r="BW75">
        <v>67.148331087978875</v>
      </c>
      <c r="BX75">
        <v>0</v>
      </c>
      <c r="BY75">
        <v>76</v>
      </c>
      <c r="BZ75">
        <v>2214</v>
      </c>
    </row>
    <row r="76" spans="1:78" ht="16.5">
      <c r="A76" s="42" t="str">
        <f t="shared" si="19"/>
        <v>강인여객</v>
      </c>
      <c r="B76" s="43" t="str">
        <f t="shared" si="20"/>
        <v>손동일</v>
      </c>
      <c r="C76" s="44" t="str">
        <f t="shared" si="21"/>
        <v>B</v>
      </c>
      <c r="D76" s="45">
        <f t="shared" si="22"/>
        <v>0.93213426791842591</v>
      </c>
      <c r="E76" s="46">
        <f t="shared" si="23"/>
        <v>2505</v>
      </c>
      <c r="F76" s="47" t="str">
        <f t="shared" si="24"/>
        <v>103</v>
      </c>
      <c r="G76" s="48" t="str">
        <f t="shared" si="25"/>
        <v>72바1654</v>
      </c>
      <c r="H76" s="49">
        <f t="shared" si="26"/>
        <v>4</v>
      </c>
      <c r="I76" s="50">
        <f t="shared" si="27"/>
        <v>2822.4280000000003</v>
      </c>
      <c r="J76" s="51">
        <f t="shared" si="28"/>
        <v>7.4863392660428751E-3</v>
      </c>
      <c r="K76" s="51">
        <f t="shared" si="29"/>
        <v>0.38040960292219372</v>
      </c>
      <c r="L76" s="51">
        <f t="shared" si="30"/>
        <v>0.24659619306497807</v>
      </c>
      <c r="M76" s="52">
        <f t="shared" si="31"/>
        <v>15.651999999999999</v>
      </c>
      <c r="N76" s="53">
        <f t="shared" si="32"/>
        <v>0.67317926267738271</v>
      </c>
      <c r="O76" s="53">
        <f t="shared" si="33"/>
        <v>39.611285035437568</v>
      </c>
      <c r="P76" s="111">
        <f t="shared" si="34"/>
        <v>17</v>
      </c>
      <c r="Q76" s="112">
        <f t="shared" si="35"/>
        <v>19</v>
      </c>
      <c r="R76" s="112">
        <f t="shared" si="36"/>
        <v>1119</v>
      </c>
      <c r="T76">
        <v>502</v>
      </c>
      <c r="U76">
        <v>2505</v>
      </c>
      <c r="V76" t="s">
        <v>425</v>
      </c>
      <c r="W76">
        <v>2856.8020000000001</v>
      </c>
      <c r="X76">
        <v>1451.95</v>
      </c>
      <c r="Y76">
        <v>1.968</v>
      </c>
      <c r="Z76">
        <v>15.651999999999999</v>
      </c>
      <c r="AA76">
        <v>178.20912899999999</v>
      </c>
      <c r="AB76">
        <v>1.3341339999999999</v>
      </c>
      <c r="AC76">
        <v>67.792463999999995</v>
      </c>
      <c r="AD76" s="1">
        <v>696</v>
      </c>
      <c r="AE76">
        <v>19</v>
      </c>
      <c r="AF76">
        <v>1119</v>
      </c>
      <c r="AG76">
        <v>93</v>
      </c>
      <c r="AH76">
        <v>16.030615000000001</v>
      </c>
      <c r="AI76">
        <v>2394.6</v>
      </c>
      <c r="AJ76">
        <v>122.4</v>
      </c>
      <c r="AK76">
        <v>17</v>
      </c>
      <c r="AL76">
        <v>8874</v>
      </c>
      <c r="AM76">
        <v>0.93213426791842591</v>
      </c>
      <c r="AN76" t="s">
        <v>68</v>
      </c>
      <c r="AO76">
        <v>2446.7040000000002</v>
      </c>
      <c r="AP76" t="s">
        <v>659</v>
      </c>
      <c r="AQ76" t="s">
        <v>116</v>
      </c>
      <c r="AR76" t="s">
        <v>117</v>
      </c>
      <c r="AS76" t="s">
        <v>116</v>
      </c>
      <c r="AT76" t="s">
        <v>117</v>
      </c>
      <c r="AU76" t="s">
        <v>406</v>
      </c>
      <c r="AV76" t="s">
        <v>425</v>
      </c>
      <c r="AW76" t="s">
        <v>68</v>
      </c>
      <c r="AX76">
        <v>2505</v>
      </c>
      <c r="AY76" t="s">
        <v>500</v>
      </c>
      <c r="AZ76">
        <v>5</v>
      </c>
      <c r="BA76" t="s">
        <v>357</v>
      </c>
      <c r="BB76">
        <v>4</v>
      </c>
      <c r="BC76">
        <v>1</v>
      </c>
      <c r="BE76" t="s">
        <v>69</v>
      </c>
      <c r="BF76">
        <v>1</v>
      </c>
      <c r="BG76" t="s">
        <v>394</v>
      </c>
      <c r="BI76" t="s">
        <v>116</v>
      </c>
      <c r="BJ76" t="s">
        <v>425</v>
      </c>
      <c r="BK76" t="s">
        <v>68</v>
      </c>
      <c r="BL76">
        <v>0.93213426791842591</v>
      </c>
      <c r="BM76">
        <v>2505</v>
      </c>
      <c r="BN76" t="s">
        <v>117</v>
      </c>
      <c r="BO76" t="s">
        <v>406</v>
      </c>
      <c r="BP76">
        <v>4</v>
      </c>
      <c r="BQ76">
        <v>2822.4280000000003</v>
      </c>
      <c r="BR76">
        <v>7.4863392660428751E-3</v>
      </c>
      <c r="BS76">
        <v>0.38040960292219372</v>
      </c>
      <c r="BT76">
        <v>0.24362906494744821</v>
      </c>
      <c r="BU76">
        <v>15.651999999999999</v>
      </c>
      <c r="BV76">
        <v>0.67317926267738271</v>
      </c>
      <c r="BW76">
        <v>39.611285035437568</v>
      </c>
      <c r="BX76">
        <v>17</v>
      </c>
      <c r="BY76">
        <v>19</v>
      </c>
      <c r="BZ76">
        <v>1119</v>
      </c>
    </row>
    <row r="77" spans="1:78" ht="16.5">
      <c r="A77" s="59" t="str">
        <f t="shared" si="19"/>
        <v>강인여객</v>
      </c>
      <c r="B77" s="60" t="str">
        <f t="shared" si="20"/>
        <v>송기해</v>
      </c>
      <c r="C77" s="61" t="str">
        <f t="shared" si="21"/>
        <v>D</v>
      </c>
      <c r="D77" s="62">
        <f t="shared" si="22"/>
        <v>0.82524480652839771</v>
      </c>
      <c r="E77" s="63">
        <f t="shared" si="23"/>
        <v>7164</v>
      </c>
      <c r="F77" s="64" t="str">
        <f t="shared" si="24"/>
        <v>103</v>
      </c>
      <c r="G77" s="65" t="str">
        <f t="shared" si="25"/>
        <v>70바5067</v>
      </c>
      <c r="H77" s="66">
        <f t="shared" si="26"/>
        <v>13</v>
      </c>
      <c r="I77" s="67">
        <f t="shared" si="27"/>
        <v>2720.9630000000002</v>
      </c>
      <c r="J77" s="68">
        <f t="shared" si="28"/>
        <v>3.4554314591738931E-2</v>
      </c>
      <c r="K77" s="68">
        <f t="shared" si="29"/>
        <v>0.39680149891064453</v>
      </c>
      <c r="L77" s="68">
        <f t="shared" si="30"/>
        <v>0.16648517455033382</v>
      </c>
      <c r="M77" s="69">
        <f t="shared" si="31"/>
        <v>19.765999999999998</v>
      </c>
      <c r="N77" s="70">
        <f t="shared" si="32"/>
        <v>1.5647629297230194</v>
      </c>
      <c r="O77" s="70">
        <f t="shared" si="33"/>
        <v>71.805232219511893</v>
      </c>
      <c r="P77" s="109">
        <f t="shared" si="34"/>
        <v>13</v>
      </c>
      <c r="Q77" s="110">
        <f t="shared" si="35"/>
        <v>43</v>
      </c>
      <c r="R77" s="110">
        <f t="shared" si="36"/>
        <v>2775</v>
      </c>
      <c r="T77">
        <v>502</v>
      </c>
      <c r="U77">
        <v>7164</v>
      </c>
      <c r="V77" t="s">
        <v>299</v>
      </c>
      <c r="W77">
        <v>2720.9630000000002</v>
      </c>
      <c r="X77">
        <v>1501.203</v>
      </c>
      <c r="Y77">
        <v>1.8129999999999999</v>
      </c>
      <c r="Z77">
        <v>19.765999999999998</v>
      </c>
      <c r="AA77">
        <v>162.72190800000001</v>
      </c>
      <c r="AB77">
        <v>5.622744</v>
      </c>
      <c r="AC77">
        <v>64.568297000000001</v>
      </c>
      <c r="AD77" s="1">
        <v>453</v>
      </c>
      <c r="AE77">
        <v>43</v>
      </c>
      <c r="AF77">
        <v>2775</v>
      </c>
      <c r="AG77">
        <v>94</v>
      </c>
      <c r="AH77">
        <v>16.721551999999999</v>
      </c>
      <c r="AI77">
        <v>6358.3</v>
      </c>
      <c r="AJ77">
        <v>497.5</v>
      </c>
      <c r="AK77">
        <v>13</v>
      </c>
      <c r="AL77">
        <v>6452</v>
      </c>
      <c r="AM77">
        <v>0.82524480652839771</v>
      </c>
      <c r="AN77" t="s">
        <v>67</v>
      </c>
      <c r="AO77">
        <v>309.25400000000002</v>
      </c>
      <c r="AP77" t="s">
        <v>660</v>
      </c>
      <c r="AQ77" t="s">
        <v>116</v>
      </c>
      <c r="AR77" t="s">
        <v>117</v>
      </c>
      <c r="AS77" t="s">
        <v>116</v>
      </c>
      <c r="AT77" t="s">
        <v>117</v>
      </c>
      <c r="AU77" t="s">
        <v>176</v>
      </c>
      <c r="AV77" t="s">
        <v>299</v>
      </c>
      <c r="AW77" t="s">
        <v>67</v>
      </c>
      <c r="AX77">
        <v>7164</v>
      </c>
      <c r="AY77" t="s">
        <v>474</v>
      </c>
      <c r="AZ77">
        <v>9</v>
      </c>
      <c r="BA77" t="s">
        <v>437</v>
      </c>
      <c r="BB77">
        <v>13</v>
      </c>
      <c r="BC77">
        <v>1</v>
      </c>
      <c r="BE77" t="s">
        <v>67</v>
      </c>
      <c r="BF77">
        <v>0</v>
      </c>
      <c r="BG77" t="s">
        <v>397</v>
      </c>
      <c r="BI77" t="s">
        <v>116</v>
      </c>
      <c r="BJ77" t="s">
        <v>299</v>
      </c>
      <c r="BK77" t="s">
        <v>67</v>
      </c>
      <c r="BL77">
        <v>0.82524480652839771</v>
      </c>
      <c r="BM77">
        <v>7164</v>
      </c>
      <c r="BN77" t="s">
        <v>117</v>
      </c>
      <c r="BO77" t="s">
        <v>176</v>
      </c>
      <c r="BP77">
        <v>13</v>
      </c>
      <c r="BQ77">
        <v>2720.9630000000002</v>
      </c>
      <c r="BR77">
        <v>3.4554314591738931E-2</v>
      </c>
      <c r="BS77">
        <v>0.39680149891064453</v>
      </c>
      <c r="BT77">
        <v>0.16648517455033382</v>
      </c>
      <c r="BU77">
        <v>19.765999999999998</v>
      </c>
      <c r="BV77">
        <v>1.5647629297230194</v>
      </c>
      <c r="BW77">
        <v>71.805232219511893</v>
      </c>
      <c r="BX77">
        <v>13</v>
      </c>
      <c r="BY77">
        <v>43</v>
      </c>
      <c r="BZ77">
        <v>2775</v>
      </c>
    </row>
    <row r="78" spans="1:78" ht="16.5">
      <c r="A78" s="42" t="str">
        <f t="shared" si="19"/>
        <v>강인여객</v>
      </c>
      <c r="B78" s="43" t="str">
        <f t="shared" si="20"/>
        <v>송우진</v>
      </c>
      <c r="C78" s="44" t="str">
        <f t="shared" si="21"/>
        <v>C</v>
      </c>
      <c r="D78" s="45">
        <f t="shared" si="22"/>
        <v>0.87095118244762382</v>
      </c>
      <c r="E78" s="46">
        <f t="shared" si="23"/>
        <v>606</v>
      </c>
      <c r="F78" s="47" t="str">
        <f t="shared" si="24"/>
        <v>103-1</v>
      </c>
      <c r="G78" s="48" t="str">
        <f t="shared" si="25"/>
        <v>70바5962</v>
      </c>
      <c r="H78" s="49">
        <f t="shared" si="26"/>
        <v>3</v>
      </c>
      <c r="I78" s="50">
        <f t="shared" si="27"/>
        <v>2657.4449999999997</v>
      </c>
      <c r="J78" s="51">
        <f t="shared" si="28"/>
        <v>2.0552671685545559E-2</v>
      </c>
      <c r="K78" s="51">
        <f t="shared" si="29"/>
        <v>0.4260799865040108</v>
      </c>
      <c r="L78" s="51">
        <f t="shared" si="30"/>
        <v>0.24798255467187472</v>
      </c>
      <c r="M78" s="52">
        <f t="shared" si="31"/>
        <v>16.821999999999999</v>
      </c>
      <c r="N78" s="53">
        <f t="shared" si="32"/>
        <v>1.6557257064586475</v>
      </c>
      <c r="O78" s="53">
        <f t="shared" si="33"/>
        <v>30.555665310100494</v>
      </c>
      <c r="P78" s="111">
        <f t="shared" si="34"/>
        <v>52</v>
      </c>
      <c r="Q78" s="112">
        <f t="shared" si="35"/>
        <v>45</v>
      </c>
      <c r="R78" s="112">
        <f t="shared" si="36"/>
        <v>823</v>
      </c>
      <c r="T78">
        <v>502</v>
      </c>
      <c r="U78">
        <v>606</v>
      </c>
      <c r="V78" t="s">
        <v>300</v>
      </c>
      <c r="W78">
        <v>2686.2330000000002</v>
      </c>
      <c r="X78">
        <v>1402.6780000000001</v>
      </c>
      <c r="Y78">
        <v>1.915</v>
      </c>
      <c r="Z78">
        <v>16.821999999999999</v>
      </c>
      <c r="AA78">
        <v>166.899956</v>
      </c>
      <c r="AB78">
        <v>3.43024</v>
      </c>
      <c r="AC78">
        <v>71.112730999999997</v>
      </c>
      <c r="AD78" s="1">
        <v>659</v>
      </c>
      <c r="AE78">
        <v>45</v>
      </c>
      <c r="AF78">
        <v>823</v>
      </c>
      <c r="AG78">
        <v>91</v>
      </c>
      <c r="AH78">
        <v>16.094868999999999</v>
      </c>
      <c r="AI78">
        <v>4419.7</v>
      </c>
      <c r="AJ78">
        <v>230.5</v>
      </c>
      <c r="AK78">
        <v>52</v>
      </c>
      <c r="AL78">
        <v>35394</v>
      </c>
      <c r="AM78">
        <v>0.87095118244762382</v>
      </c>
      <c r="AN78" t="s">
        <v>69</v>
      </c>
      <c r="AO78">
        <v>2447.498</v>
      </c>
      <c r="AP78" t="s">
        <v>661</v>
      </c>
      <c r="AQ78" t="s">
        <v>116</v>
      </c>
      <c r="AR78" t="s">
        <v>118</v>
      </c>
      <c r="AS78" t="s">
        <v>116</v>
      </c>
      <c r="AT78" t="s">
        <v>118</v>
      </c>
      <c r="AU78" t="s">
        <v>206</v>
      </c>
      <c r="AV78" t="s">
        <v>300</v>
      </c>
      <c r="AW78" t="s">
        <v>69</v>
      </c>
      <c r="AX78">
        <v>606</v>
      </c>
      <c r="AY78" t="s">
        <v>506</v>
      </c>
      <c r="AZ78">
        <v>3</v>
      </c>
      <c r="BA78" t="s">
        <v>377</v>
      </c>
      <c r="BB78">
        <v>3</v>
      </c>
      <c r="BC78">
        <v>1</v>
      </c>
      <c r="BE78" t="s">
        <v>67</v>
      </c>
      <c r="BF78">
        <v>1</v>
      </c>
      <c r="BG78" t="s">
        <v>394</v>
      </c>
      <c r="BI78" t="s">
        <v>116</v>
      </c>
      <c r="BJ78" t="s">
        <v>300</v>
      </c>
      <c r="BK78" t="s">
        <v>69</v>
      </c>
      <c r="BL78">
        <v>0.87095118244762382</v>
      </c>
      <c r="BM78">
        <v>606</v>
      </c>
      <c r="BN78" t="s">
        <v>118</v>
      </c>
      <c r="BO78" t="s">
        <v>206</v>
      </c>
      <c r="BP78">
        <v>3</v>
      </c>
      <c r="BQ78">
        <v>2657.4449999999997</v>
      </c>
      <c r="BR78">
        <v>2.0552671685545559E-2</v>
      </c>
      <c r="BS78">
        <v>0.4260799865040108</v>
      </c>
      <c r="BT78">
        <v>0.24532495878056743</v>
      </c>
      <c r="BU78">
        <v>16.821999999999999</v>
      </c>
      <c r="BV78">
        <v>1.6557257064586475</v>
      </c>
      <c r="BW78">
        <v>30.555665310100494</v>
      </c>
      <c r="BX78">
        <v>52</v>
      </c>
      <c r="BY78">
        <v>45</v>
      </c>
      <c r="BZ78">
        <v>823</v>
      </c>
    </row>
    <row r="79" spans="1:78" ht="16.5">
      <c r="A79" s="59" t="str">
        <f t="shared" si="19"/>
        <v>강인여객</v>
      </c>
      <c r="B79" s="60" t="str">
        <f t="shared" si="20"/>
        <v>송유필</v>
      </c>
      <c r="C79" s="61" t="str">
        <f t="shared" si="21"/>
        <v>A</v>
      </c>
      <c r="D79" s="62">
        <f t="shared" si="22"/>
        <v>0.97324223354472317</v>
      </c>
      <c r="E79" s="63">
        <f t="shared" si="23"/>
        <v>8255</v>
      </c>
      <c r="F79" s="64" t="str">
        <f t="shared" si="24"/>
        <v>103</v>
      </c>
      <c r="G79" s="65" t="str">
        <f t="shared" si="25"/>
        <v>72바1338</v>
      </c>
      <c r="H79" s="66">
        <f t="shared" si="26"/>
        <v>13</v>
      </c>
      <c r="I79" s="67">
        <f t="shared" si="27"/>
        <v>2863.98</v>
      </c>
      <c r="J79" s="68">
        <f t="shared" si="28"/>
        <v>6.0761316560051732E-3</v>
      </c>
      <c r="K79" s="68">
        <f t="shared" si="29"/>
        <v>0.37881017461782718</v>
      </c>
      <c r="L79" s="68">
        <f t="shared" si="30"/>
        <v>0.18400966487196138</v>
      </c>
      <c r="M79" s="69">
        <f t="shared" si="31"/>
        <v>13.852</v>
      </c>
      <c r="N79" s="70">
        <f t="shared" si="32"/>
        <v>0.45391378431413626</v>
      </c>
      <c r="O79" s="70">
        <f t="shared" si="33"/>
        <v>51.292257627497399</v>
      </c>
      <c r="P79" s="109">
        <f t="shared" si="34"/>
        <v>236</v>
      </c>
      <c r="Q79" s="110">
        <f t="shared" si="35"/>
        <v>14</v>
      </c>
      <c r="R79" s="110">
        <f t="shared" si="36"/>
        <v>1494</v>
      </c>
      <c r="T79">
        <v>502</v>
      </c>
      <c r="U79">
        <v>8255</v>
      </c>
      <c r="V79" t="s">
        <v>365</v>
      </c>
      <c r="W79">
        <v>2898.4769999999999</v>
      </c>
      <c r="X79">
        <v>1351.7139999999999</v>
      </c>
      <c r="Y79">
        <v>2.1440000000000001</v>
      </c>
      <c r="Z79">
        <v>13.852</v>
      </c>
      <c r="AA79">
        <v>170.47079600000001</v>
      </c>
      <c r="AB79">
        <v>1.035803</v>
      </c>
      <c r="AC79">
        <v>64.576071999999996</v>
      </c>
      <c r="AD79" s="1">
        <v>527</v>
      </c>
      <c r="AE79">
        <v>14</v>
      </c>
      <c r="AF79">
        <v>1494</v>
      </c>
      <c r="AG79">
        <v>100</v>
      </c>
      <c r="AH79">
        <v>17.002776999999998</v>
      </c>
      <c r="AI79">
        <v>4024.2</v>
      </c>
      <c r="AJ79">
        <v>163.30000000000001</v>
      </c>
      <c r="AK79">
        <v>236</v>
      </c>
      <c r="AL79">
        <v>4550</v>
      </c>
      <c r="AM79">
        <v>0.97324223354472317</v>
      </c>
      <c r="AN79" t="s">
        <v>66</v>
      </c>
      <c r="AO79">
        <v>486.24599999999998</v>
      </c>
      <c r="AP79" t="s">
        <v>662</v>
      </c>
      <c r="AQ79" t="s">
        <v>116</v>
      </c>
      <c r="AR79" t="s">
        <v>117</v>
      </c>
      <c r="AS79" t="s">
        <v>116</v>
      </c>
      <c r="AT79" t="s">
        <v>117</v>
      </c>
      <c r="AU79" t="s">
        <v>197</v>
      </c>
      <c r="AV79" t="s">
        <v>365</v>
      </c>
      <c r="AW79" t="s">
        <v>66</v>
      </c>
      <c r="AX79">
        <v>8255</v>
      </c>
      <c r="AY79" t="s">
        <v>486</v>
      </c>
      <c r="AZ79">
        <v>4</v>
      </c>
      <c r="BA79" t="s">
        <v>545</v>
      </c>
      <c r="BB79">
        <v>13</v>
      </c>
      <c r="BC79">
        <v>1</v>
      </c>
      <c r="BE79" t="s">
        <v>66</v>
      </c>
      <c r="BF79">
        <v>0</v>
      </c>
      <c r="BG79" t="s">
        <v>397</v>
      </c>
      <c r="BI79" t="s">
        <v>116</v>
      </c>
      <c r="BJ79" t="s">
        <v>365</v>
      </c>
      <c r="BK79" t="s">
        <v>66</v>
      </c>
      <c r="BL79">
        <v>0.97324223354472317</v>
      </c>
      <c r="BM79">
        <v>8255</v>
      </c>
      <c r="BN79" t="s">
        <v>117</v>
      </c>
      <c r="BO79" t="s">
        <v>197</v>
      </c>
      <c r="BP79">
        <v>13</v>
      </c>
      <c r="BQ79">
        <v>2863.98</v>
      </c>
      <c r="BR79">
        <v>6.0761316560051732E-3</v>
      </c>
      <c r="BS79">
        <v>0.37881017461782718</v>
      </c>
      <c r="BT79">
        <v>0.18181962458215126</v>
      </c>
      <c r="BU79">
        <v>13.852</v>
      </c>
      <c r="BV79">
        <v>0.45391378431413626</v>
      </c>
      <c r="BW79">
        <v>51.292257627497399</v>
      </c>
      <c r="BX79">
        <v>236</v>
      </c>
      <c r="BY79">
        <v>14</v>
      </c>
      <c r="BZ79">
        <v>1494</v>
      </c>
    </row>
    <row r="80" spans="1:78" ht="16.5">
      <c r="A80" s="42" t="str">
        <f t="shared" si="19"/>
        <v>강인여객</v>
      </c>
      <c r="B80" s="43" t="str">
        <f t="shared" si="20"/>
        <v>신현중</v>
      </c>
      <c r="C80" s="44" t="str">
        <f t="shared" si="21"/>
        <v>S</v>
      </c>
      <c r="D80" s="45">
        <f t="shared" si="22"/>
        <v>1.0859992636904976</v>
      </c>
      <c r="E80" s="46">
        <f t="shared" si="23"/>
        <v>6259</v>
      </c>
      <c r="F80" s="47" t="str">
        <f t="shared" si="24"/>
        <v>103-1</v>
      </c>
      <c r="G80" s="48" t="str">
        <f t="shared" si="25"/>
        <v>70바5970</v>
      </c>
      <c r="H80" s="49">
        <f t="shared" si="26"/>
        <v>3</v>
      </c>
      <c r="I80" s="50">
        <f t="shared" si="27"/>
        <v>3466.5839999999998</v>
      </c>
      <c r="J80" s="51">
        <f t="shared" si="28"/>
        <v>1.4962978302062403E-2</v>
      </c>
      <c r="K80" s="51">
        <f t="shared" si="29"/>
        <v>0.35100633967136158</v>
      </c>
      <c r="L80" s="51">
        <f t="shared" si="30"/>
        <v>0.20279329737862981</v>
      </c>
      <c r="M80" s="52">
        <f t="shared" si="31"/>
        <v>14.215</v>
      </c>
      <c r="N80" s="53">
        <f t="shared" si="32"/>
        <v>1.0384863023656719</v>
      </c>
      <c r="O80" s="53">
        <f t="shared" si="33"/>
        <v>47.424207808032349</v>
      </c>
      <c r="P80" s="111">
        <f t="shared" si="34"/>
        <v>4</v>
      </c>
      <c r="Q80" s="112">
        <f t="shared" si="35"/>
        <v>36</v>
      </c>
      <c r="R80" s="112">
        <f t="shared" si="36"/>
        <v>1644</v>
      </c>
      <c r="T80">
        <v>502</v>
      </c>
      <c r="U80">
        <v>6259</v>
      </c>
      <c r="V80" t="s">
        <v>389</v>
      </c>
      <c r="W80">
        <v>3466.5839999999998</v>
      </c>
      <c r="X80">
        <v>1510.63</v>
      </c>
      <c r="Y80">
        <v>2.2949999999999999</v>
      </c>
      <c r="Z80">
        <v>14.215</v>
      </c>
      <c r="AA80">
        <v>188.25770800000001</v>
      </c>
      <c r="AB80">
        <v>2.8168959999999998</v>
      </c>
      <c r="AC80">
        <v>66.079649000000003</v>
      </c>
      <c r="AD80" s="1">
        <v>703</v>
      </c>
      <c r="AE80">
        <v>36</v>
      </c>
      <c r="AF80">
        <v>1644</v>
      </c>
      <c r="AG80">
        <v>90</v>
      </c>
      <c r="AH80">
        <v>18.414034000000001</v>
      </c>
      <c r="AI80">
        <v>3630.6</v>
      </c>
      <c r="AJ80">
        <v>204.6</v>
      </c>
      <c r="AK80">
        <v>4</v>
      </c>
      <c r="AL80">
        <v>1962</v>
      </c>
      <c r="AM80">
        <v>1.0859992636904976</v>
      </c>
      <c r="AN80" t="s">
        <v>71</v>
      </c>
      <c r="AO80">
        <v>3238.4119999999998</v>
      </c>
      <c r="AP80" t="s">
        <v>663</v>
      </c>
      <c r="AQ80" t="s">
        <v>116</v>
      </c>
      <c r="AR80" t="s">
        <v>118</v>
      </c>
      <c r="AS80" t="s">
        <v>116</v>
      </c>
      <c r="AT80" t="s">
        <v>118</v>
      </c>
      <c r="AU80" t="s">
        <v>208</v>
      </c>
      <c r="AV80" t="s">
        <v>389</v>
      </c>
      <c r="AW80" t="s">
        <v>71</v>
      </c>
      <c r="AX80">
        <v>6259</v>
      </c>
      <c r="AY80" t="s">
        <v>492</v>
      </c>
      <c r="AZ80">
        <v>3</v>
      </c>
      <c r="BA80" t="s">
        <v>533</v>
      </c>
      <c r="BB80">
        <v>3</v>
      </c>
      <c r="BC80">
        <v>1</v>
      </c>
      <c r="BE80" t="s">
        <v>71</v>
      </c>
      <c r="BF80">
        <v>0</v>
      </c>
      <c r="BG80" t="s">
        <v>397</v>
      </c>
      <c r="BI80" t="s">
        <v>116</v>
      </c>
      <c r="BJ80" t="s">
        <v>389</v>
      </c>
      <c r="BK80" t="s">
        <v>71</v>
      </c>
      <c r="BL80">
        <v>1.0859992636904976</v>
      </c>
      <c r="BM80">
        <v>6259</v>
      </c>
      <c r="BN80" t="s">
        <v>118</v>
      </c>
      <c r="BO80" t="s">
        <v>208</v>
      </c>
      <c r="BP80">
        <v>3</v>
      </c>
      <c r="BQ80">
        <v>3466.5839999999998</v>
      </c>
      <c r="BR80">
        <v>1.4962978302062403E-2</v>
      </c>
      <c r="BS80">
        <v>0.35100633967136158</v>
      </c>
      <c r="BT80">
        <v>0.20279329737862981</v>
      </c>
      <c r="BU80">
        <v>14.215</v>
      </c>
      <c r="BV80">
        <v>1.0384863023656719</v>
      </c>
      <c r="BW80">
        <v>47.424207808032349</v>
      </c>
      <c r="BX80">
        <v>4</v>
      </c>
      <c r="BY80">
        <v>36</v>
      </c>
      <c r="BZ80">
        <v>1644</v>
      </c>
    </row>
    <row r="81" spans="1:78" ht="16.5">
      <c r="A81" s="59" t="str">
        <f t="shared" si="19"/>
        <v>강인여객</v>
      </c>
      <c r="B81" s="60" t="str">
        <f t="shared" si="20"/>
        <v>안낙근</v>
      </c>
      <c r="C81" s="61" t="str">
        <f t="shared" si="21"/>
        <v>S</v>
      </c>
      <c r="D81" s="62">
        <f t="shared" si="22"/>
        <v>1.0553337804457179</v>
      </c>
      <c r="E81" s="63">
        <f t="shared" si="23"/>
        <v>5908</v>
      </c>
      <c r="F81" s="64" t="str">
        <f t="shared" si="24"/>
        <v>103-1</v>
      </c>
      <c r="G81" s="65" t="str">
        <f t="shared" si="25"/>
        <v>72바1762</v>
      </c>
      <c r="H81" s="66">
        <f t="shared" si="26"/>
        <v>11</v>
      </c>
      <c r="I81" s="67">
        <f t="shared" si="27"/>
        <v>2886.0069999999996</v>
      </c>
      <c r="J81" s="68">
        <f t="shared" si="28"/>
        <v>1.2428126358689142E-2</v>
      </c>
      <c r="K81" s="68">
        <f t="shared" si="29"/>
        <v>0.35794268594209117</v>
      </c>
      <c r="L81" s="68">
        <f t="shared" si="30"/>
        <v>0.19092122784178975</v>
      </c>
      <c r="M81" s="69">
        <f t="shared" si="31"/>
        <v>12.875999999999999</v>
      </c>
      <c r="N81" s="70">
        <f t="shared" si="32"/>
        <v>0.20789970363897248</v>
      </c>
      <c r="O81" s="70">
        <f t="shared" si="33"/>
        <v>22.314568190583046</v>
      </c>
      <c r="P81" s="109">
        <f t="shared" si="34"/>
        <v>8</v>
      </c>
      <c r="Q81" s="110">
        <f t="shared" si="35"/>
        <v>6</v>
      </c>
      <c r="R81" s="110">
        <f t="shared" si="36"/>
        <v>644</v>
      </c>
      <c r="T81">
        <v>502</v>
      </c>
      <c r="U81">
        <v>5908</v>
      </c>
      <c r="V81" t="s">
        <v>301</v>
      </c>
      <c r="W81">
        <v>2886.0070000000001</v>
      </c>
      <c r="X81">
        <v>1253.165</v>
      </c>
      <c r="Y81">
        <v>2.3029999999999999</v>
      </c>
      <c r="Z81">
        <v>12.875999999999999</v>
      </c>
      <c r="AA81">
        <v>161.74827500000001</v>
      </c>
      <c r="AB81">
        <v>2.0102280000000001</v>
      </c>
      <c r="AC81">
        <v>57.896611999999998</v>
      </c>
      <c r="AD81" s="1">
        <v>551</v>
      </c>
      <c r="AE81">
        <v>6</v>
      </c>
      <c r="AF81">
        <v>644</v>
      </c>
      <c r="AG81">
        <v>90</v>
      </c>
      <c r="AH81">
        <v>17.842582</v>
      </c>
      <c r="AI81">
        <v>3957.1</v>
      </c>
      <c r="AJ81">
        <v>149.19999999999999</v>
      </c>
      <c r="AK81">
        <v>8</v>
      </c>
      <c r="AL81">
        <v>1431</v>
      </c>
      <c r="AM81">
        <v>1.0553337804457179</v>
      </c>
      <c r="AN81" t="s">
        <v>71</v>
      </c>
      <c r="AO81">
        <v>608.28599999999994</v>
      </c>
      <c r="AP81" t="s">
        <v>664</v>
      </c>
      <c r="AQ81" t="s">
        <v>116</v>
      </c>
      <c r="AR81" t="s">
        <v>118</v>
      </c>
      <c r="AS81" t="s">
        <v>116</v>
      </c>
      <c r="AT81" t="s">
        <v>118</v>
      </c>
      <c r="AU81" t="s">
        <v>441</v>
      </c>
      <c r="AV81" t="s">
        <v>301</v>
      </c>
      <c r="AW81" t="s">
        <v>71</v>
      </c>
      <c r="AX81">
        <v>5908</v>
      </c>
      <c r="AY81" t="s">
        <v>492</v>
      </c>
      <c r="AZ81">
        <v>5</v>
      </c>
      <c r="BA81" t="s">
        <v>553</v>
      </c>
      <c r="BB81">
        <v>11</v>
      </c>
      <c r="BC81">
        <v>1</v>
      </c>
      <c r="BE81" t="s">
        <v>71</v>
      </c>
      <c r="BF81">
        <v>0</v>
      </c>
      <c r="BG81" t="s">
        <v>397</v>
      </c>
      <c r="BI81" t="s">
        <v>116</v>
      </c>
      <c r="BJ81" t="s">
        <v>301</v>
      </c>
      <c r="BK81" t="s">
        <v>71</v>
      </c>
      <c r="BL81">
        <v>1.0553337804457179</v>
      </c>
      <c r="BM81">
        <v>5908</v>
      </c>
      <c r="BN81" t="s">
        <v>118</v>
      </c>
      <c r="BO81" t="s">
        <v>441</v>
      </c>
      <c r="BP81">
        <v>11</v>
      </c>
      <c r="BQ81">
        <v>2886.0069999999996</v>
      </c>
      <c r="BR81">
        <v>1.2428126358689142E-2</v>
      </c>
      <c r="BS81">
        <v>0.35794268594209117</v>
      </c>
      <c r="BT81">
        <v>0.19092122784178972</v>
      </c>
      <c r="BU81">
        <v>12.875999999999999</v>
      </c>
      <c r="BV81">
        <v>0.20789970363897248</v>
      </c>
      <c r="BW81">
        <v>22.314568190583046</v>
      </c>
      <c r="BX81">
        <v>8</v>
      </c>
      <c r="BY81">
        <v>6</v>
      </c>
      <c r="BZ81">
        <v>644</v>
      </c>
    </row>
    <row r="82" spans="1:78" ht="16.5">
      <c r="A82" s="42" t="str">
        <f t="shared" si="19"/>
        <v>강인여객</v>
      </c>
      <c r="B82" s="43" t="str">
        <f t="shared" si="20"/>
        <v>오인성</v>
      </c>
      <c r="C82" s="44" t="str">
        <f t="shared" si="21"/>
        <v>D</v>
      </c>
      <c r="D82" s="45">
        <f t="shared" si="22"/>
        <v>0.83308370189427505</v>
      </c>
      <c r="E82" s="46">
        <f t="shared" si="23"/>
        <v>1370</v>
      </c>
      <c r="F82" s="47" t="str">
        <f t="shared" si="24"/>
        <v>103</v>
      </c>
      <c r="G82" s="48" t="str">
        <f t="shared" si="25"/>
        <v>70바5025</v>
      </c>
      <c r="H82" s="49">
        <f t="shared" si="26"/>
        <v>6</v>
      </c>
      <c r="I82" s="50">
        <f t="shared" si="27"/>
        <v>2312.4380000000001</v>
      </c>
      <c r="J82" s="51">
        <f t="shared" si="28"/>
        <v>1.3481327553891481E-2</v>
      </c>
      <c r="K82" s="51">
        <f t="shared" si="29"/>
        <v>0.39150219492315802</v>
      </c>
      <c r="L82" s="51">
        <f t="shared" si="30"/>
        <v>0.26162863609748671</v>
      </c>
      <c r="M82" s="52">
        <f t="shared" si="31"/>
        <v>19.234000000000002</v>
      </c>
      <c r="N82" s="53">
        <f t="shared" si="32"/>
        <v>1.6626762436818301</v>
      </c>
      <c r="O82" s="53">
        <f t="shared" si="33"/>
        <v>76.483107209364192</v>
      </c>
      <c r="P82" s="111">
        <f t="shared" si="34"/>
        <v>5</v>
      </c>
      <c r="Q82" s="112">
        <f t="shared" si="35"/>
        <v>26</v>
      </c>
      <c r="R82" s="112">
        <f t="shared" si="36"/>
        <v>2146</v>
      </c>
      <c r="T82">
        <v>502</v>
      </c>
      <c r="U82">
        <v>1370</v>
      </c>
      <c r="V82" t="s">
        <v>302</v>
      </c>
      <c r="W82">
        <v>2312.4380000000001</v>
      </c>
      <c r="X82">
        <v>1309.7950000000001</v>
      </c>
      <c r="Y82">
        <v>1.7649999999999999</v>
      </c>
      <c r="Z82">
        <v>19.234000000000002</v>
      </c>
      <c r="AA82">
        <v>137.26608100000001</v>
      </c>
      <c r="AB82">
        <v>1.8505290000000001</v>
      </c>
      <c r="AC82">
        <v>53.739972000000002</v>
      </c>
      <c r="AD82" s="1">
        <v>605</v>
      </c>
      <c r="AE82">
        <v>26</v>
      </c>
      <c r="AF82">
        <v>2146</v>
      </c>
      <c r="AG82">
        <v>92</v>
      </c>
      <c r="AH82">
        <v>16.84639</v>
      </c>
      <c r="AI82">
        <v>3033.3</v>
      </c>
      <c r="AJ82">
        <v>192.6</v>
      </c>
      <c r="AK82">
        <v>5</v>
      </c>
      <c r="AL82">
        <v>931</v>
      </c>
      <c r="AM82">
        <v>0.83308370189427505</v>
      </c>
      <c r="AN82" t="s">
        <v>67</v>
      </c>
      <c r="AO82">
        <v>1803.028</v>
      </c>
      <c r="AP82" t="s">
        <v>665</v>
      </c>
      <c r="AQ82" t="s">
        <v>116</v>
      </c>
      <c r="AR82" t="s">
        <v>117</v>
      </c>
      <c r="AS82" t="s">
        <v>116</v>
      </c>
      <c r="AT82" t="s">
        <v>117</v>
      </c>
      <c r="AU82" t="s">
        <v>169</v>
      </c>
      <c r="AV82" t="s">
        <v>302</v>
      </c>
      <c r="AW82" t="s">
        <v>67</v>
      </c>
      <c r="AX82">
        <v>1370</v>
      </c>
      <c r="AY82" t="s">
        <v>474</v>
      </c>
      <c r="AZ82">
        <v>5</v>
      </c>
      <c r="BA82" t="s">
        <v>374</v>
      </c>
      <c r="BB82">
        <v>6</v>
      </c>
      <c r="BC82">
        <v>1</v>
      </c>
      <c r="BE82" t="s">
        <v>67</v>
      </c>
      <c r="BF82">
        <v>0</v>
      </c>
      <c r="BG82" t="s">
        <v>397</v>
      </c>
      <c r="BI82" t="s">
        <v>116</v>
      </c>
      <c r="BJ82" t="s">
        <v>302</v>
      </c>
      <c r="BK82" t="s">
        <v>67</v>
      </c>
      <c r="BL82">
        <v>0.83308370189427505</v>
      </c>
      <c r="BM82">
        <v>1370</v>
      </c>
      <c r="BN82" t="s">
        <v>117</v>
      </c>
      <c r="BO82" t="s">
        <v>169</v>
      </c>
      <c r="BP82">
        <v>6</v>
      </c>
      <c r="BQ82">
        <v>2312.4380000000001</v>
      </c>
      <c r="BR82">
        <v>1.3481327553891481E-2</v>
      </c>
      <c r="BS82">
        <v>0.39150219492315802</v>
      </c>
      <c r="BT82">
        <v>0.26162863609748671</v>
      </c>
      <c r="BU82">
        <v>19.234000000000002</v>
      </c>
      <c r="BV82">
        <v>1.6626762436818301</v>
      </c>
      <c r="BW82">
        <v>76.483107209364192</v>
      </c>
      <c r="BX82">
        <v>5</v>
      </c>
      <c r="BY82">
        <v>26</v>
      </c>
      <c r="BZ82">
        <v>2146</v>
      </c>
    </row>
    <row r="83" spans="1:78" ht="16.5">
      <c r="A83" s="59" t="str">
        <f t="shared" si="19"/>
        <v>강인여객</v>
      </c>
      <c r="B83" s="60" t="str">
        <f t="shared" si="20"/>
        <v>오재철</v>
      </c>
      <c r="C83" s="61" t="str">
        <f t="shared" si="21"/>
        <v>A</v>
      </c>
      <c r="D83" s="62">
        <f t="shared" si="22"/>
        <v>0.98843507863262581</v>
      </c>
      <c r="E83" s="63">
        <f t="shared" si="23"/>
        <v>3499</v>
      </c>
      <c r="F83" s="64" t="str">
        <f t="shared" si="24"/>
        <v>103-1</v>
      </c>
      <c r="G83" s="65" t="str">
        <f t="shared" si="25"/>
        <v>70바5934</v>
      </c>
      <c r="H83" s="66">
        <f t="shared" si="26"/>
        <v>13</v>
      </c>
      <c r="I83" s="67">
        <f t="shared" si="27"/>
        <v>3456.6129999999994</v>
      </c>
      <c r="J83" s="68">
        <f t="shared" si="28"/>
        <v>2.1152057382276768E-2</v>
      </c>
      <c r="K83" s="68">
        <f t="shared" si="29"/>
        <v>0.36725740181687333</v>
      </c>
      <c r="L83" s="68">
        <f t="shared" si="30"/>
        <v>0.23028322811954943</v>
      </c>
      <c r="M83" s="69">
        <f t="shared" si="31"/>
        <v>15.05</v>
      </c>
      <c r="N83" s="70">
        <f t="shared" si="32"/>
        <v>5.4967102189339689</v>
      </c>
      <c r="O83" s="70">
        <f t="shared" si="33"/>
        <v>27.570341256021432</v>
      </c>
      <c r="P83" s="109">
        <f t="shared" si="34"/>
        <v>19</v>
      </c>
      <c r="Q83" s="110">
        <f t="shared" si="35"/>
        <v>190</v>
      </c>
      <c r="R83" s="110">
        <f t="shared" si="36"/>
        <v>959</v>
      </c>
      <c r="T83">
        <v>502</v>
      </c>
      <c r="U83">
        <v>3499</v>
      </c>
      <c r="V83" t="s">
        <v>451</v>
      </c>
      <c r="W83">
        <v>3485.326</v>
      </c>
      <c r="X83">
        <v>1652.5050000000001</v>
      </c>
      <c r="Y83">
        <v>2.109</v>
      </c>
      <c r="Z83">
        <v>15.05</v>
      </c>
      <c r="AA83">
        <v>198.40216599999999</v>
      </c>
      <c r="AB83">
        <v>4.1966140000000003</v>
      </c>
      <c r="AC83">
        <v>72.864664000000005</v>
      </c>
      <c r="AD83" s="1">
        <v>796</v>
      </c>
      <c r="AE83">
        <v>190</v>
      </c>
      <c r="AF83">
        <v>959</v>
      </c>
      <c r="AG83">
        <v>92</v>
      </c>
      <c r="AH83">
        <v>17.566974999999999</v>
      </c>
      <c r="AI83">
        <v>6223.5</v>
      </c>
      <c r="AJ83">
        <v>494.4</v>
      </c>
      <c r="AK83">
        <v>19</v>
      </c>
      <c r="AL83">
        <v>6979</v>
      </c>
      <c r="AM83">
        <v>0.98843507863262581</v>
      </c>
      <c r="AN83" t="s">
        <v>66</v>
      </c>
      <c r="AO83">
        <v>1134.55</v>
      </c>
      <c r="AP83" t="s">
        <v>666</v>
      </c>
      <c r="AQ83" t="s">
        <v>116</v>
      </c>
      <c r="AR83" t="s">
        <v>118</v>
      </c>
      <c r="AS83" t="s">
        <v>116</v>
      </c>
      <c r="AT83" t="s">
        <v>118</v>
      </c>
      <c r="AU83" t="s">
        <v>202</v>
      </c>
      <c r="AV83" t="s">
        <v>451</v>
      </c>
      <c r="AW83" t="s">
        <v>66</v>
      </c>
      <c r="AX83">
        <v>3499</v>
      </c>
      <c r="AY83" t="s">
        <v>503</v>
      </c>
      <c r="AZ83">
        <v>5</v>
      </c>
      <c r="BA83" t="s">
        <v>516</v>
      </c>
      <c r="BB83">
        <v>13</v>
      </c>
      <c r="BC83">
        <v>1</v>
      </c>
      <c r="BE83" t="s">
        <v>71</v>
      </c>
      <c r="BF83">
        <v>-1</v>
      </c>
      <c r="BG83" t="s">
        <v>398</v>
      </c>
      <c r="BI83" t="s">
        <v>116</v>
      </c>
      <c r="BJ83" t="s">
        <v>451</v>
      </c>
      <c r="BK83" t="s">
        <v>66</v>
      </c>
      <c r="BL83">
        <v>0.98843507863262581</v>
      </c>
      <c r="BM83">
        <v>3499</v>
      </c>
      <c r="BN83" t="s">
        <v>118</v>
      </c>
      <c r="BO83" t="s">
        <v>202</v>
      </c>
      <c r="BP83">
        <v>13</v>
      </c>
      <c r="BQ83">
        <v>3456.6129999999994</v>
      </c>
      <c r="BR83">
        <v>2.1152057382276768E-2</v>
      </c>
      <c r="BS83">
        <v>0.36725740181687333</v>
      </c>
      <c r="BT83">
        <v>0.22838609645123584</v>
      </c>
      <c r="BU83">
        <v>15.05</v>
      </c>
      <c r="BV83">
        <v>5.4967102189339689</v>
      </c>
      <c r="BW83">
        <v>27.570341256021432</v>
      </c>
      <c r="BX83">
        <v>19</v>
      </c>
      <c r="BY83">
        <v>190</v>
      </c>
      <c r="BZ83">
        <v>959</v>
      </c>
    </row>
    <row r="84" spans="1:78" ht="16.5">
      <c r="A84" s="42" t="str">
        <f t="shared" si="19"/>
        <v>강인여객</v>
      </c>
      <c r="B84" s="43" t="str">
        <f t="shared" si="20"/>
        <v>오창석</v>
      </c>
      <c r="C84" s="44" t="str">
        <f t="shared" si="21"/>
        <v>A</v>
      </c>
      <c r="D84" s="45">
        <f t="shared" si="22"/>
        <v>0.95499039158543886</v>
      </c>
      <c r="E84" s="46">
        <f t="shared" si="23"/>
        <v>3594</v>
      </c>
      <c r="F84" s="47" t="str">
        <f t="shared" si="24"/>
        <v>급행91</v>
      </c>
      <c r="G84" s="48" t="str">
        <f t="shared" si="25"/>
        <v>72바1602</v>
      </c>
      <c r="H84" s="49">
        <f t="shared" si="26"/>
        <v>2</v>
      </c>
      <c r="I84" s="50">
        <f t="shared" si="27"/>
        <v>4348.2719999999999</v>
      </c>
      <c r="J84" s="51">
        <f t="shared" si="28"/>
        <v>4.0953708555965121E-3</v>
      </c>
      <c r="K84" s="51">
        <f t="shared" si="29"/>
        <v>0.29774185045829937</v>
      </c>
      <c r="L84" s="51">
        <f t="shared" si="30"/>
        <v>0.31552763948529439</v>
      </c>
      <c r="M84" s="52">
        <f t="shared" si="31"/>
        <v>17.632999999999999</v>
      </c>
      <c r="N84" s="53">
        <f t="shared" si="32"/>
        <v>0.91990565447607697</v>
      </c>
      <c r="O84" s="53">
        <f t="shared" si="33"/>
        <v>16.650292346016993</v>
      </c>
      <c r="P84" s="111">
        <f t="shared" si="34"/>
        <v>7</v>
      </c>
      <c r="Q84" s="112">
        <f t="shared" si="35"/>
        <v>40</v>
      </c>
      <c r="R84" s="112">
        <f t="shared" si="36"/>
        <v>724</v>
      </c>
      <c r="T84">
        <v>502</v>
      </c>
      <c r="U84">
        <v>3594</v>
      </c>
      <c r="V84" t="s">
        <v>303</v>
      </c>
      <c r="W84">
        <v>4348.2719999999999</v>
      </c>
      <c r="X84">
        <v>1729.769</v>
      </c>
      <c r="Y84">
        <v>2.5139999999999998</v>
      </c>
      <c r="Z84">
        <v>17.632999999999999</v>
      </c>
      <c r="AA84">
        <v>154.76937799999999</v>
      </c>
      <c r="AB84">
        <v>0.63383800000000001</v>
      </c>
      <c r="AC84">
        <v>46.081321000000003</v>
      </c>
      <c r="AD84" s="1">
        <v>1372</v>
      </c>
      <c r="AE84">
        <v>40</v>
      </c>
      <c r="AF84">
        <v>724</v>
      </c>
      <c r="AG84">
        <v>94</v>
      </c>
      <c r="AH84">
        <v>28.09517</v>
      </c>
      <c r="AI84">
        <v>16576.2</v>
      </c>
      <c r="AJ84">
        <v>3178.2</v>
      </c>
      <c r="AK84">
        <v>7</v>
      </c>
      <c r="AL84">
        <v>3026</v>
      </c>
      <c r="AM84">
        <v>0.95499039158543886</v>
      </c>
      <c r="AN84" t="s">
        <v>66</v>
      </c>
      <c r="AO84">
        <v>3709.0659999999998</v>
      </c>
      <c r="AP84" t="s">
        <v>667</v>
      </c>
      <c r="AQ84" t="s">
        <v>116</v>
      </c>
      <c r="AR84" t="s">
        <v>120</v>
      </c>
      <c r="AS84" t="s">
        <v>116</v>
      </c>
      <c r="AT84" t="s">
        <v>120</v>
      </c>
      <c r="AU84" t="s">
        <v>240</v>
      </c>
      <c r="AV84" t="s">
        <v>303</v>
      </c>
      <c r="AW84" t="s">
        <v>66</v>
      </c>
      <c r="AX84">
        <v>3594</v>
      </c>
      <c r="AY84" t="s">
        <v>497</v>
      </c>
      <c r="AZ84">
        <v>4</v>
      </c>
      <c r="BA84" t="s">
        <v>668</v>
      </c>
      <c r="BB84">
        <v>2</v>
      </c>
      <c r="BC84">
        <v>1</v>
      </c>
      <c r="BE84" t="s">
        <v>68</v>
      </c>
      <c r="BF84">
        <v>1</v>
      </c>
      <c r="BG84" t="s">
        <v>394</v>
      </c>
      <c r="BI84" t="s">
        <v>116</v>
      </c>
      <c r="BJ84" t="s">
        <v>303</v>
      </c>
      <c r="BK84" t="s">
        <v>66</v>
      </c>
      <c r="BL84">
        <v>0.95499039158543886</v>
      </c>
      <c r="BM84">
        <v>3594</v>
      </c>
      <c r="BN84" t="s">
        <v>120</v>
      </c>
      <c r="BO84" t="s">
        <v>240</v>
      </c>
      <c r="BP84">
        <v>2</v>
      </c>
      <c r="BQ84">
        <v>4348.2719999999999</v>
      </c>
      <c r="BR84">
        <v>4.0953708555965121E-3</v>
      </c>
      <c r="BS84">
        <v>0.29774185045829937</v>
      </c>
      <c r="BT84">
        <v>0.31552763948529439</v>
      </c>
      <c r="BU84">
        <v>17.632999999999999</v>
      </c>
      <c r="BV84">
        <v>0.91990565447607697</v>
      </c>
      <c r="BW84">
        <v>16.650292346016993</v>
      </c>
      <c r="BX84">
        <v>7</v>
      </c>
      <c r="BY84">
        <v>40</v>
      </c>
      <c r="BZ84">
        <v>724</v>
      </c>
    </row>
    <row r="85" spans="1:78" ht="16.5">
      <c r="A85" s="59" t="str">
        <f t="shared" si="19"/>
        <v>강인여객</v>
      </c>
      <c r="B85" s="60" t="str">
        <f t="shared" si="20"/>
        <v>유병원</v>
      </c>
      <c r="C85" s="61" t="str">
        <f t="shared" si="21"/>
        <v>B</v>
      </c>
      <c r="D85" s="62">
        <f t="shared" si="22"/>
        <v>0.94573935816408572</v>
      </c>
      <c r="E85" s="63">
        <f t="shared" si="23"/>
        <v>3314</v>
      </c>
      <c r="F85" s="64" t="str">
        <f t="shared" si="24"/>
        <v>103-1</v>
      </c>
      <c r="G85" s="65" t="str">
        <f t="shared" si="25"/>
        <v>70바6095</v>
      </c>
      <c r="H85" s="66">
        <f t="shared" si="26"/>
        <v>3</v>
      </c>
      <c r="I85" s="67">
        <f t="shared" si="27"/>
        <v>2632.4159999999997</v>
      </c>
      <c r="J85" s="68">
        <f t="shared" si="28"/>
        <v>1.6109794323896216E-2</v>
      </c>
      <c r="K85" s="68">
        <f t="shared" si="29"/>
        <v>0.35602190300918124</v>
      </c>
      <c r="L85" s="68">
        <f t="shared" si="30"/>
        <v>0.17550417563181506</v>
      </c>
      <c r="M85" s="69">
        <f t="shared" si="31"/>
        <v>12.648</v>
      </c>
      <c r="N85" s="70">
        <f t="shared" si="32"/>
        <v>0.22792750082053903</v>
      </c>
      <c r="O85" s="70">
        <f t="shared" si="33"/>
        <v>4.9384291844450123</v>
      </c>
      <c r="P85" s="109">
        <f t="shared" si="34"/>
        <v>5</v>
      </c>
      <c r="Q85" s="110">
        <f t="shared" si="35"/>
        <v>6</v>
      </c>
      <c r="R85" s="110">
        <f t="shared" si="36"/>
        <v>130</v>
      </c>
      <c r="T85">
        <v>502</v>
      </c>
      <c r="U85">
        <v>3314</v>
      </c>
      <c r="V85" t="s">
        <v>304</v>
      </c>
      <c r="W85">
        <v>2632.4160000000002</v>
      </c>
      <c r="X85">
        <v>1213.3489999999999</v>
      </c>
      <c r="Y85">
        <v>2.17</v>
      </c>
      <c r="Z85">
        <v>12.648</v>
      </c>
      <c r="AA85">
        <v>153.59606400000001</v>
      </c>
      <c r="AB85">
        <v>2.4744009999999999</v>
      </c>
      <c r="AC85">
        <v>54.683562999999999</v>
      </c>
      <c r="AD85" s="1">
        <v>462</v>
      </c>
      <c r="AE85">
        <v>6</v>
      </c>
      <c r="AF85">
        <v>130</v>
      </c>
      <c r="AG85">
        <v>80</v>
      </c>
      <c r="AH85">
        <v>17.138563999999999</v>
      </c>
      <c r="AI85">
        <v>844.9</v>
      </c>
      <c r="AJ85">
        <v>0</v>
      </c>
      <c r="AK85">
        <v>5</v>
      </c>
      <c r="AL85">
        <v>2096</v>
      </c>
      <c r="AM85">
        <v>0.94573935816408572</v>
      </c>
      <c r="AN85" t="s">
        <v>68</v>
      </c>
      <c r="AO85">
        <v>2461.5369999999998</v>
      </c>
      <c r="AP85" t="s">
        <v>669</v>
      </c>
      <c r="AQ85" t="s">
        <v>116</v>
      </c>
      <c r="AR85" t="s">
        <v>118</v>
      </c>
      <c r="AS85" t="s">
        <v>116</v>
      </c>
      <c r="AT85" t="s">
        <v>118</v>
      </c>
      <c r="AU85" t="s">
        <v>216</v>
      </c>
      <c r="AV85" t="s">
        <v>304</v>
      </c>
      <c r="AW85" t="s">
        <v>68</v>
      </c>
      <c r="AX85">
        <v>3314</v>
      </c>
      <c r="AY85" t="s">
        <v>477</v>
      </c>
      <c r="AZ85">
        <v>4</v>
      </c>
      <c r="BA85" t="s">
        <v>360</v>
      </c>
      <c r="BB85">
        <v>3</v>
      </c>
      <c r="BC85">
        <v>1</v>
      </c>
      <c r="BE85" t="s">
        <v>68</v>
      </c>
      <c r="BF85">
        <v>0</v>
      </c>
      <c r="BG85" t="s">
        <v>397</v>
      </c>
      <c r="BI85" t="s">
        <v>116</v>
      </c>
      <c r="BJ85" t="s">
        <v>304</v>
      </c>
      <c r="BK85" t="s">
        <v>68</v>
      </c>
      <c r="BL85">
        <v>0.94573935816408572</v>
      </c>
      <c r="BM85">
        <v>3314</v>
      </c>
      <c r="BN85" t="s">
        <v>118</v>
      </c>
      <c r="BO85" t="s">
        <v>216</v>
      </c>
      <c r="BP85">
        <v>3</v>
      </c>
      <c r="BQ85">
        <v>2632.4159999999997</v>
      </c>
      <c r="BR85">
        <v>1.6109794323896216E-2</v>
      </c>
      <c r="BS85">
        <v>0.35602190300918124</v>
      </c>
      <c r="BT85">
        <v>0.17550417563181503</v>
      </c>
      <c r="BU85">
        <v>12.648</v>
      </c>
      <c r="BV85">
        <v>0.22792750082053903</v>
      </c>
      <c r="BW85">
        <v>4.9384291844450123</v>
      </c>
      <c r="BX85">
        <v>5</v>
      </c>
      <c r="BY85">
        <v>6</v>
      </c>
      <c r="BZ85">
        <v>130</v>
      </c>
    </row>
    <row r="86" spans="1:78" ht="16.5">
      <c r="A86" s="42" t="str">
        <f t="shared" si="19"/>
        <v>강인여객</v>
      </c>
      <c r="B86" s="43" t="str">
        <f t="shared" si="20"/>
        <v>유승진</v>
      </c>
      <c r="C86" s="44" t="str">
        <f t="shared" si="21"/>
        <v>C</v>
      </c>
      <c r="D86" s="45">
        <f t="shared" si="22"/>
        <v>0.86903099248036297</v>
      </c>
      <c r="E86" s="46">
        <f t="shared" si="23"/>
        <v>6690</v>
      </c>
      <c r="F86" s="47" t="str">
        <f t="shared" si="24"/>
        <v>103</v>
      </c>
      <c r="G86" s="48" t="str">
        <f t="shared" si="25"/>
        <v>70바5084</v>
      </c>
      <c r="H86" s="49">
        <f t="shared" si="26"/>
        <v>2</v>
      </c>
      <c r="I86" s="50">
        <f t="shared" si="27"/>
        <v>2637.3739999999998</v>
      </c>
      <c r="J86" s="51">
        <f t="shared" si="28"/>
        <v>2.4882040135591334E-2</v>
      </c>
      <c r="K86" s="51">
        <f t="shared" si="29"/>
        <v>0.39033424339640205</v>
      </c>
      <c r="L86" s="51">
        <f t="shared" si="30"/>
        <v>0.19716581721060419</v>
      </c>
      <c r="M86" s="52">
        <f t="shared" si="31"/>
        <v>18.087</v>
      </c>
      <c r="N86" s="53">
        <f t="shared" si="32"/>
        <v>0.37916503309731575</v>
      </c>
      <c r="O86" s="53">
        <f t="shared" si="33"/>
        <v>9.554958834052357</v>
      </c>
      <c r="P86" s="111">
        <f t="shared" si="34"/>
        <v>27</v>
      </c>
      <c r="Q86" s="112">
        <f t="shared" si="35"/>
        <v>10</v>
      </c>
      <c r="R86" s="112">
        <f t="shared" si="36"/>
        <v>252</v>
      </c>
      <c r="T86">
        <v>502</v>
      </c>
      <c r="U86">
        <v>6690</v>
      </c>
      <c r="V86" t="s">
        <v>305</v>
      </c>
      <c r="W86">
        <v>2637.3739999999998</v>
      </c>
      <c r="X86">
        <v>1441.356</v>
      </c>
      <c r="Y86">
        <v>1.83</v>
      </c>
      <c r="Z86">
        <v>18.087</v>
      </c>
      <c r="AA86">
        <v>167.678855</v>
      </c>
      <c r="AB86">
        <v>4.1721919999999999</v>
      </c>
      <c r="AC86">
        <v>65.450799000000004</v>
      </c>
      <c r="AD86" s="1">
        <v>520</v>
      </c>
      <c r="AE86">
        <v>10</v>
      </c>
      <c r="AF86">
        <v>252</v>
      </c>
      <c r="AG86">
        <v>89</v>
      </c>
      <c r="AH86">
        <v>15.728721</v>
      </c>
      <c r="AI86">
        <v>2433.5</v>
      </c>
      <c r="AJ86">
        <v>102.8</v>
      </c>
      <c r="AK86">
        <v>27</v>
      </c>
      <c r="AL86">
        <v>10306</v>
      </c>
      <c r="AM86">
        <v>0.86903099248036297</v>
      </c>
      <c r="AN86" t="s">
        <v>69</v>
      </c>
      <c r="AO86">
        <v>2500.9009999999998</v>
      </c>
      <c r="AP86" t="s">
        <v>670</v>
      </c>
      <c r="AQ86" t="s">
        <v>116</v>
      </c>
      <c r="AR86" t="s">
        <v>117</v>
      </c>
      <c r="AS86" t="s">
        <v>116</v>
      </c>
      <c r="AT86" t="s">
        <v>117</v>
      </c>
      <c r="AU86" t="s">
        <v>179</v>
      </c>
      <c r="AV86" t="s">
        <v>305</v>
      </c>
      <c r="AW86" t="s">
        <v>69</v>
      </c>
      <c r="AX86">
        <v>6690</v>
      </c>
      <c r="AY86" t="s">
        <v>475</v>
      </c>
      <c r="AZ86">
        <v>10</v>
      </c>
      <c r="BA86" t="s">
        <v>523</v>
      </c>
      <c r="BB86">
        <v>2</v>
      </c>
      <c r="BC86">
        <v>1</v>
      </c>
      <c r="BE86" t="s">
        <v>69</v>
      </c>
      <c r="BF86">
        <v>0</v>
      </c>
      <c r="BG86" t="s">
        <v>397</v>
      </c>
      <c r="BI86" t="s">
        <v>116</v>
      </c>
      <c r="BJ86" t="s">
        <v>305</v>
      </c>
      <c r="BK86" t="s">
        <v>69</v>
      </c>
      <c r="BL86">
        <v>0.86903099248036297</v>
      </c>
      <c r="BM86">
        <v>6690</v>
      </c>
      <c r="BN86" t="s">
        <v>117</v>
      </c>
      <c r="BO86" t="s">
        <v>179</v>
      </c>
      <c r="BP86">
        <v>2</v>
      </c>
      <c r="BQ86">
        <v>2637.3739999999998</v>
      </c>
      <c r="BR86">
        <v>2.4882040135591334E-2</v>
      </c>
      <c r="BS86">
        <v>0.39033424339640205</v>
      </c>
      <c r="BT86">
        <v>0.19716581721060419</v>
      </c>
      <c r="BU86">
        <v>18.087</v>
      </c>
      <c r="BV86">
        <v>0.37916503309731575</v>
      </c>
      <c r="BW86">
        <v>9.554958834052357</v>
      </c>
      <c r="BX86">
        <v>27</v>
      </c>
      <c r="BY86">
        <v>10</v>
      </c>
      <c r="BZ86">
        <v>252</v>
      </c>
    </row>
    <row r="87" spans="1:78" ht="16.5">
      <c r="A87" s="59" t="str">
        <f t="shared" si="19"/>
        <v>강인여객</v>
      </c>
      <c r="B87" s="60" t="str">
        <f t="shared" si="20"/>
        <v>유진혁</v>
      </c>
      <c r="C87" s="61" t="str">
        <f t="shared" si="21"/>
        <v>A</v>
      </c>
      <c r="D87" s="62">
        <f t="shared" si="22"/>
        <v>0.97692391687713842</v>
      </c>
      <c r="E87" s="63">
        <f t="shared" si="23"/>
        <v>1585</v>
      </c>
      <c r="F87" s="64" t="str">
        <f t="shared" si="24"/>
        <v>223</v>
      </c>
      <c r="G87" s="65" t="str">
        <f t="shared" si="25"/>
        <v>70바5953</v>
      </c>
      <c r="H87" s="66">
        <f t="shared" si="26"/>
        <v>3</v>
      </c>
      <c r="I87" s="67">
        <f t="shared" si="27"/>
        <v>2931.4789999999998</v>
      </c>
      <c r="J87" s="68">
        <f t="shared" si="28"/>
        <v>5.4332223999865453E-3</v>
      </c>
      <c r="K87" s="68">
        <f t="shared" si="29"/>
        <v>0.25506938765213039</v>
      </c>
      <c r="L87" s="68">
        <f t="shared" si="30"/>
        <v>0.15555287962151529</v>
      </c>
      <c r="M87" s="69">
        <f t="shared" si="31"/>
        <v>13.474</v>
      </c>
      <c r="N87" s="70">
        <f t="shared" si="32"/>
        <v>0.44346215681572343</v>
      </c>
      <c r="O87" s="70">
        <f t="shared" si="33"/>
        <v>21.388520947958352</v>
      </c>
      <c r="P87" s="109">
        <f t="shared" si="34"/>
        <v>1</v>
      </c>
      <c r="Q87" s="110">
        <f t="shared" si="35"/>
        <v>13</v>
      </c>
      <c r="R87" s="110">
        <f t="shared" si="36"/>
        <v>627</v>
      </c>
      <c r="T87">
        <v>502</v>
      </c>
      <c r="U87">
        <v>1585</v>
      </c>
      <c r="V87" t="s">
        <v>306</v>
      </c>
      <c r="W87">
        <v>2931.4789999999998</v>
      </c>
      <c r="X87">
        <v>1154.3150000000001</v>
      </c>
      <c r="Y87">
        <v>2.54</v>
      </c>
      <c r="Z87">
        <v>13.474</v>
      </c>
      <c r="AA87">
        <v>118.91525</v>
      </c>
      <c r="AB87">
        <v>0.64609300000000003</v>
      </c>
      <c r="AC87">
        <v>30.33164</v>
      </c>
      <c r="AD87" s="1">
        <v>456</v>
      </c>
      <c r="AE87">
        <v>13</v>
      </c>
      <c r="AF87">
        <v>627</v>
      </c>
      <c r="AG87">
        <v>90</v>
      </c>
      <c r="AH87">
        <v>24.651833</v>
      </c>
      <c r="AI87">
        <v>15643.6</v>
      </c>
      <c r="AJ87">
        <v>1294</v>
      </c>
      <c r="AK87">
        <v>1</v>
      </c>
      <c r="AL87">
        <v>620</v>
      </c>
      <c r="AM87">
        <v>0.97692391687713842</v>
      </c>
      <c r="AN87" t="s">
        <v>66</v>
      </c>
      <c r="AO87">
        <v>2512.3829999999998</v>
      </c>
      <c r="AP87" t="s">
        <v>671</v>
      </c>
      <c r="AQ87" t="s">
        <v>116</v>
      </c>
      <c r="AR87" t="s">
        <v>119</v>
      </c>
      <c r="AS87" t="s">
        <v>116</v>
      </c>
      <c r="AT87" t="s">
        <v>119</v>
      </c>
      <c r="AU87" t="s">
        <v>223</v>
      </c>
      <c r="AV87" t="s">
        <v>306</v>
      </c>
      <c r="AW87" t="s">
        <v>66</v>
      </c>
      <c r="AX87">
        <v>1585</v>
      </c>
      <c r="AY87" t="s">
        <v>529</v>
      </c>
      <c r="AZ87">
        <v>3</v>
      </c>
      <c r="BA87" t="s">
        <v>542</v>
      </c>
      <c r="BB87">
        <v>3</v>
      </c>
      <c r="BC87">
        <v>1</v>
      </c>
      <c r="BE87" t="s">
        <v>66</v>
      </c>
      <c r="BF87">
        <v>0</v>
      </c>
      <c r="BG87" t="s">
        <v>397</v>
      </c>
      <c r="BI87" t="s">
        <v>116</v>
      </c>
      <c r="BJ87" t="s">
        <v>306</v>
      </c>
      <c r="BK87" t="s">
        <v>66</v>
      </c>
      <c r="BL87">
        <v>0.97692391687713842</v>
      </c>
      <c r="BM87">
        <v>1585</v>
      </c>
      <c r="BN87" t="s">
        <v>119</v>
      </c>
      <c r="BO87" t="s">
        <v>223</v>
      </c>
      <c r="BP87">
        <v>3</v>
      </c>
      <c r="BQ87">
        <v>2931.4789999999998</v>
      </c>
      <c r="BR87">
        <v>5.4332223999865453E-3</v>
      </c>
      <c r="BS87">
        <v>0.25506938765213039</v>
      </c>
      <c r="BT87">
        <v>0.15555287962151529</v>
      </c>
      <c r="BU87">
        <v>13.474</v>
      </c>
      <c r="BV87">
        <v>0.44346215681572343</v>
      </c>
      <c r="BW87">
        <v>21.388520947958352</v>
      </c>
      <c r="BX87">
        <v>1</v>
      </c>
      <c r="BY87">
        <v>13</v>
      </c>
      <c r="BZ87">
        <v>627</v>
      </c>
    </row>
    <row r="88" spans="1:78" ht="16.5">
      <c r="A88" s="42" t="str">
        <f t="shared" si="19"/>
        <v>강인여객</v>
      </c>
      <c r="B88" s="43" t="str">
        <f t="shared" si="20"/>
        <v>유철종</v>
      </c>
      <c r="C88" s="44" t="str">
        <f t="shared" si="21"/>
        <v>F</v>
      </c>
      <c r="D88" s="45">
        <f t="shared" si="22"/>
        <v>0.77914219340395174</v>
      </c>
      <c r="E88" s="46">
        <f t="shared" si="23"/>
        <v>1633</v>
      </c>
      <c r="F88" s="47" t="str">
        <f t="shared" si="24"/>
        <v>103</v>
      </c>
      <c r="G88" s="48" t="str">
        <f t="shared" si="25"/>
        <v>70바5063</v>
      </c>
      <c r="H88" s="49">
        <f t="shared" si="26"/>
        <v>11</v>
      </c>
      <c r="I88" s="50">
        <f t="shared" si="27"/>
        <v>1302.9970000000001</v>
      </c>
      <c r="J88" s="51">
        <f t="shared" si="28"/>
        <v>2.0524170761721857E-2</v>
      </c>
      <c r="K88" s="51">
        <f t="shared" si="29"/>
        <v>0.3794688581449408</v>
      </c>
      <c r="L88" s="51">
        <f t="shared" si="30"/>
        <v>0.34842750981007631</v>
      </c>
      <c r="M88" s="52">
        <f t="shared" si="31"/>
        <v>21.864000000000001</v>
      </c>
      <c r="N88" s="53">
        <f t="shared" si="32"/>
        <v>1.1789000469595186</v>
      </c>
      <c r="O88" s="53">
        <f t="shared" si="33"/>
        <v>48.236660254760302</v>
      </c>
      <c r="P88" s="111">
        <f t="shared" si="34"/>
        <v>92</v>
      </c>
      <c r="Q88" s="112">
        <f t="shared" si="35"/>
        <v>51</v>
      </c>
      <c r="R88" s="112">
        <f t="shared" si="36"/>
        <v>891</v>
      </c>
      <c r="T88">
        <v>502</v>
      </c>
      <c r="U88">
        <v>1633</v>
      </c>
      <c r="V88" t="s">
        <v>390</v>
      </c>
      <c r="W88">
        <v>1520.0350000000001</v>
      </c>
      <c r="X88">
        <v>899.88300000000004</v>
      </c>
      <c r="Y88">
        <v>1.6890000000000001</v>
      </c>
      <c r="Z88">
        <v>21.864000000000001</v>
      </c>
      <c r="AA88">
        <v>84.749977000000001</v>
      </c>
      <c r="AB88">
        <v>1.7394229999999999</v>
      </c>
      <c r="AC88">
        <v>32.159976999999998</v>
      </c>
      <c r="AD88" s="1">
        <v>454</v>
      </c>
      <c r="AE88">
        <v>51</v>
      </c>
      <c r="AF88">
        <v>891</v>
      </c>
      <c r="AG88">
        <v>91</v>
      </c>
      <c r="AH88">
        <v>17.935521000000001</v>
      </c>
      <c r="AI88">
        <v>3288.5</v>
      </c>
      <c r="AJ88">
        <v>237.9</v>
      </c>
      <c r="AK88">
        <v>92</v>
      </c>
      <c r="AL88">
        <v>4394</v>
      </c>
      <c r="AM88">
        <v>0.77914219340395174</v>
      </c>
      <c r="AN88" t="s">
        <v>70</v>
      </c>
      <c r="AO88">
        <v>215.685</v>
      </c>
      <c r="AP88" t="s">
        <v>672</v>
      </c>
      <c r="AQ88" t="s">
        <v>116</v>
      </c>
      <c r="AR88" t="s">
        <v>117</v>
      </c>
      <c r="AS88" t="s">
        <v>116</v>
      </c>
      <c r="AT88" t="s">
        <v>117</v>
      </c>
      <c r="AU88" t="s">
        <v>171</v>
      </c>
      <c r="AV88" t="s">
        <v>390</v>
      </c>
      <c r="AW88" t="s">
        <v>70</v>
      </c>
      <c r="AX88">
        <v>1633</v>
      </c>
      <c r="AY88" t="s">
        <v>482</v>
      </c>
      <c r="AZ88">
        <v>5</v>
      </c>
      <c r="BA88" t="s">
        <v>502</v>
      </c>
      <c r="BB88">
        <v>11</v>
      </c>
      <c r="BC88">
        <v>1</v>
      </c>
      <c r="BE88" t="s">
        <v>70</v>
      </c>
      <c r="BF88">
        <v>0</v>
      </c>
      <c r="BG88" t="s">
        <v>397</v>
      </c>
      <c r="BI88" t="s">
        <v>116</v>
      </c>
      <c r="BJ88" t="s">
        <v>390</v>
      </c>
      <c r="BK88" t="s">
        <v>70</v>
      </c>
      <c r="BL88">
        <v>0.77914219340395174</v>
      </c>
      <c r="BM88">
        <v>1633</v>
      </c>
      <c r="BN88" t="s">
        <v>117</v>
      </c>
      <c r="BO88" t="s">
        <v>171</v>
      </c>
      <c r="BP88">
        <v>11</v>
      </c>
      <c r="BQ88">
        <v>1302.9970000000001</v>
      </c>
      <c r="BR88">
        <v>2.0524170761721857E-2</v>
      </c>
      <c r="BS88">
        <v>0.3794688581449408</v>
      </c>
      <c r="BT88">
        <v>0.29867733308772493</v>
      </c>
      <c r="BU88">
        <v>21.864000000000001</v>
      </c>
      <c r="BV88">
        <v>1.1789000469595186</v>
      </c>
      <c r="BW88">
        <v>48.236660254760302</v>
      </c>
      <c r="BX88">
        <v>92</v>
      </c>
      <c r="BY88">
        <v>51</v>
      </c>
      <c r="BZ88">
        <v>891</v>
      </c>
    </row>
    <row r="89" spans="1:78" ht="16.5">
      <c r="A89" s="59" t="str">
        <f t="shared" si="19"/>
        <v>강인여객</v>
      </c>
      <c r="B89" s="60" t="str">
        <f t="shared" si="20"/>
        <v>윤인영</v>
      </c>
      <c r="C89" s="61" t="str">
        <f t="shared" si="21"/>
        <v>B</v>
      </c>
      <c r="D89" s="62">
        <f t="shared" si="22"/>
        <v>0.92843876167074435</v>
      </c>
      <c r="E89" s="63">
        <f t="shared" si="23"/>
        <v>3725</v>
      </c>
      <c r="F89" s="64" t="str">
        <f t="shared" si="24"/>
        <v>103</v>
      </c>
      <c r="G89" s="65" t="str">
        <f t="shared" si="25"/>
        <v>70바5064</v>
      </c>
      <c r="H89" s="66">
        <f t="shared" si="26"/>
        <v>19</v>
      </c>
      <c r="I89" s="67">
        <f t="shared" si="27"/>
        <v>2717.3710000000001</v>
      </c>
      <c r="J89" s="68">
        <f t="shared" si="28"/>
        <v>1.5982485186971436E-2</v>
      </c>
      <c r="K89" s="68">
        <f t="shared" si="29"/>
        <v>0.36897048003227478</v>
      </c>
      <c r="L89" s="68">
        <f t="shared" si="30"/>
        <v>0.27379404578911015</v>
      </c>
      <c r="M89" s="69">
        <f t="shared" si="31"/>
        <v>14.456</v>
      </c>
      <c r="N89" s="70">
        <f t="shared" si="32"/>
        <v>0.33120247474489128</v>
      </c>
      <c r="O89" s="70">
        <f t="shared" si="33"/>
        <v>15.161713288321689</v>
      </c>
      <c r="P89" s="109">
        <f t="shared" si="34"/>
        <v>19</v>
      </c>
      <c r="Q89" s="110">
        <f t="shared" si="35"/>
        <v>9</v>
      </c>
      <c r="R89" s="110">
        <f t="shared" si="36"/>
        <v>412</v>
      </c>
      <c r="T89">
        <v>502</v>
      </c>
      <c r="U89">
        <v>3725</v>
      </c>
      <c r="V89" t="s">
        <v>452</v>
      </c>
      <c r="W89">
        <v>2717.3710000000001</v>
      </c>
      <c r="X89">
        <v>1341.9010000000001</v>
      </c>
      <c r="Y89">
        <v>2.0249999999999999</v>
      </c>
      <c r="Z89">
        <v>14.456</v>
      </c>
      <c r="AA89">
        <v>165.36996400000001</v>
      </c>
      <c r="AB89">
        <v>2.6430229999999999</v>
      </c>
      <c r="AC89">
        <v>61.016635000000001</v>
      </c>
      <c r="AD89" s="1">
        <v>744</v>
      </c>
      <c r="AE89">
        <v>9</v>
      </c>
      <c r="AF89">
        <v>412</v>
      </c>
      <c r="AG89">
        <v>88</v>
      </c>
      <c r="AH89">
        <v>16.432071000000001</v>
      </c>
      <c r="AI89">
        <v>2753.9</v>
      </c>
      <c r="AJ89">
        <v>38.700000000000003</v>
      </c>
      <c r="AK89">
        <v>19</v>
      </c>
      <c r="AL89">
        <v>5214</v>
      </c>
      <c r="AM89">
        <v>0.92843876167074435</v>
      </c>
      <c r="AN89" t="s">
        <v>68</v>
      </c>
      <c r="AO89">
        <v>384.49799999999999</v>
      </c>
      <c r="AP89" t="s">
        <v>673</v>
      </c>
      <c r="AQ89" t="s">
        <v>116</v>
      </c>
      <c r="AR89" t="s">
        <v>117</v>
      </c>
      <c r="AS89" t="s">
        <v>116</v>
      </c>
      <c r="AT89" t="s">
        <v>117</v>
      </c>
      <c r="AU89" t="s">
        <v>173</v>
      </c>
      <c r="AV89" t="s">
        <v>452</v>
      </c>
      <c r="AW89" t="s">
        <v>68</v>
      </c>
      <c r="AX89">
        <v>3725</v>
      </c>
      <c r="AY89" t="s">
        <v>500</v>
      </c>
      <c r="AZ89">
        <v>6</v>
      </c>
      <c r="BA89" t="s">
        <v>376</v>
      </c>
      <c r="BB89">
        <v>19</v>
      </c>
      <c r="BC89">
        <v>1</v>
      </c>
      <c r="BE89" t="s">
        <v>69</v>
      </c>
      <c r="BF89">
        <v>1</v>
      </c>
      <c r="BG89" t="s">
        <v>394</v>
      </c>
      <c r="BI89" t="s">
        <v>116</v>
      </c>
      <c r="BJ89" t="s">
        <v>452</v>
      </c>
      <c r="BK89" t="s">
        <v>68</v>
      </c>
      <c r="BL89">
        <v>0.92843876167074435</v>
      </c>
      <c r="BM89">
        <v>3725</v>
      </c>
      <c r="BN89" t="s">
        <v>117</v>
      </c>
      <c r="BO89" t="s">
        <v>173</v>
      </c>
      <c r="BP89">
        <v>19</v>
      </c>
      <c r="BQ89">
        <v>2717.3710000000001</v>
      </c>
      <c r="BR89">
        <v>1.5982485186971436E-2</v>
      </c>
      <c r="BS89">
        <v>0.36897048003227478</v>
      </c>
      <c r="BT89">
        <v>0.27379404578911015</v>
      </c>
      <c r="BU89">
        <v>14.456</v>
      </c>
      <c r="BV89">
        <v>0.33120247474489128</v>
      </c>
      <c r="BW89">
        <v>15.161713288321689</v>
      </c>
      <c r="BX89">
        <v>19</v>
      </c>
      <c r="BY89">
        <v>9</v>
      </c>
      <c r="BZ89">
        <v>412</v>
      </c>
    </row>
    <row r="90" spans="1:78" ht="16.5">
      <c r="A90" s="42" t="str">
        <f t="shared" si="19"/>
        <v>강인여객</v>
      </c>
      <c r="B90" s="43" t="str">
        <f t="shared" si="20"/>
        <v>이건철</v>
      </c>
      <c r="C90" s="44" t="str">
        <f t="shared" si="21"/>
        <v>D</v>
      </c>
      <c r="D90" s="45">
        <f t="shared" si="22"/>
        <v>0.83728797909081987</v>
      </c>
      <c r="E90" s="46">
        <f t="shared" si="23"/>
        <v>9106</v>
      </c>
      <c r="F90" s="47" t="str">
        <f t="shared" si="24"/>
        <v>103-1</v>
      </c>
      <c r="G90" s="48" t="str">
        <f t="shared" si="25"/>
        <v>70바5923</v>
      </c>
      <c r="H90" s="49">
        <f t="shared" si="26"/>
        <v>13</v>
      </c>
      <c r="I90" s="50">
        <f t="shared" si="27"/>
        <v>2876.4620000000004</v>
      </c>
      <c r="J90" s="51">
        <f t="shared" si="28"/>
        <v>6.996801388829639E-3</v>
      </c>
      <c r="K90" s="51">
        <f t="shared" si="29"/>
        <v>0.40941621607061746</v>
      </c>
      <c r="L90" s="51">
        <f t="shared" si="30"/>
        <v>0.21693316303152968</v>
      </c>
      <c r="M90" s="52">
        <f t="shared" si="31"/>
        <v>18.613</v>
      </c>
      <c r="N90" s="53">
        <f t="shared" si="32"/>
        <v>0.48670901962202168</v>
      </c>
      <c r="O90" s="53">
        <f t="shared" si="33"/>
        <v>29.1677762473483</v>
      </c>
      <c r="P90" s="111">
        <f t="shared" si="34"/>
        <v>12</v>
      </c>
      <c r="Q90" s="112">
        <f t="shared" si="35"/>
        <v>14</v>
      </c>
      <c r="R90" s="112">
        <f t="shared" si="36"/>
        <v>839</v>
      </c>
      <c r="T90">
        <v>502</v>
      </c>
      <c r="U90">
        <v>9106</v>
      </c>
      <c r="V90" t="s">
        <v>307</v>
      </c>
      <c r="W90">
        <v>2876.462</v>
      </c>
      <c r="X90">
        <v>1545.5329999999999</v>
      </c>
      <c r="Y90">
        <v>1.861</v>
      </c>
      <c r="Z90">
        <v>18.613</v>
      </c>
      <c r="AA90">
        <v>166.61856399999999</v>
      </c>
      <c r="AB90">
        <v>1.165797</v>
      </c>
      <c r="AC90">
        <v>68.216341999999997</v>
      </c>
      <c r="AD90" s="1">
        <v>624</v>
      </c>
      <c r="AE90">
        <v>14</v>
      </c>
      <c r="AF90">
        <v>839</v>
      </c>
      <c r="AG90">
        <v>91</v>
      </c>
      <c r="AH90">
        <v>17.263753999999999</v>
      </c>
      <c r="AI90">
        <v>4081.8</v>
      </c>
      <c r="AJ90">
        <v>167</v>
      </c>
      <c r="AK90">
        <v>12</v>
      </c>
      <c r="AL90">
        <v>6763</v>
      </c>
      <c r="AM90">
        <v>0.83728797909081987</v>
      </c>
      <c r="AN90" t="s">
        <v>67</v>
      </c>
      <c r="AO90">
        <v>508.34899999999999</v>
      </c>
      <c r="AP90" t="s">
        <v>674</v>
      </c>
      <c r="AQ90" t="s">
        <v>116</v>
      </c>
      <c r="AR90" t="s">
        <v>118</v>
      </c>
      <c r="AS90" t="s">
        <v>116</v>
      </c>
      <c r="AT90" t="s">
        <v>118</v>
      </c>
      <c r="AU90" t="s">
        <v>199</v>
      </c>
      <c r="AV90" t="s">
        <v>307</v>
      </c>
      <c r="AW90" t="s">
        <v>67</v>
      </c>
      <c r="AX90">
        <v>9106</v>
      </c>
      <c r="AY90" t="s">
        <v>472</v>
      </c>
      <c r="AZ90">
        <v>2</v>
      </c>
      <c r="BA90" t="s">
        <v>473</v>
      </c>
      <c r="BB90">
        <v>13</v>
      </c>
      <c r="BC90">
        <v>1</v>
      </c>
      <c r="BE90" t="s">
        <v>67</v>
      </c>
      <c r="BF90">
        <v>0</v>
      </c>
      <c r="BG90" t="s">
        <v>397</v>
      </c>
      <c r="BI90" t="s">
        <v>116</v>
      </c>
      <c r="BJ90" t="s">
        <v>307</v>
      </c>
      <c r="BK90" t="s">
        <v>67</v>
      </c>
      <c r="BL90">
        <v>0.83728797909081987</v>
      </c>
      <c r="BM90">
        <v>9106</v>
      </c>
      <c r="BN90" t="s">
        <v>118</v>
      </c>
      <c r="BO90" t="s">
        <v>199</v>
      </c>
      <c r="BP90">
        <v>13</v>
      </c>
      <c r="BQ90">
        <v>2876.4620000000004</v>
      </c>
      <c r="BR90">
        <v>6.996801388829639E-3</v>
      </c>
      <c r="BS90">
        <v>0.40941621607061746</v>
      </c>
      <c r="BT90">
        <v>0.21693316303152971</v>
      </c>
      <c r="BU90">
        <v>18.613</v>
      </c>
      <c r="BV90">
        <v>0.48670901962202168</v>
      </c>
      <c r="BW90">
        <v>29.1677762473483</v>
      </c>
      <c r="BX90">
        <v>12</v>
      </c>
      <c r="BY90">
        <v>14</v>
      </c>
      <c r="BZ90">
        <v>839</v>
      </c>
    </row>
    <row r="91" spans="1:78" ht="16.5">
      <c r="A91" s="59" t="str">
        <f t="shared" si="19"/>
        <v>강인여객</v>
      </c>
      <c r="B91" s="60" t="str">
        <f t="shared" si="20"/>
        <v>이광수</v>
      </c>
      <c r="C91" s="61" t="str">
        <f t="shared" si="21"/>
        <v>D</v>
      </c>
      <c r="D91" s="62">
        <f t="shared" si="22"/>
        <v>0.8407397354314784</v>
      </c>
      <c r="E91" s="63">
        <f t="shared" si="23"/>
        <v>3798</v>
      </c>
      <c r="F91" s="64" t="str">
        <f t="shared" si="24"/>
        <v>103</v>
      </c>
      <c r="G91" s="65" t="str">
        <f t="shared" si="25"/>
        <v>72바1338</v>
      </c>
      <c r="H91" s="66">
        <f t="shared" si="26"/>
        <v>16</v>
      </c>
      <c r="I91" s="67">
        <f t="shared" si="27"/>
        <v>2752.7270000000003</v>
      </c>
      <c r="J91" s="68">
        <f t="shared" si="28"/>
        <v>3.2999535006888431E-2</v>
      </c>
      <c r="K91" s="68">
        <f t="shared" si="29"/>
        <v>0.38338431628614672</v>
      </c>
      <c r="L91" s="68">
        <f t="shared" si="30"/>
        <v>0.19580583181695821</v>
      </c>
      <c r="M91" s="69">
        <f t="shared" si="31"/>
        <v>15.551</v>
      </c>
      <c r="N91" s="70">
        <f t="shared" si="32"/>
        <v>0.36300466218987804</v>
      </c>
      <c r="O91" s="70">
        <f t="shared" si="33"/>
        <v>64.171157504899554</v>
      </c>
      <c r="P91" s="109">
        <f t="shared" si="34"/>
        <v>33</v>
      </c>
      <c r="Q91" s="110">
        <f t="shared" si="35"/>
        <v>10</v>
      </c>
      <c r="R91" s="110">
        <f t="shared" si="36"/>
        <v>1855</v>
      </c>
      <c r="T91">
        <v>502</v>
      </c>
      <c r="U91">
        <v>3798</v>
      </c>
      <c r="V91" t="s">
        <v>453</v>
      </c>
      <c r="W91">
        <v>2752.7269999999999</v>
      </c>
      <c r="X91">
        <v>1496.3510000000001</v>
      </c>
      <c r="Y91">
        <v>1.84</v>
      </c>
      <c r="Z91">
        <v>15.551</v>
      </c>
      <c r="AA91">
        <v>182.49302599999999</v>
      </c>
      <c r="AB91">
        <v>6.0221850000000003</v>
      </c>
      <c r="AC91">
        <v>69.964963999999995</v>
      </c>
      <c r="AD91" s="1">
        <v>539</v>
      </c>
      <c r="AE91">
        <v>10</v>
      </c>
      <c r="AF91">
        <v>1855</v>
      </c>
      <c r="AG91">
        <v>90</v>
      </c>
      <c r="AH91">
        <v>15.084012</v>
      </c>
      <c r="AI91">
        <v>1758.1</v>
      </c>
      <c r="AJ91">
        <v>14.4</v>
      </c>
      <c r="AK91">
        <v>33</v>
      </c>
      <c r="AL91">
        <v>12590</v>
      </c>
      <c r="AM91">
        <v>0.8407397354314784</v>
      </c>
      <c r="AN91" t="s">
        <v>67</v>
      </c>
      <c r="AO91">
        <v>411.37299999999999</v>
      </c>
      <c r="AP91" t="s">
        <v>675</v>
      </c>
      <c r="AQ91" t="s">
        <v>116</v>
      </c>
      <c r="AR91" t="s">
        <v>117</v>
      </c>
      <c r="AS91" t="s">
        <v>116</v>
      </c>
      <c r="AT91" t="s">
        <v>117</v>
      </c>
      <c r="AU91" t="s">
        <v>197</v>
      </c>
      <c r="AV91" t="s">
        <v>453</v>
      </c>
      <c r="AW91" t="s">
        <v>67</v>
      </c>
      <c r="AX91">
        <v>3798</v>
      </c>
      <c r="AY91" t="s">
        <v>474</v>
      </c>
      <c r="AZ91">
        <v>3</v>
      </c>
      <c r="BA91" t="s">
        <v>511</v>
      </c>
      <c r="BB91">
        <v>16</v>
      </c>
      <c r="BC91">
        <v>1</v>
      </c>
      <c r="BE91" t="s">
        <v>69</v>
      </c>
      <c r="BF91">
        <v>-1</v>
      </c>
      <c r="BG91" t="s">
        <v>398</v>
      </c>
      <c r="BI91" t="s">
        <v>116</v>
      </c>
      <c r="BJ91" t="s">
        <v>453</v>
      </c>
      <c r="BK91" t="s">
        <v>67</v>
      </c>
      <c r="BL91">
        <v>0.8407397354314784</v>
      </c>
      <c r="BM91">
        <v>3798</v>
      </c>
      <c r="BN91" t="s">
        <v>117</v>
      </c>
      <c r="BO91" t="s">
        <v>197</v>
      </c>
      <c r="BP91">
        <v>16</v>
      </c>
      <c r="BQ91">
        <v>2752.7270000000003</v>
      </c>
      <c r="BR91">
        <v>3.2999535006888431E-2</v>
      </c>
      <c r="BS91">
        <v>0.38338431628614672</v>
      </c>
      <c r="BT91">
        <v>0.19580583181695824</v>
      </c>
      <c r="BU91">
        <v>15.551</v>
      </c>
      <c r="BV91">
        <v>0.36300466218987804</v>
      </c>
      <c r="BW91">
        <v>64.171157504899554</v>
      </c>
      <c r="BX91">
        <v>33</v>
      </c>
      <c r="BY91">
        <v>10</v>
      </c>
      <c r="BZ91">
        <v>1855</v>
      </c>
    </row>
    <row r="92" spans="1:78" ht="16.5">
      <c r="A92" s="42" t="str">
        <f t="shared" si="19"/>
        <v>강인여객</v>
      </c>
      <c r="B92" s="43" t="str">
        <f t="shared" si="20"/>
        <v>이광재</v>
      </c>
      <c r="C92" s="44" t="str">
        <f t="shared" si="21"/>
        <v>S</v>
      </c>
      <c r="D92" s="45">
        <f t="shared" si="22"/>
        <v>1.0831429748627135</v>
      </c>
      <c r="E92" s="46">
        <f t="shared" si="23"/>
        <v>2993</v>
      </c>
      <c r="F92" s="47" t="str">
        <f t="shared" si="24"/>
        <v>103-1</v>
      </c>
      <c r="G92" s="48" t="str">
        <f t="shared" si="25"/>
        <v>70바6097</v>
      </c>
      <c r="H92" s="49">
        <f t="shared" si="26"/>
        <v>3</v>
      </c>
      <c r="I92" s="50">
        <f t="shared" si="27"/>
        <v>2269.4300000000003</v>
      </c>
      <c r="J92" s="51">
        <f t="shared" si="28"/>
        <v>4.497897322294519E-3</v>
      </c>
      <c r="K92" s="51">
        <f t="shared" si="29"/>
        <v>0.29286230947563319</v>
      </c>
      <c r="L92" s="51">
        <f t="shared" si="30"/>
        <v>0.19432192224479272</v>
      </c>
      <c r="M92" s="52">
        <f t="shared" si="31"/>
        <v>12.436999999999999</v>
      </c>
      <c r="N92" s="53">
        <f t="shared" si="32"/>
        <v>4.4063927946665013E-2</v>
      </c>
      <c r="O92" s="53">
        <f t="shared" si="33"/>
        <v>4.7148402902931563</v>
      </c>
      <c r="P92" s="111">
        <f t="shared" si="34"/>
        <v>0</v>
      </c>
      <c r="Q92" s="112">
        <f t="shared" si="35"/>
        <v>1</v>
      </c>
      <c r="R92" s="112">
        <f t="shared" si="36"/>
        <v>107</v>
      </c>
      <c r="T92">
        <v>502</v>
      </c>
      <c r="U92">
        <v>2993</v>
      </c>
      <c r="V92" t="s">
        <v>308</v>
      </c>
      <c r="W92">
        <v>2269.4299999999998</v>
      </c>
      <c r="X92">
        <v>948.87900000000002</v>
      </c>
      <c r="Y92">
        <v>2.3919999999999999</v>
      </c>
      <c r="Z92">
        <v>12.436999999999999</v>
      </c>
      <c r="AA92">
        <v>116.526893</v>
      </c>
      <c r="AB92">
        <v>0.52412599999999998</v>
      </c>
      <c r="AC92">
        <v>34.126334999999997</v>
      </c>
      <c r="AD92" s="1">
        <v>441</v>
      </c>
      <c r="AE92">
        <v>1</v>
      </c>
      <c r="AF92">
        <v>107</v>
      </c>
      <c r="AG92">
        <v>90</v>
      </c>
      <c r="AH92">
        <v>19.47559</v>
      </c>
      <c r="AI92">
        <v>2581.8000000000002</v>
      </c>
      <c r="AJ92">
        <v>380.5</v>
      </c>
      <c r="AK92">
        <v>0</v>
      </c>
      <c r="AL92">
        <v>0</v>
      </c>
      <c r="AM92">
        <v>1.0831429748627135</v>
      </c>
      <c r="AN92" t="s">
        <v>71</v>
      </c>
      <c r="AO92">
        <v>1946.7270000000001</v>
      </c>
      <c r="AP92" t="s">
        <v>676</v>
      </c>
      <c r="AQ92" t="s">
        <v>116</v>
      </c>
      <c r="AR92" t="s">
        <v>118</v>
      </c>
      <c r="AS92" t="s">
        <v>116</v>
      </c>
      <c r="AT92" t="s">
        <v>118</v>
      </c>
      <c r="AU92" t="s">
        <v>219</v>
      </c>
      <c r="AV92" t="s">
        <v>308</v>
      </c>
      <c r="AW92" t="s">
        <v>71</v>
      </c>
      <c r="AX92">
        <v>2993</v>
      </c>
      <c r="AY92" t="s">
        <v>492</v>
      </c>
      <c r="AZ92">
        <v>4</v>
      </c>
      <c r="BA92" t="s">
        <v>526</v>
      </c>
      <c r="BB92">
        <v>3</v>
      </c>
      <c r="BC92">
        <v>1</v>
      </c>
      <c r="BE92" t="s">
        <v>71</v>
      </c>
      <c r="BF92">
        <v>0</v>
      </c>
      <c r="BG92" t="s">
        <v>397</v>
      </c>
      <c r="BI92" t="s">
        <v>116</v>
      </c>
      <c r="BJ92" t="s">
        <v>308</v>
      </c>
      <c r="BK92" t="s">
        <v>71</v>
      </c>
      <c r="BL92">
        <v>1.0831429748627135</v>
      </c>
      <c r="BM92">
        <v>2993</v>
      </c>
      <c r="BN92" t="s">
        <v>118</v>
      </c>
      <c r="BO92" t="s">
        <v>219</v>
      </c>
      <c r="BP92">
        <v>3</v>
      </c>
      <c r="BQ92">
        <v>2269.4300000000003</v>
      </c>
      <c r="BR92">
        <v>4.497897322294519E-3</v>
      </c>
      <c r="BS92">
        <v>0.29286230947563319</v>
      </c>
      <c r="BT92">
        <v>0.19432192224479275</v>
      </c>
      <c r="BU92">
        <v>12.436999999999999</v>
      </c>
      <c r="BV92">
        <v>4.4063927946665013E-2</v>
      </c>
      <c r="BW92">
        <v>4.7148402902931563</v>
      </c>
      <c r="BX92">
        <v>0</v>
      </c>
      <c r="BY92">
        <v>1</v>
      </c>
      <c r="BZ92">
        <v>107</v>
      </c>
    </row>
    <row r="93" spans="1:78" ht="16.5">
      <c r="A93" s="59" t="str">
        <f t="shared" si="19"/>
        <v>강인여객</v>
      </c>
      <c r="B93" s="60" t="str">
        <f t="shared" si="20"/>
        <v>이광철</v>
      </c>
      <c r="C93" s="61" t="str">
        <f t="shared" si="21"/>
        <v>D</v>
      </c>
      <c r="D93" s="62">
        <f t="shared" si="22"/>
        <v>0.82922295794996725</v>
      </c>
      <c r="E93" s="63">
        <f t="shared" si="23"/>
        <v>5183</v>
      </c>
      <c r="F93" s="64" t="str">
        <f t="shared" si="24"/>
        <v>103</v>
      </c>
      <c r="G93" s="65" t="str">
        <f t="shared" si="25"/>
        <v>72바1339</v>
      </c>
      <c r="H93" s="66">
        <f t="shared" si="26"/>
        <v>3</v>
      </c>
      <c r="I93" s="67">
        <f t="shared" si="27"/>
        <v>2189.9059999999999</v>
      </c>
      <c r="J93" s="68">
        <f t="shared" si="28"/>
        <v>1.7287669717688945E-2</v>
      </c>
      <c r="K93" s="68">
        <f t="shared" si="29"/>
        <v>0.38408717204495718</v>
      </c>
      <c r="L93" s="68">
        <f t="shared" si="30"/>
        <v>0.3680523273601698</v>
      </c>
      <c r="M93" s="69">
        <f t="shared" si="31"/>
        <v>17.954000000000001</v>
      </c>
      <c r="N93" s="70">
        <f t="shared" si="32"/>
        <v>1.6439061767948031</v>
      </c>
      <c r="O93" s="70">
        <f t="shared" si="33"/>
        <v>47.079646340984503</v>
      </c>
      <c r="P93" s="109">
        <f t="shared" si="34"/>
        <v>10</v>
      </c>
      <c r="Q93" s="110">
        <f t="shared" si="35"/>
        <v>36</v>
      </c>
      <c r="R93" s="110">
        <f t="shared" si="36"/>
        <v>1031</v>
      </c>
      <c r="T93">
        <v>502</v>
      </c>
      <c r="U93">
        <v>5183</v>
      </c>
      <c r="V93" t="s">
        <v>391</v>
      </c>
      <c r="W93">
        <v>2189.9059999999999</v>
      </c>
      <c r="X93">
        <v>1259.4349999999999</v>
      </c>
      <c r="Y93">
        <v>1.7390000000000001</v>
      </c>
      <c r="Z93">
        <v>17.954000000000001</v>
      </c>
      <c r="AA93">
        <v>132.43080399999999</v>
      </c>
      <c r="AB93">
        <v>2.2894199999999998</v>
      </c>
      <c r="AC93">
        <v>50.864972999999999</v>
      </c>
      <c r="AD93" s="1">
        <v>806</v>
      </c>
      <c r="AE93">
        <v>36</v>
      </c>
      <c r="AF93">
        <v>1031</v>
      </c>
      <c r="AG93">
        <v>89</v>
      </c>
      <c r="AH93">
        <v>16.536228000000001</v>
      </c>
      <c r="AI93">
        <v>2223.5</v>
      </c>
      <c r="AJ93">
        <v>16.3</v>
      </c>
      <c r="AK93">
        <v>10</v>
      </c>
      <c r="AL93">
        <v>2713</v>
      </c>
      <c r="AM93">
        <v>0.82922295794996725</v>
      </c>
      <c r="AN93" t="s">
        <v>67</v>
      </c>
      <c r="AO93">
        <v>1916.848</v>
      </c>
      <c r="AP93" t="s">
        <v>677</v>
      </c>
      <c r="AQ93" t="s">
        <v>116</v>
      </c>
      <c r="AR93" t="s">
        <v>117</v>
      </c>
      <c r="AS93" t="s">
        <v>116</v>
      </c>
      <c r="AT93" t="s">
        <v>117</v>
      </c>
      <c r="AU93" t="s">
        <v>404</v>
      </c>
      <c r="AV93" t="s">
        <v>391</v>
      </c>
      <c r="AW93" t="s">
        <v>67</v>
      </c>
      <c r="AX93">
        <v>5183</v>
      </c>
      <c r="AY93" t="s">
        <v>474</v>
      </c>
      <c r="AZ93">
        <v>7</v>
      </c>
      <c r="BA93" t="s">
        <v>435</v>
      </c>
      <c r="BB93">
        <v>3</v>
      </c>
      <c r="BC93">
        <v>1</v>
      </c>
      <c r="BE93" t="s">
        <v>70</v>
      </c>
      <c r="BF93">
        <v>1</v>
      </c>
      <c r="BG93" t="s">
        <v>394</v>
      </c>
      <c r="BI93" t="s">
        <v>116</v>
      </c>
      <c r="BJ93" t="s">
        <v>391</v>
      </c>
      <c r="BK93" t="s">
        <v>67</v>
      </c>
      <c r="BL93">
        <v>0.82922295794996725</v>
      </c>
      <c r="BM93">
        <v>5183</v>
      </c>
      <c r="BN93" t="s">
        <v>117</v>
      </c>
      <c r="BO93" t="s">
        <v>404</v>
      </c>
      <c r="BP93">
        <v>3</v>
      </c>
      <c r="BQ93">
        <v>2189.9059999999999</v>
      </c>
      <c r="BR93">
        <v>1.7287669717688945E-2</v>
      </c>
      <c r="BS93">
        <v>0.38408717204495718</v>
      </c>
      <c r="BT93">
        <v>0.3680523273601698</v>
      </c>
      <c r="BU93">
        <v>17.954000000000001</v>
      </c>
      <c r="BV93">
        <v>1.6439061767948031</v>
      </c>
      <c r="BW93">
        <v>47.079646340984503</v>
      </c>
      <c r="BX93">
        <v>10</v>
      </c>
      <c r="BY93">
        <v>36</v>
      </c>
      <c r="BZ93">
        <v>1031</v>
      </c>
    </row>
    <row r="94" spans="1:78" ht="16.5">
      <c r="A94" s="42" t="str">
        <f t="shared" si="19"/>
        <v>강인여객</v>
      </c>
      <c r="B94" s="43" t="str">
        <f t="shared" si="20"/>
        <v>이기현</v>
      </c>
      <c r="C94" s="44" t="str">
        <f t="shared" si="21"/>
        <v>S</v>
      </c>
      <c r="D94" s="45">
        <f t="shared" si="22"/>
        <v>1.0104907543395607</v>
      </c>
      <c r="E94" s="46">
        <f t="shared" si="23"/>
        <v>2787</v>
      </c>
      <c r="F94" s="47" t="str">
        <f t="shared" si="24"/>
        <v>103</v>
      </c>
      <c r="G94" s="48" t="str">
        <f t="shared" si="25"/>
        <v>72바1337</v>
      </c>
      <c r="H94" s="49">
        <f t="shared" si="26"/>
        <v>3</v>
      </c>
      <c r="I94" s="50">
        <f t="shared" si="27"/>
        <v>2965.6959999999999</v>
      </c>
      <c r="J94" s="51">
        <f t="shared" si="28"/>
        <v>2.4091421148492952E-2</v>
      </c>
      <c r="K94" s="51">
        <f t="shared" si="29"/>
        <v>0.34863209288375063</v>
      </c>
      <c r="L94" s="51">
        <f t="shared" si="30"/>
        <v>0.21681251213880318</v>
      </c>
      <c r="M94" s="52">
        <f t="shared" si="31"/>
        <v>11.257999999999999</v>
      </c>
      <c r="N94" s="53">
        <f t="shared" si="32"/>
        <v>3.3718897688771877E-2</v>
      </c>
      <c r="O94" s="53">
        <f t="shared" si="33"/>
        <v>13.251526791687349</v>
      </c>
      <c r="P94" s="111">
        <f t="shared" si="34"/>
        <v>7</v>
      </c>
      <c r="Q94" s="112">
        <f t="shared" si="35"/>
        <v>1</v>
      </c>
      <c r="R94" s="112">
        <f t="shared" si="36"/>
        <v>393</v>
      </c>
      <c r="T94">
        <v>502</v>
      </c>
      <c r="U94">
        <v>2787</v>
      </c>
      <c r="V94" t="s">
        <v>426</v>
      </c>
      <c r="W94">
        <v>2965.6959999999999</v>
      </c>
      <c r="X94">
        <v>1336.789</v>
      </c>
      <c r="Y94">
        <v>2.2189999999999999</v>
      </c>
      <c r="Z94">
        <v>11.257999999999999</v>
      </c>
      <c r="AA94">
        <v>179.91495699999999</v>
      </c>
      <c r="AB94">
        <v>4.3344069999999997</v>
      </c>
      <c r="AC94">
        <v>62.724128</v>
      </c>
      <c r="AD94" s="1">
        <v>643</v>
      </c>
      <c r="AE94">
        <v>1</v>
      </c>
      <c r="AF94">
        <v>393</v>
      </c>
      <c r="AG94">
        <v>85</v>
      </c>
      <c r="AH94">
        <v>16.483875999999999</v>
      </c>
      <c r="AI94">
        <v>1688.3</v>
      </c>
      <c r="AJ94">
        <v>2.7</v>
      </c>
      <c r="AK94">
        <v>7</v>
      </c>
      <c r="AL94">
        <v>2576</v>
      </c>
      <c r="AM94">
        <v>1.0104907543395607</v>
      </c>
      <c r="AN94" t="s">
        <v>71</v>
      </c>
      <c r="AO94">
        <v>2716.2460000000001</v>
      </c>
      <c r="AP94" t="s">
        <v>678</v>
      </c>
      <c r="AQ94" t="s">
        <v>116</v>
      </c>
      <c r="AR94" t="s">
        <v>117</v>
      </c>
      <c r="AS94" t="s">
        <v>116</v>
      </c>
      <c r="AT94" t="s">
        <v>117</v>
      </c>
      <c r="AU94" t="s">
        <v>402</v>
      </c>
      <c r="AV94" t="s">
        <v>426</v>
      </c>
      <c r="AW94" t="s">
        <v>71</v>
      </c>
      <c r="AX94">
        <v>2787</v>
      </c>
      <c r="AY94" t="s">
        <v>488</v>
      </c>
      <c r="AZ94">
        <v>10</v>
      </c>
      <c r="BA94" t="s">
        <v>679</v>
      </c>
      <c r="BB94">
        <v>3</v>
      </c>
      <c r="BC94">
        <v>1</v>
      </c>
      <c r="BE94" t="s">
        <v>71</v>
      </c>
      <c r="BF94">
        <v>0</v>
      </c>
      <c r="BG94" t="s">
        <v>397</v>
      </c>
      <c r="BI94" t="s">
        <v>116</v>
      </c>
      <c r="BJ94" t="s">
        <v>426</v>
      </c>
      <c r="BK94" t="s">
        <v>71</v>
      </c>
      <c r="BL94">
        <v>1.0104907543395607</v>
      </c>
      <c r="BM94">
        <v>2787</v>
      </c>
      <c r="BN94" t="s">
        <v>117</v>
      </c>
      <c r="BO94" t="s">
        <v>402</v>
      </c>
      <c r="BP94">
        <v>3</v>
      </c>
      <c r="BQ94">
        <v>2965.6959999999999</v>
      </c>
      <c r="BR94">
        <v>2.4091421148492952E-2</v>
      </c>
      <c r="BS94">
        <v>0.34863209288375063</v>
      </c>
      <c r="BT94">
        <v>0.21681251213880318</v>
      </c>
      <c r="BU94">
        <v>11.257999999999999</v>
      </c>
      <c r="BV94">
        <v>3.3718897688771877E-2</v>
      </c>
      <c r="BW94">
        <v>13.251526791687349</v>
      </c>
      <c r="BX94">
        <v>7</v>
      </c>
      <c r="BY94">
        <v>1</v>
      </c>
      <c r="BZ94">
        <v>393</v>
      </c>
    </row>
    <row r="95" spans="1:78" ht="16.5">
      <c r="A95" s="59" t="str">
        <f t="shared" si="19"/>
        <v>강인여객</v>
      </c>
      <c r="B95" s="60" t="str">
        <f t="shared" si="20"/>
        <v>이동점</v>
      </c>
      <c r="C95" s="61" t="str">
        <f t="shared" si="21"/>
        <v>S</v>
      </c>
      <c r="D95" s="62">
        <f t="shared" si="22"/>
        <v>1.0834355271142857</v>
      </c>
      <c r="E95" s="63">
        <f t="shared" si="23"/>
        <v>2393</v>
      </c>
      <c r="F95" s="64" t="str">
        <f t="shared" si="24"/>
        <v>103</v>
      </c>
      <c r="G95" s="65" t="str">
        <f t="shared" si="25"/>
        <v>70바5063</v>
      </c>
      <c r="H95" s="66">
        <f t="shared" si="26"/>
        <v>4</v>
      </c>
      <c r="I95" s="67">
        <f t="shared" si="27"/>
        <v>2238.0640000000003</v>
      </c>
      <c r="J95" s="68">
        <f t="shared" si="28"/>
        <v>4.4323375308913029E-3</v>
      </c>
      <c r="K95" s="68">
        <f t="shared" si="29"/>
        <v>0.34344598119756592</v>
      </c>
      <c r="L95" s="68">
        <f t="shared" si="30"/>
        <v>6.7022212054704419E-2</v>
      </c>
      <c r="M95" s="69">
        <f t="shared" si="31"/>
        <v>10.464</v>
      </c>
      <c r="N95" s="70">
        <f t="shared" si="32"/>
        <v>0.17872589881254511</v>
      </c>
      <c r="O95" s="70">
        <f t="shared" si="33"/>
        <v>11.349094574596615</v>
      </c>
      <c r="P95" s="109">
        <f t="shared" si="34"/>
        <v>123</v>
      </c>
      <c r="Q95" s="110">
        <f t="shared" si="35"/>
        <v>5</v>
      </c>
      <c r="R95" s="110">
        <f t="shared" si="36"/>
        <v>255</v>
      </c>
      <c r="T95">
        <v>502</v>
      </c>
      <c r="U95">
        <v>2393</v>
      </c>
      <c r="V95" t="s">
        <v>680</v>
      </c>
      <c r="W95">
        <v>2272.5189999999998</v>
      </c>
      <c r="X95">
        <v>946.06100000000004</v>
      </c>
      <c r="Y95">
        <v>2.4020000000000001</v>
      </c>
      <c r="Z95">
        <v>10.464</v>
      </c>
      <c r="AA95">
        <v>132.54134999999999</v>
      </c>
      <c r="AB95">
        <v>0.58746799999999999</v>
      </c>
      <c r="AC95">
        <v>45.520794000000002</v>
      </c>
      <c r="AD95" s="1">
        <v>150</v>
      </c>
      <c r="AE95">
        <v>5</v>
      </c>
      <c r="AF95">
        <v>255</v>
      </c>
      <c r="AG95">
        <v>78</v>
      </c>
      <c r="AH95">
        <v>17.145735999999999</v>
      </c>
      <c r="AI95">
        <v>443.3</v>
      </c>
      <c r="AJ95">
        <v>0</v>
      </c>
      <c r="AK95">
        <v>123</v>
      </c>
      <c r="AL95">
        <v>0</v>
      </c>
      <c r="AM95">
        <v>1.0834355271142857</v>
      </c>
      <c r="AN95" t="s">
        <v>71</v>
      </c>
      <c r="AO95">
        <v>1832.4670000000001</v>
      </c>
      <c r="AP95" t="s">
        <v>681</v>
      </c>
      <c r="AQ95" t="s">
        <v>116</v>
      </c>
      <c r="AR95" t="s">
        <v>117</v>
      </c>
      <c r="AS95" t="s">
        <v>116</v>
      </c>
      <c r="AT95" t="s">
        <v>117</v>
      </c>
      <c r="AU95" t="s">
        <v>171</v>
      </c>
      <c r="AV95" t="s">
        <v>680</v>
      </c>
      <c r="AW95" t="s">
        <v>71</v>
      </c>
      <c r="AX95">
        <v>2393</v>
      </c>
      <c r="AY95" t="s">
        <v>488</v>
      </c>
      <c r="AZ95">
        <v>2</v>
      </c>
      <c r="BA95" t="s">
        <v>567</v>
      </c>
      <c r="BB95">
        <v>4</v>
      </c>
      <c r="BC95">
        <v>1</v>
      </c>
      <c r="BE95" t="s">
        <v>372</v>
      </c>
      <c r="BF95" t="s">
        <v>373</v>
      </c>
      <c r="BG95" t="s">
        <v>372</v>
      </c>
      <c r="BI95" t="s">
        <v>116</v>
      </c>
      <c r="BJ95" t="s">
        <v>680</v>
      </c>
      <c r="BK95" t="s">
        <v>71</v>
      </c>
      <c r="BL95">
        <v>1.0834355271142857</v>
      </c>
      <c r="BM95">
        <v>2393</v>
      </c>
      <c r="BN95" t="s">
        <v>117</v>
      </c>
      <c r="BO95" t="s">
        <v>171</v>
      </c>
      <c r="BP95">
        <v>4</v>
      </c>
      <c r="BQ95">
        <v>2238.0640000000003</v>
      </c>
      <c r="BR95">
        <v>4.4323375308913029E-3</v>
      </c>
      <c r="BS95">
        <v>0.34344598119756592</v>
      </c>
      <c r="BT95">
        <v>6.6006048794311517E-2</v>
      </c>
      <c r="BU95">
        <v>10.464</v>
      </c>
      <c r="BV95">
        <v>0.17872589881254511</v>
      </c>
      <c r="BW95">
        <v>11.349094574596615</v>
      </c>
      <c r="BX95">
        <v>123</v>
      </c>
      <c r="BY95">
        <v>5</v>
      </c>
      <c r="BZ95">
        <v>255</v>
      </c>
    </row>
    <row r="96" spans="1:78" ht="16.5">
      <c r="A96" s="42" t="str">
        <f t="shared" si="19"/>
        <v>강인여객</v>
      </c>
      <c r="B96" s="43" t="str">
        <f t="shared" si="20"/>
        <v>이동희</v>
      </c>
      <c r="C96" s="44" t="str">
        <f t="shared" si="21"/>
        <v>F</v>
      </c>
      <c r="D96" s="45">
        <f t="shared" si="22"/>
        <v>0.75588180125498139</v>
      </c>
      <c r="E96" s="46">
        <f t="shared" si="23"/>
        <v>8002</v>
      </c>
      <c r="F96" s="47" t="str">
        <f t="shared" si="24"/>
        <v>223</v>
      </c>
      <c r="G96" s="48" t="str">
        <f t="shared" si="25"/>
        <v>72바1263</v>
      </c>
      <c r="H96" s="49">
        <f t="shared" si="26"/>
        <v>2</v>
      </c>
      <c r="I96" s="50">
        <f t="shared" si="27"/>
        <v>2031.78</v>
      </c>
      <c r="J96" s="51">
        <f t="shared" si="28"/>
        <v>2.5654634205934886E-2</v>
      </c>
      <c r="K96" s="51">
        <f t="shared" si="29"/>
        <v>0.3502378743193113</v>
      </c>
      <c r="L96" s="51">
        <f t="shared" si="30"/>
        <v>0.22935554046205792</v>
      </c>
      <c r="M96" s="52">
        <f t="shared" si="31"/>
        <v>19.016999999999999</v>
      </c>
      <c r="N96" s="53">
        <f t="shared" si="32"/>
        <v>0.39374341710224531</v>
      </c>
      <c r="O96" s="53">
        <f t="shared" si="33"/>
        <v>76.6323125535245</v>
      </c>
      <c r="P96" s="111">
        <f t="shared" si="34"/>
        <v>31</v>
      </c>
      <c r="Q96" s="112">
        <f t="shared" si="35"/>
        <v>8</v>
      </c>
      <c r="R96" s="112">
        <f t="shared" si="36"/>
        <v>1557</v>
      </c>
      <c r="T96">
        <v>502</v>
      </c>
      <c r="U96">
        <v>8002</v>
      </c>
      <c r="V96" t="s">
        <v>309</v>
      </c>
      <c r="W96">
        <v>2031.78</v>
      </c>
      <c r="X96">
        <v>1035.104</v>
      </c>
      <c r="Y96">
        <v>1.9630000000000001</v>
      </c>
      <c r="Z96">
        <v>19.016999999999999</v>
      </c>
      <c r="AA96">
        <v>95.607209999999995</v>
      </c>
      <c r="AB96">
        <v>2.4527679999999998</v>
      </c>
      <c r="AC96">
        <v>33.485266000000003</v>
      </c>
      <c r="AD96" s="1">
        <v>466</v>
      </c>
      <c r="AE96">
        <v>8</v>
      </c>
      <c r="AF96">
        <v>1557</v>
      </c>
      <c r="AG96">
        <v>91</v>
      </c>
      <c r="AH96">
        <v>21.251325999999999</v>
      </c>
      <c r="AI96">
        <v>9674.6</v>
      </c>
      <c r="AJ96">
        <v>4203</v>
      </c>
      <c r="AK96">
        <v>31</v>
      </c>
      <c r="AL96">
        <v>18342</v>
      </c>
      <c r="AM96">
        <v>0.75588180125498139</v>
      </c>
      <c r="AN96" t="s">
        <v>70</v>
      </c>
      <c r="AO96">
        <v>1801.1379999999999</v>
      </c>
      <c r="AP96" t="s">
        <v>682</v>
      </c>
      <c r="AQ96" t="s">
        <v>116</v>
      </c>
      <c r="AR96" t="s">
        <v>119</v>
      </c>
      <c r="AS96" t="s">
        <v>116</v>
      </c>
      <c r="AT96" t="s">
        <v>119</v>
      </c>
      <c r="AU96" t="s">
        <v>228</v>
      </c>
      <c r="AV96" t="s">
        <v>309</v>
      </c>
      <c r="AW96" t="s">
        <v>70</v>
      </c>
      <c r="AX96">
        <v>8002</v>
      </c>
      <c r="AY96" t="s">
        <v>520</v>
      </c>
      <c r="AZ96">
        <v>2</v>
      </c>
      <c r="BA96" t="s">
        <v>557</v>
      </c>
      <c r="BB96">
        <v>2</v>
      </c>
      <c r="BC96">
        <v>1</v>
      </c>
      <c r="BE96" t="s">
        <v>70</v>
      </c>
      <c r="BF96">
        <v>0</v>
      </c>
      <c r="BG96" t="s">
        <v>397</v>
      </c>
      <c r="BI96" t="s">
        <v>116</v>
      </c>
      <c r="BJ96" t="s">
        <v>309</v>
      </c>
      <c r="BK96" t="s">
        <v>70</v>
      </c>
      <c r="BL96">
        <v>0.75588180125498139</v>
      </c>
      <c r="BM96">
        <v>8002</v>
      </c>
      <c r="BN96" t="s">
        <v>119</v>
      </c>
      <c r="BO96" t="s">
        <v>228</v>
      </c>
      <c r="BP96">
        <v>2</v>
      </c>
      <c r="BQ96">
        <v>2031.78</v>
      </c>
      <c r="BR96">
        <v>2.5654634205934886E-2</v>
      </c>
      <c r="BS96">
        <v>0.3502378743193113</v>
      </c>
      <c r="BT96">
        <v>0.22935554046205792</v>
      </c>
      <c r="BU96">
        <v>19.016999999999999</v>
      </c>
      <c r="BV96">
        <v>0.39374341710224531</v>
      </c>
      <c r="BW96">
        <v>76.6323125535245</v>
      </c>
      <c r="BX96">
        <v>31</v>
      </c>
      <c r="BY96">
        <v>8</v>
      </c>
      <c r="BZ96">
        <v>1557</v>
      </c>
    </row>
    <row r="97" spans="1:78" ht="16.5">
      <c r="A97" s="59" t="str">
        <f t="shared" si="19"/>
        <v>강인여객</v>
      </c>
      <c r="B97" s="60" t="str">
        <f t="shared" si="20"/>
        <v>이승호</v>
      </c>
      <c r="C97" s="61" t="str">
        <f t="shared" si="21"/>
        <v>S</v>
      </c>
      <c r="D97" s="62">
        <f t="shared" si="22"/>
        <v>1.026046766050255</v>
      </c>
      <c r="E97" s="63">
        <f t="shared" si="23"/>
        <v>2025</v>
      </c>
      <c r="F97" s="64" t="str">
        <f t="shared" si="24"/>
        <v>103-1</v>
      </c>
      <c r="G97" s="65" t="str">
        <f t="shared" si="25"/>
        <v>70바5923</v>
      </c>
      <c r="H97" s="66">
        <f t="shared" si="26"/>
        <v>2</v>
      </c>
      <c r="I97" s="67">
        <f t="shared" si="27"/>
        <v>1615.528</v>
      </c>
      <c r="J97" s="68">
        <f t="shared" si="28"/>
        <v>8.4055963258356289E-3</v>
      </c>
      <c r="K97" s="68">
        <f t="shared" si="29"/>
        <v>0.35178938827323952</v>
      </c>
      <c r="L97" s="68">
        <f t="shared" si="30"/>
        <v>9.7800842820427752E-2</v>
      </c>
      <c r="M97" s="69">
        <f t="shared" si="31"/>
        <v>13.769</v>
      </c>
      <c r="N97" s="70">
        <f t="shared" si="32"/>
        <v>6.1899267607865661E-2</v>
      </c>
      <c r="O97" s="70">
        <f t="shared" si="33"/>
        <v>17.146097127378788</v>
      </c>
      <c r="P97" s="109">
        <f t="shared" si="34"/>
        <v>0</v>
      </c>
      <c r="Q97" s="110">
        <f t="shared" si="35"/>
        <v>1</v>
      </c>
      <c r="R97" s="110">
        <f t="shared" si="36"/>
        <v>277</v>
      </c>
      <c r="T97">
        <v>502</v>
      </c>
      <c r="U97">
        <v>2025</v>
      </c>
      <c r="V97" t="s">
        <v>310</v>
      </c>
      <c r="W97">
        <v>1615.528</v>
      </c>
      <c r="X97">
        <v>726.09</v>
      </c>
      <c r="Y97">
        <v>2.2250000000000001</v>
      </c>
      <c r="Z97">
        <v>13.769</v>
      </c>
      <c r="AA97">
        <v>88.8583</v>
      </c>
      <c r="AB97">
        <v>0.74690699999999999</v>
      </c>
      <c r="AC97">
        <v>31.259406999999999</v>
      </c>
      <c r="AD97" s="1">
        <v>158</v>
      </c>
      <c r="AE97">
        <v>1</v>
      </c>
      <c r="AF97">
        <v>277</v>
      </c>
      <c r="AG97">
        <v>79</v>
      </c>
      <c r="AH97">
        <v>18.180945999999999</v>
      </c>
      <c r="AI97">
        <v>1772.6</v>
      </c>
      <c r="AJ97">
        <v>0</v>
      </c>
      <c r="AK97">
        <v>0</v>
      </c>
      <c r="AL97">
        <v>0</v>
      </c>
      <c r="AM97">
        <v>1.026046766050255</v>
      </c>
      <c r="AN97" t="s">
        <v>71</v>
      </c>
      <c r="AO97">
        <v>1424.2270000000001</v>
      </c>
      <c r="AP97" t="s">
        <v>683</v>
      </c>
      <c r="AQ97" t="s">
        <v>116</v>
      </c>
      <c r="AR97" t="s">
        <v>118</v>
      </c>
      <c r="AS97" t="s">
        <v>116</v>
      </c>
      <c r="AT97" t="s">
        <v>118</v>
      </c>
      <c r="AU97" t="s">
        <v>199</v>
      </c>
      <c r="AV97" t="s">
        <v>310</v>
      </c>
      <c r="AW97" t="s">
        <v>71</v>
      </c>
      <c r="AX97">
        <v>2025</v>
      </c>
      <c r="AY97" t="s">
        <v>492</v>
      </c>
      <c r="AZ97">
        <v>6</v>
      </c>
      <c r="BA97" t="s">
        <v>527</v>
      </c>
      <c r="BB97">
        <v>2</v>
      </c>
      <c r="BC97">
        <v>1</v>
      </c>
      <c r="BE97" t="s">
        <v>68</v>
      </c>
      <c r="BF97">
        <v>2</v>
      </c>
      <c r="BG97" t="s">
        <v>394</v>
      </c>
      <c r="BI97" t="s">
        <v>116</v>
      </c>
      <c r="BJ97" t="s">
        <v>310</v>
      </c>
      <c r="BK97" t="s">
        <v>71</v>
      </c>
      <c r="BL97">
        <v>1.026046766050255</v>
      </c>
      <c r="BM97">
        <v>2025</v>
      </c>
      <c r="BN97" t="s">
        <v>118</v>
      </c>
      <c r="BO97" t="s">
        <v>199</v>
      </c>
      <c r="BP97">
        <v>2</v>
      </c>
      <c r="BQ97">
        <v>1615.528</v>
      </c>
      <c r="BR97">
        <v>8.4055963258356289E-3</v>
      </c>
      <c r="BS97">
        <v>0.35178938827323952</v>
      </c>
      <c r="BT97">
        <v>9.7800842820427752E-2</v>
      </c>
      <c r="BU97">
        <v>13.769</v>
      </c>
      <c r="BV97">
        <v>6.1899267607865661E-2</v>
      </c>
      <c r="BW97">
        <v>17.146097127378788</v>
      </c>
      <c r="BX97">
        <v>0</v>
      </c>
      <c r="BY97">
        <v>1</v>
      </c>
      <c r="BZ97">
        <v>277</v>
      </c>
    </row>
    <row r="98" spans="1:78" ht="16.5">
      <c r="A98" s="42" t="str">
        <f t="shared" si="19"/>
        <v>강인여객</v>
      </c>
      <c r="B98" s="43" t="str">
        <f t="shared" si="20"/>
        <v>이영우</v>
      </c>
      <c r="C98" s="44" t="str">
        <f t="shared" si="21"/>
        <v>B</v>
      </c>
      <c r="D98" s="45">
        <f t="shared" si="22"/>
        <v>0.94905384343132781</v>
      </c>
      <c r="E98" s="46">
        <f t="shared" si="23"/>
        <v>868</v>
      </c>
      <c r="F98" s="47" t="str">
        <f t="shared" si="24"/>
        <v>103-1</v>
      </c>
      <c r="G98" s="48" t="str">
        <f t="shared" si="25"/>
        <v>70바6023</v>
      </c>
      <c r="H98" s="49">
        <f t="shared" si="26"/>
        <v>4</v>
      </c>
      <c r="I98" s="50">
        <f t="shared" si="27"/>
        <v>1853.9530000000002</v>
      </c>
      <c r="J98" s="51">
        <f t="shared" si="28"/>
        <v>1.0206713086573723E-2</v>
      </c>
      <c r="K98" s="51">
        <f t="shared" si="29"/>
        <v>0.36021231678660759</v>
      </c>
      <c r="L98" s="51">
        <f t="shared" si="30"/>
        <v>0.22870051182527279</v>
      </c>
      <c r="M98" s="52">
        <f t="shared" si="31"/>
        <v>13.589</v>
      </c>
      <c r="N98" s="53">
        <f t="shared" si="32"/>
        <v>5.3938799958790751E-2</v>
      </c>
      <c r="O98" s="53">
        <f t="shared" si="33"/>
        <v>20.442805184381694</v>
      </c>
      <c r="P98" s="111">
        <f t="shared" si="34"/>
        <v>1</v>
      </c>
      <c r="Q98" s="112">
        <f t="shared" si="35"/>
        <v>1</v>
      </c>
      <c r="R98" s="112">
        <f t="shared" si="36"/>
        <v>379</v>
      </c>
      <c r="T98">
        <v>502</v>
      </c>
      <c r="U98">
        <v>868</v>
      </c>
      <c r="V98" t="s">
        <v>311</v>
      </c>
      <c r="W98">
        <v>1853.953</v>
      </c>
      <c r="X98">
        <v>857.16399999999999</v>
      </c>
      <c r="Y98">
        <v>2.1629999999999998</v>
      </c>
      <c r="Z98">
        <v>13.589</v>
      </c>
      <c r="AA98">
        <v>100.638863</v>
      </c>
      <c r="AB98">
        <v>1.0271920000000001</v>
      </c>
      <c r="AC98">
        <v>36.251358000000003</v>
      </c>
      <c r="AD98" s="1">
        <v>424</v>
      </c>
      <c r="AE98">
        <v>1</v>
      </c>
      <c r="AF98">
        <v>379</v>
      </c>
      <c r="AG98">
        <v>86</v>
      </c>
      <c r="AH98">
        <v>18.421838999999999</v>
      </c>
      <c r="AI98">
        <v>4010.2</v>
      </c>
      <c r="AJ98">
        <v>65.599999999999994</v>
      </c>
      <c r="AK98">
        <v>1</v>
      </c>
      <c r="AL98">
        <v>51</v>
      </c>
      <c r="AM98">
        <v>0.94905384343132781</v>
      </c>
      <c r="AN98" t="s">
        <v>68</v>
      </c>
      <c r="AO98">
        <v>1539.7170000000001</v>
      </c>
      <c r="AP98" t="s">
        <v>684</v>
      </c>
      <c r="AQ98" t="s">
        <v>116</v>
      </c>
      <c r="AR98" t="s">
        <v>118</v>
      </c>
      <c r="AS98" t="s">
        <v>116</v>
      </c>
      <c r="AT98" t="s">
        <v>118</v>
      </c>
      <c r="AU98" t="s">
        <v>212</v>
      </c>
      <c r="AV98" t="s">
        <v>311</v>
      </c>
      <c r="AW98" t="s">
        <v>68</v>
      </c>
      <c r="AX98">
        <v>868</v>
      </c>
      <c r="AY98" t="s">
        <v>477</v>
      </c>
      <c r="AZ98">
        <v>1</v>
      </c>
      <c r="BA98" t="s">
        <v>214</v>
      </c>
      <c r="BB98">
        <v>4</v>
      </c>
      <c r="BC98">
        <v>1</v>
      </c>
      <c r="BE98" t="s">
        <v>68</v>
      </c>
      <c r="BF98">
        <v>0</v>
      </c>
      <c r="BG98" t="s">
        <v>397</v>
      </c>
      <c r="BI98" t="s">
        <v>116</v>
      </c>
      <c r="BJ98" t="s">
        <v>311</v>
      </c>
      <c r="BK98" t="s">
        <v>68</v>
      </c>
      <c r="BL98">
        <v>0.94905384343132781</v>
      </c>
      <c r="BM98">
        <v>868</v>
      </c>
      <c r="BN98" t="s">
        <v>118</v>
      </c>
      <c r="BO98" t="s">
        <v>212</v>
      </c>
      <c r="BP98">
        <v>4</v>
      </c>
      <c r="BQ98">
        <v>1853.9530000000002</v>
      </c>
      <c r="BR98">
        <v>1.0206713086573723E-2</v>
      </c>
      <c r="BS98">
        <v>0.36021231678660759</v>
      </c>
      <c r="BT98">
        <v>0.22870051182527282</v>
      </c>
      <c r="BU98">
        <v>13.589</v>
      </c>
      <c r="BV98">
        <v>5.3938799958790751E-2</v>
      </c>
      <c r="BW98">
        <v>20.442805184381694</v>
      </c>
      <c r="BX98">
        <v>1</v>
      </c>
      <c r="BY98">
        <v>1</v>
      </c>
      <c r="BZ98">
        <v>379</v>
      </c>
    </row>
    <row r="99" spans="1:78" ht="16.5">
      <c r="A99" s="59" t="str">
        <f t="shared" si="19"/>
        <v>강인여객</v>
      </c>
      <c r="B99" s="60" t="str">
        <f t="shared" si="20"/>
        <v>이용준</v>
      </c>
      <c r="C99" s="61" t="str">
        <f t="shared" si="21"/>
        <v>A</v>
      </c>
      <c r="D99" s="62">
        <f t="shared" si="22"/>
        <v>0.99115384615384605</v>
      </c>
      <c r="E99" s="63">
        <f t="shared" si="23"/>
        <v>4691</v>
      </c>
      <c r="F99" s="64" t="str">
        <f t="shared" si="24"/>
        <v>223</v>
      </c>
      <c r="G99" s="65" t="str">
        <f t="shared" si="25"/>
        <v>70바5974</v>
      </c>
      <c r="H99" s="66">
        <f t="shared" si="26"/>
        <v>1</v>
      </c>
      <c r="I99" s="67">
        <f t="shared" si="27"/>
        <v>3289.5709999999999</v>
      </c>
      <c r="J99" s="68">
        <f t="shared" si="28"/>
        <v>2.0693568409196873E-2</v>
      </c>
      <c r="K99" s="68">
        <f t="shared" si="29"/>
        <v>0.26594378488168596</v>
      </c>
      <c r="L99" s="68">
        <f t="shared" si="30"/>
        <v>0.16901899974191165</v>
      </c>
      <c r="M99" s="69">
        <f t="shared" si="31"/>
        <v>12.266</v>
      </c>
      <c r="N99" s="70">
        <f t="shared" si="32"/>
        <v>0.97277122153618212</v>
      </c>
      <c r="O99" s="70">
        <f t="shared" si="33"/>
        <v>18.330657705822432</v>
      </c>
      <c r="P99" s="109">
        <f t="shared" si="34"/>
        <v>16</v>
      </c>
      <c r="Q99" s="110">
        <f t="shared" si="35"/>
        <v>32</v>
      </c>
      <c r="R99" s="110">
        <f t="shared" si="36"/>
        <v>603</v>
      </c>
      <c r="T99">
        <v>502</v>
      </c>
      <c r="U99">
        <v>4691</v>
      </c>
      <c r="V99" t="s">
        <v>312</v>
      </c>
      <c r="W99">
        <v>3289.5709999999999</v>
      </c>
      <c r="X99">
        <v>1276.481</v>
      </c>
      <c r="Y99">
        <v>2.577</v>
      </c>
      <c r="Z99">
        <v>12.266</v>
      </c>
      <c r="AA99">
        <v>139.320244</v>
      </c>
      <c r="AB99">
        <v>2.8830330000000002</v>
      </c>
      <c r="AC99">
        <v>37.051352999999999</v>
      </c>
      <c r="AD99" s="1">
        <v>556</v>
      </c>
      <c r="AE99">
        <v>32</v>
      </c>
      <c r="AF99">
        <v>603</v>
      </c>
      <c r="AG99">
        <v>91</v>
      </c>
      <c r="AH99">
        <v>23.611578999999999</v>
      </c>
      <c r="AI99">
        <v>22018.400000000001</v>
      </c>
      <c r="AJ99">
        <v>4515.3999999999996</v>
      </c>
      <c r="AK99">
        <v>16</v>
      </c>
      <c r="AL99">
        <v>7002</v>
      </c>
      <c r="AM99">
        <v>0.99115384615384605</v>
      </c>
      <c r="AN99" t="s">
        <v>66</v>
      </c>
      <c r="AO99">
        <v>3289.5709999999999</v>
      </c>
      <c r="AP99" t="s">
        <v>685</v>
      </c>
      <c r="AQ99" t="s">
        <v>116</v>
      </c>
      <c r="AR99" t="s">
        <v>119</v>
      </c>
      <c r="AS99" t="s">
        <v>116</v>
      </c>
      <c r="AT99" t="s">
        <v>119</v>
      </c>
      <c r="AU99" t="s">
        <v>225</v>
      </c>
      <c r="AV99" t="s">
        <v>312</v>
      </c>
      <c r="AW99" t="s">
        <v>66</v>
      </c>
      <c r="AX99">
        <v>4691</v>
      </c>
      <c r="AY99" t="s">
        <v>529</v>
      </c>
      <c r="AZ99">
        <v>1</v>
      </c>
      <c r="BA99" t="s">
        <v>443</v>
      </c>
      <c r="BB99">
        <v>1</v>
      </c>
      <c r="BC99">
        <v>1</v>
      </c>
      <c r="BE99" t="s">
        <v>66</v>
      </c>
      <c r="BF99">
        <v>0</v>
      </c>
      <c r="BG99" t="s">
        <v>397</v>
      </c>
      <c r="BI99" t="s">
        <v>116</v>
      </c>
      <c r="BJ99" t="s">
        <v>312</v>
      </c>
      <c r="BK99" t="s">
        <v>66</v>
      </c>
      <c r="BL99">
        <v>0.99115384615384605</v>
      </c>
      <c r="BM99">
        <v>4691</v>
      </c>
      <c r="BN99" t="s">
        <v>119</v>
      </c>
      <c r="BO99" t="s">
        <v>225</v>
      </c>
      <c r="BP99">
        <v>1</v>
      </c>
      <c r="BQ99">
        <v>3289.5709999999999</v>
      </c>
      <c r="BR99">
        <v>2.0693568409196873E-2</v>
      </c>
      <c r="BS99">
        <v>0.26594378488168596</v>
      </c>
      <c r="BT99">
        <v>0.16901899974191165</v>
      </c>
      <c r="BU99">
        <v>12.266</v>
      </c>
      <c r="BV99">
        <v>0.97277122153618212</v>
      </c>
      <c r="BW99">
        <v>18.330657705822432</v>
      </c>
      <c r="BX99">
        <v>16</v>
      </c>
      <c r="BY99">
        <v>32</v>
      </c>
      <c r="BZ99">
        <v>603</v>
      </c>
    </row>
    <row r="100" spans="1:78" ht="16.5">
      <c r="A100" s="42" t="str">
        <f t="shared" si="19"/>
        <v>강인여객</v>
      </c>
      <c r="B100" s="43" t="str">
        <f t="shared" si="20"/>
        <v>이유섭</v>
      </c>
      <c r="C100" s="44" t="str">
        <f t="shared" si="21"/>
        <v>F</v>
      </c>
      <c r="D100" s="45">
        <f t="shared" si="22"/>
        <v>0.79698523688733092</v>
      </c>
      <c r="E100" s="46">
        <f t="shared" si="23"/>
        <v>4</v>
      </c>
      <c r="F100" s="47" t="str">
        <f t="shared" si="24"/>
        <v>103</v>
      </c>
      <c r="G100" s="48" t="str">
        <f t="shared" si="25"/>
        <v>70바5990</v>
      </c>
      <c r="H100" s="49">
        <f t="shared" si="26"/>
        <v>2</v>
      </c>
      <c r="I100" s="50">
        <f t="shared" si="27"/>
        <v>2204.384</v>
      </c>
      <c r="J100" s="51">
        <f t="shared" si="28"/>
        <v>1.6169151968028546E-2</v>
      </c>
      <c r="K100" s="51">
        <f t="shared" si="29"/>
        <v>0.43051405228415324</v>
      </c>
      <c r="L100" s="51">
        <f t="shared" si="30"/>
        <v>0.29350603161699595</v>
      </c>
      <c r="M100" s="52">
        <f t="shared" si="31"/>
        <v>20.895</v>
      </c>
      <c r="N100" s="53" t="str">
        <f t="shared" si="32"/>
        <v>-</v>
      </c>
      <c r="O100" s="53" t="str">
        <f t="shared" si="33"/>
        <v>-</v>
      </c>
      <c r="P100" s="111">
        <f t="shared" si="34"/>
        <v>21</v>
      </c>
      <c r="Q100" s="112">
        <f t="shared" si="35"/>
        <v>34</v>
      </c>
      <c r="R100" s="112">
        <f t="shared" si="36"/>
        <v>2423</v>
      </c>
      <c r="T100">
        <v>502</v>
      </c>
      <c r="U100">
        <v>4</v>
      </c>
      <c r="V100" t="s">
        <v>313</v>
      </c>
      <c r="W100">
        <v>2204.384</v>
      </c>
      <c r="X100">
        <v>1309.7339999999999</v>
      </c>
      <c r="Y100">
        <v>1.6830000000000001</v>
      </c>
      <c r="Z100">
        <v>20.895</v>
      </c>
      <c r="AA100">
        <v>139.73664199999999</v>
      </c>
      <c r="AB100">
        <v>2.259423</v>
      </c>
      <c r="AC100">
        <v>60.158588000000002</v>
      </c>
      <c r="AD100" s="1">
        <v>647</v>
      </c>
      <c r="AE100">
        <v>34</v>
      </c>
      <c r="AF100">
        <v>2423</v>
      </c>
      <c r="AG100">
        <v>93</v>
      </c>
      <c r="AH100">
        <v>15.775275000000001</v>
      </c>
      <c r="AI100">
        <v>4628.6000000000004</v>
      </c>
      <c r="AJ100">
        <v>657</v>
      </c>
      <c r="AK100">
        <v>21</v>
      </c>
      <c r="AL100">
        <v>8539</v>
      </c>
      <c r="AM100">
        <v>0.79698523688733092</v>
      </c>
      <c r="AN100" t="s">
        <v>70</v>
      </c>
      <c r="AO100">
        <v>2067.3220000000001</v>
      </c>
      <c r="AP100" t="s">
        <v>686</v>
      </c>
      <c r="AQ100" t="s">
        <v>116</v>
      </c>
      <c r="AR100" t="s">
        <v>117</v>
      </c>
      <c r="AS100" t="s">
        <v>116</v>
      </c>
      <c r="AT100" t="s">
        <v>117</v>
      </c>
      <c r="AU100" t="s">
        <v>187</v>
      </c>
      <c r="AV100" t="s">
        <v>313</v>
      </c>
      <c r="AW100" t="s">
        <v>70</v>
      </c>
      <c r="AX100">
        <v>4</v>
      </c>
      <c r="AY100" t="s">
        <v>482</v>
      </c>
      <c r="AZ100">
        <v>2</v>
      </c>
      <c r="BA100" t="s">
        <v>568</v>
      </c>
      <c r="BB100">
        <v>2</v>
      </c>
      <c r="BC100">
        <v>1</v>
      </c>
      <c r="BE100" t="s">
        <v>67</v>
      </c>
      <c r="BF100">
        <v>-1</v>
      </c>
      <c r="BG100" t="s">
        <v>398</v>
      </c>
      <c r="BI100" t="s">
        <v>116</v>
      </c>
      <c r="BJ100" t="s">
        <v>313</v>
      </c>
      <c r="BK100" t="s">
        <v>70</v>
      </c>
      <c r="BL100">
        <v>0.79698523688733092</v>
      </c>
      <c r="BM100">
        <v>4</v>
      </c>
      <c r="BN100" t="s">
        <v>117</v>
      </c>
      <c r="BO100" t="s">
        <v>187</v>
      </c>
      <c r="BP100">
        <v>2</v>
      </c>
      <c r="BQ100">
        <v>2204.384</v>
      </c>
      <c r="BR100">
        <v>1.6169151968028546E-2</v>
      </c>
      <c r="BS100">
        <v>0.43051405228415324</v>
      </c>
      <c r="BT100">
        <v>0.29350603161699595</v>
      </c>
      <c r="BU100">
        <v>20.895</v>
      </c>
      <c r="BV100" t="s">
        <v>480</v>
      </c>
      <c r="BW100" t="s">
        <v>480</v>
      </c>
      <c r="BX100">
        <v>21</v>
      </c>
      <c r="BY100">
        <v>34</v>
      </c>
      <c r="BZ100">
        <v>2423</v>
      </c>
    </row>
    <row r="101" spans="1:78" ht="16.5">
      <c r="A101" s="59" t="str">
        <f t="shared" si="19"/>
        <v>강인여객</v>
      </c>
      <c r="B101" s="60" t="str">
        <f t="shared" si="20"/>
        <v>이인호</v>
      </c>
      <c r="C101" s="61" t="str">
        <f t="shared" si="21"/>
        <v>D</v>
      </c>
      <c r="D101" s="62">
        <f t="shared" si="22"/>
        <v>0.8464046368412933</v>
      </c>
      <c r="E101" s="63">
        <f t="shared" si="23"/>
        <v>5933</v>
      </c>
      <c r="F101" s="64" t="str">
        <f t="shared" si="24"/>
        <v>103</v>
      </c>
      <c r="G101" s="65" t="str">
        <f t="shared" si="25"/>
        <v>70바5990</v>
      </c>
      <c r="H101" s="66">
        <f t="shared" si="26"/>
        <v>2</v>
      </c>
      <c r="I101" s="67">
        <f t="shared" si="27"/>
        <v>2744.8920000000003</v>
      </c>
      <c r="J101" s="68">
        <f t="shared" si="28"/>
        <v>3.4474072569598342E-2</v>
      </c>
      <c r="K101" s="68">
        <f t="shared" si="29"/>
        <v>0.37669380261557117</v>
      </c>
      <c r="L101" s="68">
        <f t="shared" si="30"/>
        <v>0.27906380287457572</v>
      </c>
      <c r="M101" s="69">
        <f t="shared" si="31"/>
        <v>18.385999999999999</v>
      </c>
      <c r="N101" s="70">
        <f t="shared" si="32"/>
        <v>0.87435134059919284</v>
      </c>
      <c r="O101" s="70">
        <f t="shared" si="33"/>
        <v>16.321225024518267</v>
      </c>
      <c r="P101" s="109">
        <f t="shared" si="34"/>
        <v>9</v>
      </c>
      <c r="Q101" s="110">
        <f t="shared" si="35"/>
        <v>24</v>
      </c>
      <c r="R101" s="110">
        <f t="shared" si="36"/>
        <v>448</v>
      </c>
      <c r="T101">
        <v>502</v>
      </c>
      <c r="U101">
        <v>5933</v>
      </c>
      <c r="V101" t="s">
        <v>454</v>
      </c>
      <c r="W101">
        <v>2744.8919999999998</v>
      </c>
      <c r="X101">
        <v>1540.7639999999999</v>
      </c>
      <c r="Y101">
        <v>1.782</v>
      </c>
      <c r="Z101">
        <v>18.385999999999999</v>
      </c>
      <c r="AA101">
        <v>169.53857099999999</v>
      </c>
      <c r="AB101">
        <v>5.8446850000000001</v>
      </c>
      <c r="AC101">
        <v>63.864128999999998</v>
      </c>
      <c r="AD101" s="1">
        <v>766</v>
      </c>
      <c r="AE101">
        <v>24</v>
      </c>
      <c r="AF101">
        <v>448</v>
      </c>
      <c r="AG101">
        <v>88</v>
      </c>
      <c r="AH101">
        <v>16.190367999999999</v>
      </c>
      <c r="AI101">
        <v>2725.8</v>
      </c>
      <c r="AJ101">
        <v>22.6</v>
      </c>
      <c r="AK101">
        <v>9</v>
      </c>
      <c r="AL101">
        <v>1325</v>
      </c>
      <c r="AM101">
        <v>0.8464046368412933</v>
      </c>
      <c r="AN101" t="s">
        <v>67</v>
      </c>
      <c r="AO101">
        <v>2607.8870000000002</v>
      </c>
      <c r="AP101" t="s">
        <v>687</v>
      </c>
      <c r="AQ101" t="s">
        <v>116</v>
      </c>
      <c r="AR101" t="s">
        <v>117</v>
      </c>
      <c r="AS101" t="s">
        <v>116</v>
      </c>
      <c r="AT101" t="s">
        <v>117</v>
      </c>
      <c r="AU101" t="s">
        <v>187</v>
      </c>
      <c r="AV101" t="s">
        <v>454</v>
      </c>
      <c r="AW101" t="s">
        <v>67</v>
      </c>
      <c r="AX101">
        <v>5933</v>
      </c>
      <c r="AY101" t="s">
        <v>474</v>
      </c>
      <c r="AZ101">
        <v>2</v>
      </c>
      <c r="BA101" t="s">
        <v>177</v>
      </c>
      <c r="BB101">
        <v>2</v>
      </c>
      <c r="BC101">
        <v>1</v>
      </c>
      <c r="BE101" t="s">
        <v>67</v>
      </c>
      <c r="BF101">
        <v>0</v>
      </c>
      <c r="BG101" t="s">
        <v>397</v>
      </c>
      <c r="BI101" t="s">
        <v>116</v>
      </c>
      <c r="BJ101" t="s">
        <v>454</v>
      </c>
      <c r="BK101" t="s">
        <v>67</v>
      </c>
      <c r="BL101">
        <v>0.8464046368412933</v>
      </c>
      <c r="BM101">
        <v>5933</v>
      </c>
      <c r="BN101" t="s">
        <v>117</v>
      </c>
      <c r="BO101" t="s">
        <v>187</v>
      </c>
      <c r="BP101">
        <v>2</v>
      </c>
      <c r="BQ101">
        <v>2744.8920000000003</v>
      </c>
      <c r="BR101">
        <v>3.4474072569598342E-2</v>
      </c>
      <c r="BS101">
        <v>0.37669380261557117</v>
      </c>
      <c r="BT101">
        <v>0.27906380287457577</v>
      </c>
      <c r="BU101">
        <v>18.385999999999999</v>
      </c>
      <c r="BV101">
        <v>0.87435134059919284</v>
      </c>
      <c r="BW101">
        <v>16.321225024518267</v>
      </c>
      <c r="BX101">
        <v>9</v>
      </c>
      <c r="BY101">
        <v>24</v>
      </c>
      <c r="BZ101">
        <v>448</v>
      </c>
    </row>
    <row r="102" spans="1:78" ht="16.5">
      <c r="A102" s="42" t="str">
        <f t="shared" si="19"/>
        <v>강인여객</v>
      </c>
      <c r="B102" s="43" t="str">
        <f t="shared" si="20"/>
        <v>이장근</v>
      </c>
      <c r="C102" s="44" t="str">
        <f t="shared" si="21"/>
        <v>B</v>
      </c>
      <c r="D102" s="45">
        <f t="shared" si="22"/>
        <v>0.90173074482129167</v>
      </c>
      <c r="E102" s="46">
        <f t="shared" si="23"/>
        <v>9842</v>
      </c>
      <c r="F102" s="47" t="str">
        <f t="shared" si="24"/>
        <v>103</v>
      </c>
      <c r="G102" s="48" t="str">
        <f t="shared" si="25"/>
        <v>72바1601</v>
      </c>
      <c r="H102" s="49">
        <f t="shared" si="26"/>
        <v>15</v>
      </c>
      <c r="I102" s="50">
        <f t="shared" si="27"/>
        <v>2815.1610000000001</v>
      </c>
      <c r="J102" s="51">
        <f t="shared" si="28"/>
        <v>3.1970639373107623E-2</v>
      </c>
      <c r="K102" s="51">
        <f t="shared" si="29"/>
        <v>0.37997948363204143</v>
      </c>
      <c r="L102" s="51">
        <f t="shared" si="30"/>
        <v>0.24403577628419831</v>
      </c>
      <c r="M102" s="52">
        <f t="shared" si="31"/>
        <v>16.728000000000002</v>
      </c>
      <c r="N102" s="53">
        <f t="shared" si="32"/>
        <v>0.53282920586069504</v>
      </c>
      <c r="O102" s="53">
        <f t="shared" si="33"/>
        <v>29.767391634084159</v>
      </c>
      <c r="P102" s="111">
        <f t="shared" si="34"/>
        <v>4</v>
      </c>
      <c r="Q102" s="112">
        <f t="shared" si="35"/>
        <v>15</v>
      </c>
      <c r="R102" s="112">
        <f t="shared" si="36"/>
        <v>860</v>
      </c>
      <c r="T102">
        <v>502</v>
      </c>
      <c r="U102">
        <v>9842</v>
      </c>
      <c r="V102" t="s">
        <v>455</v>
      </c>
      <c r="W102">
        <v>2848.5610000000001</v>
      </c>
      <c r="X102">
        <v>1455.2570000000001</v>
      </c>
      <c r="Y102">
        <v>1.9570000000000001</v>
      </c>
      <c r="Z102">
        <v>16.728000000000002</v>
      </c>
      <c r="AA102">
        <v>169.355512</v>
      </c>
      <c r="AB102">
        <v>5.4144040000000002</v>
      </c>
      <c r="AC102">
        <v>64.351619999999997</v>
      </c>
      <c r="AD102" s="1">
        <v>687</v>
      </c>
      <c r="AE102">
        <v>15</v>
      </c>
      <c r="AF102">
        <v>860</v>
      </c>
      <c r="AG102">
        <v>86</v>
      </c>
      <c r="AH102">
        <v>16.820007</v>
      </c>
      <c r="AI102">
        <v>4430.8999999999996</v>
      </c>
      <c r="AJ102">
        <v>15.1</v>
      </c>
      <c r="AK102">
        <v>4</v>
      </c>
      <c r="AL102">
        <v>180</v>
      </c>
      <c r="AM102">
        <v>0.90173074482129167</v>
      </c>
      <c r="AN102" t="s">
        <v>68</v>
      </c>
      <c r="AO102">
        <v>350.43200000000002</v>
      </c>
      <c r="AP102" t="s">
        <v>688</v>
      </c>
      <c r="AQ102" t="s">
        <v>116</v>
      </c>
      <c r="AR102" t="s">
        <v>117</v>
      </c>
      <c r="AS102" t="s">
        <v>116</v>
      </c>
      <c r="AT102" t="s">
        <v>117</v>
      </c>
      <c r="AU102" t="s">
        <v>405</v>
      </c>
      <c r="AV102" t="s">
        <v>455</v>
      </c>
      <c r="AW102" t="s">
        <v>68</v>
      </c>
      <c r="AX102">
        <v>9842</v>
      </c>
      <c r="AY102" t="s">
        <v>500</v>
      </c>
      <c r="AZ102">
        <v>10</v>
      </c>
      <c r="BA102" t="s">
        <v>689</v>
      </c>
      <c r="BB102">
        <v>15</v>
      </c>
      <c r="BC102">
        <v>1</v>
      </c>
      <c r="BE102" t="s">
        <v>69</v>
      </c>
      <c r="BF102">
        <v>1</v>
      </c>
      <c r="BG102" t="s">
        <v>394</v>
      </c>
      <c r="BI102" t="s">
        <v>116</v>
      </c>
      <c r="BJ102" t="s">
        <v>455</v>
      </c>
      <c r="BK102" t="s">
        <v>68</v>
      </c>
      <c r="BL102">
        <v>0.90173074482129167</v>
      </c>
      <c r="BM102">
        <v>9842</v>
      </c>
      <c r="BN102" t="s">
        <v>117</v>
      </c>
      <c r="BO102" t="s">
        <v>405</v>
      </c>
      <c r="BP102">
        <v>15</v>
      </c>
      <c r="BQ102">
        <v>2815.1610000000001</v>
      </c>
      <c r="BR102">
        <v>3.1970639373107623E-2</v>
      </c>
      <c r="BS102">
        <v>0.37997948363204143</v>
      </c>
      <c r="BT102">
        <v>0.24117440349706395</v>
      </c>
      <c r="BU102">
        <v>16.728000000000002</v>
      </c>
      <c r="BV102">
        <v>0.53282920586069504</v>
      </c>
      <c r="BW102">
        <v>29.767391634084159</v>
      </c>
      <c r="BX102">
        <v>4</v>
      </c>
      <c r="BY102">
        <v>15</v>
      </c>
      <c r="BZ102">
        <v>860</v>
      </c>
    </row>
    <row r="103" spans="1:78" ht="16.5">
      <c r="A103" s="59" t="str">
        <f t="shared" si="19"/>
        <v>강인여객</v>
      </c>
      <c r="B103" s="60" t="str">
        <f t="shared" si="20"/>
        <v>이장선</v>
      </c>
      <c r="C103" s="61" t="str">
        <f t="shared" si="21"/>
        <v>B</v>
      </c>
      <c r="D103" s="62">
        <f t="shared" si="22"/>
        <v>0.9115930929447299</v>
      </c>
      <c r="E103" s="63">
        <f t="shared" si="23"/>
        <v>4928</v>
      </c>
      <c r="F103" s="64" t="str">
        <f t="shared" si="24"/>
        <v>103-1</v>
      </c>
      <c r="G103" s="65" t="str">
        <f t="shared" si="25"/>
        <v>72바1762</v>
      </c>
      <c r="H103" s="66">
        <f t="shared" si="26"/>
        <v>12</v>
      </c>
      <c r="I103" s="67">
        <f t="shared" si="27"/>
        <v>2409.1490000000003</v>
      </c>
      <c r="J103" s="68">
        <f t="shared" si="28"/>
        <v>2.7713124444796355E-2</v>
      </c>
      <c r="K103" s="68">
        <f t="shared" si="29"/>
        <v>0.34504894947066045</v>
      </c>
      <c r="L103" s="68">
        <f t="shared" si="30"/>
        <v>0.27976683882981079</v>
      </c>
      <c r="M103" s="69">
        <f t="shared" si="31"/>
        <v>15.548</v>
      </c>
      <c r="N103" s="70">
        <f t="shared" si="32"/>
        <v>0.75605967288205866</v>
      </c>
      <c r="O103" s="70">
        <f t="shared" si="33"/>
        <v>64.846656558730416</v>
      </c>
      <c r="P103" s="109">
        <f t="shared" si="34"/>
        <v>3</v>
      </c>
      <c r="Q103" s="110">
        <f t="shared" si="35"/>
        <v>24</v>
      </c>
      <c r="R103" s="110">
        <f t="shared" si="36"/>
        <v>1787</v>
      </c>
      <c r="T103">
        <v>502</v>
      </c>
      <c r="U103">
        <v>4928</v>
      </c>
      <c r="V103" t="s">
        <v>456</v>
      </c>
      <c r="W103">
        <v>2409.1489999999999</v>
      </c>
      <c r="X103">
        <v>1221.3900000000001</v>
      </c>
      <c r="Y103">
        <v>1.972</v>
      </c>
      <c r="Z103">
        <v>15.548</v>
      </c>
      <c r="AA103">
        <v>140.906631</v>
      </c>
      <c r="AB103">
        <v>3.904963</v>
      </c>
      <c r="AC103">
        <v>48.619684999999997</v>
      </c>
      <c r="AD103" s="1">
        <v>674</v>
      </c>
      <c r="AE103">
        <v>24</v>
      </c>
      <c r="AF103">
        <v>1787</v>
      </c>
      <c r="AG103">
        <v>90</v>
      </c>
      <c r="AH103">
        <v>17.097484000000001</v>
      </c>
      <c r="AI103">
        <v>3278.5</v>
      </c>
      <c r="AJ103">
        <v>163.80000000000001</v>
      </c>
      <c r="AK103">
        <v>3</v>
      </c>
      <c r="AL103">
        <v>2780</v>
      </c>
      <c r="AM103">
        <v>0.9115930929447299</v>
      </c>
      <c r="AN103" t="s">
        <v>68</v>
      </c>
      <c r="AO103">
        <v>473.61399999999998</v>
      </c>
      <c r="AP103" t="s">
        <v>690</v>
      </c>
      <c r="AQ103" t="s">
        <v>116</v>
      </c>
      <c r="AR103" t="s">
        <v>118</v>
      </c>
      <c r="AS103" t="s">
        <v>116</v>
      </c>
      <c r="AT103" t="s">
        <v>118</v>
      </c>
      <c r="AU103" t="s">
        <v>441</v>
      </c>
      <c r="AV103" t="s">
        <v>456</v>
      </c>
      <c r="AW103" t="s">
        <v>68</v>
      </c>
      <c r="AX103">
        <v>4928</v>
      </c>
      <c r="AY103" t="s">
        <v>477</v>
      </c>
      <c r="AZ103">
        <v>9</v>
      </c>
      <c r="BA103" t="s">
        <v>551</v>
      </c>
      <c r="BB103">
        <v>12</v>
      </c>
      <c r="BC103">
        <v>1</v>
      </c>
      <c r="BE103" t="s">
        <v>68</v>
      </c>
      <c r="BF103">
        <v>0</v>
      </c>
      <c r="BG103" t="s">
        <v>397</v>
      </c>
      <c r="BI103" t="s">
        <v>116</v>
      </c>
      <c r="BJ103" t="s">
        <v>456</v>
      </c>
      <c r="BK103" t="s">
        <v>68</v>
      </c>
      <c r="BL103">
        <v>0.9115930929447299</v>
      </c>
      <c r="BM103">
        <v>4928</v>
      </c>
      <c r="BN103" t="s">
        <v>118</v>
      </c>
      <c r="BO103" t="s">
        <v>441</v>
      </c>
      <c r="BP103">
        <v>12</v>
      </c>
      <c r="BQ103">
        <v>2409.1490000000003</v>
      </c>
      <c r="BR103">
        <v>2.7713124444796355E-2</v>
      </c>
      <c r="BS103">
        <v>0.34504894947066045</v>
      </c>
      <c r="BT103">
        <v>0.27976683882981085</v>
      </c>
      <c r="BU103">
        <v>15.548</v>
      </c>
      <c r="BV103">
        <v>0.75605967288205866</v>
      </c>
      <c r="BW103">
        <v>64.846656558730416</v>
      </c>
      <c r="BX103">
        <v>3</v>
      </c>
      <c r="BY103">
        <v>24</v>
      </c>
      <c r="BZ103">
        <v>1787</v>
      </c>
    </row>
    <row r="104" spans="1:78" ht="16.5">
      <c r="A104" s="42" t="str">
        <f t="shared" si="19"/>
        <v>강인여객</v>
      </c>
      <c r="B104" s="43" t="str">
        <f t="shared" si="20"/>
        <v>이재영</v>
      </c>
      <c r="C104" s="44" t="str">
        <f t="shared" si="21"/>
        <v>A</v>
      </c>
      <c r="D104" s="45">
        <f t="shared" si="22"/>
        <v>0.95020017635488263</v>
      </c>
      <c r="E104" s="46">
        <f t="shared" si="23"/>
        <v>1525</v>
      </c>
      <c r="F104" s="47" t="str">
        <f t="shared" si="24"/>
        <v>223</v>
      </c>
      <c r="G104" s="48" t="str">
        <f t="shared" si="25"/>
        <v>70바5953</v>
      </c>
      <c r="H104" s="49">
        <f t="shared" si="26"/>
        <v>3</v>
      </c>
      <c r="I104" s="50">
        <f t="shared" si="27"/>
        <v>3482.3140000000003</v>
      </c>
      <c r="J104" s="51">
        <f t="shared" si="28"/>
        <v>1.0973690542209662E-2</v>
      </c>
      <c r="K104" s="51">
        <f t="shared" si="29"/>
        <v>0.27599819602006009</v>
      </c>
      <c r="L104" s="51">
        <f t="shared" si="30"/>
        <v>0.1737350508885758</v>
      </c>
      <c r="M104" s="52">
        <f t="shared" si="31"/>
        <v>13.51</v>
      </c>
      <c r="N104" s="53">
        <f t="shared" si="32"/>
        <v>0.34459844804345613</v>
      </c>
      <c r="O104" s="53">
        <f t="shared" si="33"/>
        <v>20.647190345270413</v>
      </c>
      <c r="P104" s="111">
        <f t="shared" si="34"/>
        <v>16</v>
      </c>
      <c r="Q104" s="112">
        <f t="shared" si="35"/>
        <v>12</v>
      </c>
      <c r="R104" s="112">
        <f t="shared" si="36"/>
        <v>719</v>
      </c>
      <c r="T104">
        <v>502</v>
      </c>
      <c r="U104">
        <v>1525</v>
      </c>
      <c r="V104" t="s">
        <v>315</v>
      </c>
      <c r="W104">
        <v>3482.3139999999999</v>
      </c>
      <c r="X104">
        <v>1410.7349999999999</v>
      </c>
      <c r="Y104">
        <v>2.468</v>
      </c>
      <c r="Z104">
        <v>13.51</v>
      </c>
      <c r="AA104">
        <v>149.14134799999999</v>
      </c>
      <c r="AB104">
        <v>1.6366309999999999</v>
      </c>
      <c r="AC104">
        <v>41.162742999999999</v>
      </c>
      <c r="AD104" s="1">
        <v>605</v>
      </c>
      <c r="AE104">
        <v>12</v>
      </c>
      <c r="AF104">
        <v>719</v>
      </c>
      <c r="AG104">
        <v>90</v>
      </c>
      <c r="AH104">
        <v>23.349084000000001</v>
      </c>
      <c r="AI104">
        <v>13507.3</v>
      </c>
      <c r="AJ104">
        <v>2691.1</v>
      </c>
      <c r="AK104">
        <v>16</v>
      </c>
      <c r="AL104">
        <v>4564</v>
      </c>
      <c r="AM104">
        <v>0.95020017635488263</v>
      </c>
      <c r="AN104" t="s">
        <v>66</v>
      </c>
      <c r="AO104">
        <v>2702.6410000000001</v>
      </c>
      <c r="AP104" t="s">
        <v>691</v>
      </c>
      <c r="AQ104" t="s">
        <v>116</v>
      </c>
      <c r="AR104" t="s">
        <v>119</v>
      </c>
      <c r="AS104" t="s">
        <v>116</v>
      </c>
      <c r="AT104" t="s">
        <v>119</v>
      </c>
      <c r="AU104" t="s">
        <v>223</v>
      </c>
      <c r="AV104" t="s">
        <v>315</v>
      </c>
      <c r="AW104" t="s">
        <v>66</v>
      </c>
      <c r="AX104">
        <v>1525</v>
      </c>
      <c r="AY104" t="s">
        <v>529</v>
      </c>
      <c r="AZ104">
        <v>4</v>
      </c>
      <c r="BA104" t="s">
        <v>692</v>
      </c>
      <c r="BB104">
        <v>3</v>
      </c>
      <c r="BC104">
        <v>1</v>
      </c>
      <c r="BE104" t="s">
        <v>66</v>
      </c>
      <c r="BF104">
        <v>0</v>
      </c>
      <c r="BG104" t="s">
        <v>397</v>
      </c>
      <c r="BI104" t="s">
        <v>116</v>
      </c>
      <c r="BJ104" t="s">
        <v>315</v>
      </c>
      <c r="BK104" t="s">
        <v>66</v>
      </c>
      <c r="BL104">
        <v>0.95020017635488263</v>
      </c>
      <c r="BM104">
        <v>1525</v>
      </c>
      <c r="BN104" t="s">
        <v>119</v>
      </c>
      <c r="BO104" t="s">
        <v>223</v>
      </c>
      <c r="BP104">
        <v>3</v>
      </c>
      <c r="BQ104">
        <v>3482.3140000000003</v>
      </c>
      <c r="BR104">
        <v>1.0973690542209662E-2</v>
      </c>
      <c r="BS104">
        <v>0.27599819602006009</v>
      </c>
      <c r="BT104">
        <v>0.17373505088857583</v>
      </c>
      <c r="BU104">
        <v>13.51</v>
      </c>
      <c r="BV104">
        <v>0.34459844804345613</v>
      </c>
      <c r="BW104">
        <v>20.647190345270413</v>
      </c>
      <c r="BX104">
        <v>16</v>
      </c>
      <c r="BY104">
        <v>12</v>
      </c>
      <c r="BZ104">
        <v>719</v>
      </c>
    </row>
    <row r="105" spans="1:78" ht="16.5">
      <c r="A105" s="59" t="str">
        <f t="shared" si="19"/>
        <v>강인여객</v>
      </c>
      <c r="B105" s="60" t="str">
        <f t="shared" si="20"/>
        <v>이치규</v>
      </c>
      <c r="C105" s="61" t="str">
        <f t="shared" si="21"/>
        <v>S</v>
      </c>
      <c r="D105" s="62">
        <f t="shared" si="22"/>
        <v>1.1665217391304348</v>
      </c>
      <c r="E105" s="63">
        <f t="shared" si="23"/>
        <v>4376</v>
      </c>
      <c r="F105" s="64" t="str">
        <f t="shared" si="24"/>
        <v>급행91</v>
      </c>
      <c r="G105" s="65" t="str">
        <f t="shared" si="25"/>
        <v>70바5981</v>
      </c>
      <c r="H105" s="66">
        <f t="shared" si="26"/>
        <v>2</v>
      </c>
      <c r="I105" s="67">
        <f t="shared" si="27"/>
        <v>4393.241</v>
      </c>
      <c r="J105" s="68">
        <f t="shared" si="28"/>
        <v>3.5791380210002582E-2</v>
      </c>
      <c r="K105" s="68">
        <f t="shared" si="29"/>
        <v>0.29828779660114513</v>
      </c>
      <c r="L105" s="68">
        <f t="shared" si="30"/>
        <v>9.560140224494855E-2</v>
      </c>
      <c r="M105" s="69">
        <f t="shared" si="31"/>
        <v>13.851000000000001</v>
      </c>
      <c r="N105" s="70">
        <f t="shared" si="32"/>
        <v>0.13657343177849793</v>
      </c>
      <c r="O105" s="70">
        <f t="shared" si="33"/>
        <v>6.4417135322191523</v>
      </c>
      <c r="P105" s="109">
        <f t="shared" si="34"/>
        <v>7</v>
      </c>
      <c r="Q105" s="110">
        <f t="shared" si="35"/>
        <v>6</v>
      </c>
      <c r="R105" s="110">
        <f t="shared" si="36"/>
        <v>283</v>
      </c>
      <c r="T105">
        <v>502</v>
      </c>
      <c r="U105">
        <v>4376</v>
      </c>
      <c r="V105" t="s">
        <v>316</v>
      </c>
      <c r="W105">
        <v>4403.2179999999998</v>
      </c>
      <c r="X105">
        <v>1266.269</v>
      </c>
      <c r="Y105">
        <v>3.4769999999999999</v>
      </c>
      <c r="Z105">
        <v>13.851000000000001</v>
      </c>
      <c r="AA105">
        <v>173.278537</v>
      </c>
      <c r="AB105">
        <v>6.2018779999999998</v>
      </c>
      <c r="AC105">
        <v>51.686872999999999</v>
      </c>
      <c r="AD105" s="1">
        <v>420</v>
      </c>
      <c r="AE105">
        <v>6</v>
      </c>
      <c r="AF105">
        <v>283</v>
      </c>
      <c r="AG105">
        <v>100</v>
      </c>
      <c r="AH105">
        <v>25.411214000000001</v>
      </c>
      <c r="AI105">
        <v>13091.3</v>
      </c>
      <c r="AJ105">
        <v>1916.9</v>
      </c>
      <c r="AK105">
        <v>7</v>
      </c>
      <c r="AL105">
        <v>3190</v>
      </c>
      <c r="AM105">
        <v>1.1665217391304348</v>
      </c>
      <c r="AN105" t="s">
        <v>71</v>
      </c>
      <c r="AO105">
        <v>4200.701</v>
      </c>
      <c r="AP105" t="s">
        <v>693</v>
      </c>
      <c r="AQ105" t="s">
        <v>116</v>
      </c>
      <c r="AR105" t="s">
        <v>120</v>
      </c>
      <c r="AS105" t="s">
        <v>116</v>
      </c>
      <c r="AT105" t="s">
        <v>120</v>
      </c>
      <c r="AU105" t="s">
        <v>234</v>
      </c>
      <c r="AV105" t="s">
        <v>316</v>
      </c>
      <c r="AW105" t="s">
        <v>71</v>
      </c>
      <c r="AX105">
        <v>4376</v>
      </c>
      <c r="AY105" t="s">
        <v>490</v>
      </c>
      <c r="AZ105">
        <v>1</v>
      </c>
      <c r="BA105" t="s">
        <v>236</v>
      </c>
      <c r="BB105">
        <v>2</v>
      </c>
      <c r="BC105">
        <v>1</v>
      </c>
      <c r="BE105" t="s">
        <v>71</v>
      </c>
      <c r="BF105">
        <v>0</v>
      </c>
      <c r="BG105" t="s">
        <v>397</v>
      </c>
      <c r="BI105" t="s">
        <v>116</v>
      </c>
      <c r="BJ105" t="s">
        <v>316</v>
      </c>
      <c r="BK105" t="s">
        <v>71</v>
      </c>
      <c r="BL105">
        <v>1.1665217391304348</v>
      </c>
      <c r="BM105">
        <v>4376</v>
      </c>
      <c r="BN105" t="s">
        <v>120</v>
      </c>
      <c r="BO105" t="s">
        <v>234</v>
      </c>
      <c r="BP105">
        <v>2</v>
      </c>
      <c r="BQ105">
        <v>4393.241</v>
      </c>
      <c r="BR105">
        <v>3.5791380210002582E-2</v>
      </c>
      <c r="BS105">
        <v>0.29828779660114513</v>
      </c>
      <c r="BT105">
        <v>9.5384784491705843E-2</v>
      </c>
      <c r="BU105">
        <v>13.851000000000001</v>
      </c>
      <c r="BV105">
        <v>0.13657343177849793</v>
      </c>
      <c r="BW105">
        <v>6.4417135322191523</v>
      </c>
      <c r="BX105">
        <v>7</v>
      </c>
      <c r="BY105">
        <v>6</v>
      </c>
      <c r="BZ105">
        <v>283</v>
      </c>
    </row>
    <row r="106" spans="1:78" ht="16.5">
      <c r="A106" s="42" t="str">
        <f t="shared" si="19"/>
        <v>강인여객</v>
      </c>
      <c r="B106" s="43" t="str">
        <f t="shared" si="20"/>
        <v>이칠선</v>
      </c>
      <c r="C106" s="44" t="str">
        <f t="shared" si="21"/>
        <v>D</v>
      </c>
      <c r="D106" s="45">
        <f t="shared" si="22"/>
        <v>0.8092307692307692</v>
      </c>
      <c r="E106" s="46">
        <f t="shared" si="23"/>
        <v>8938</v>
      </c>
      <c r="F106" s="47" t="str">
        <f t="shared" si="24"/>
        <v>223</v>
      </c>
      <c r="G106" s="48" t="str">
        <f t="shared" si="25"/>
        <v>72바1268</v>
      </c>
      <c r="H106" s="49">
        <f t="shared" si="26"/>
        <v>1</v>
      </c>
      <c r="I106" s="50">
        <f t="shared" si="27"/>
        <v>2578.34</v>
      </c>
      <c r="J106" s="51">
        <f t="shared" si="28"/>
        <v>2.0756652025770646E-2</v>
      </c>
      <c r="K106" s="51">
        <f t="shared" si="29"/>
        <v>0.3096626938775921</v>
      </c>
      <c r="L106" s="51">
        <f t="shared" si="30"/>
        <v>0.18500275370975122</v>
      </c>
      <c r="M106" s="52">
        <f t="shared" si="31"/>
        <v>17.870999999999999</v>
      </c>
      <c r="N106" s="53">
        <f t="shared" si="32"/>
        <v>0.89204682082269982</v>
      </c>
      <c r="O106" s="53">
        <f t="shared" si="33"/>
        <v>37.15568931948463</v>
      </c>
      <c r="P106" s="111">
        <f t="shared" si="34"/>
        <v>13</v>
      </c>
      <c r="Q106" s="112">
        <f t="shared" si="35"/>
        <v>23</v>
      </c>
      <c r="R106" s="112">
        <f t="shared" si="36"/>
        <v>961</v>
      </c>
      <c r="T106">
        <v>502</v>
      </c>
      <c r="U106">
        <v>8938</v>
      </c>
      <c r="V106" t="s">
        <v>384</v>
      </c>
      <c r="W106">
        <v>2606.029</v>
      </c>
      <c r="X106">
        <v>1235.2439999999999</v>
      </c>
      <c r="Y106">
        <v>2.11</v>
      </c>
      <c r="Z106">
        <v>17.870999999999999</v>
      </c>
      <c r="AA106">
        <v>111.261633</v>
      </c>
      <c r="AB106">
        <v>2.3094190000000001</v>
      </c>
      <c r="AC106">
        <v>34.453577000000003</v>
      </c>
      <c r="AD106" s="1">
        <v>477</v>
      </c>
      <c r="AE106">
        <v>23</v>
      </c>
      <c r="AF106">
        <v>961</v>
      </c>
      <c r="AG106">
        <v>91</v>
      </c>
      <c r="AH106">
        <v>23.422529999999998</v>
      </c>
      <c r="AI106">
        <v>15389.9</v>
      </c>
      <c r="AJ106">
        <v>7013.1</v>
      </c>
      <c r="AK106">
        <v>13</v>
      </c>
      <c r="AL106">
        <v>9837</v>
      </c>
      <c r="AM106">
        <v>0.8092307692307692</v>
      </c>
      <c r="AN106" t="s">
        <v>67</v>
      </c>
      <c r="AO106">
        <v>2578.34</v>
      </c>
      <c r="AP106" t="s">
        <v>694</v>
      </c>
      <c r="AQ106" t="s">
        <v>116</v>
      </c>
      <c r="AR106" t="s">
        <v>119</v>
      </c>
      <c r="AS106" t="s">
        <v>116</v>
      </c>
      <c r="AT106" t="s">
        <v>119</v>
      </c>
      <c r="AU106" t="s">
        <v>230</v>
      </c>
      <c r="AV106" t="s">
        <v>384</v>
      </c>
      <c r="AW106" t="s">
        <v>67</v>
      </c>
      <c r="AX106">
        <v>8938</v>
      </c>
      <c r="AY106" t="s">
        <v>494</v>
      </c>
      <c r="AZ106">
        <v>4</v>
      </c>
      <c r="BA106" t="s">
        <v>550</v>
      </c>
      <c r="BB106">
        <v>1</v>
      </c>
      <c r="BC106">
        <v>1</v>
      </c>
      <c r="BE106" t="s">
        <v>67</v>
      </c>
      <c r="BF106">
        <v>0</v>
      </c>
      <c r="BG106" t="s">
        <v>397</v>
      </c>
      <c r="BI106" t="s">
        <v>116</v>
      </c>
      <c r="BJ106" t="s">
        <v>384</v>
      </c>
      <c r="BK106" t="s">
        <v>67</v>
      </c>
      <c r="BL106">
        <v>0.8092307692307692</v>
      </c>
      <c r="BM106">
        <v>8938</v>
      </c>
      <c r="BN106" t="s">
        <v>119</v>
      </c>
      <c r="BO106" t="s">
        <v>230</v>
      </c>
      <c r="BP106">
        <v>1</v>
      </c>
      <c r="BQ106">
        <v>2578.34</v>
      </c>
      <c r="BR106">
        <v>2.0756652025770646E-2</v>
      </c>
      <c r="BS106">
        <v>0.3096626938775921</v>
      </c>
      <c r="BT106">
        <v>0.18303710357789571</v>
      </c>
      <c r="BU106">
        <v>17.870999999999999</v>
      </c>
      <c r="BV106">
        <v>0.89204682082269982</v>
      </c>
      <c r="BW106">
        <v>37.15568931948463</v>
      </c>
      <c r="BX106">
        <v>13</v>
      </c>
      <c r="BY106">
        <v>23</v>
      </c>
      <c r="BZ106">
        <v>961</v>
      </c>
    </row>
    <row r="107" spans="1:78" ht="16.5">
      <c r="A107" s="59" t="str">
        <f t="shared" si="19"/>
        <v>강인여객</v>
      </c>
      <c r="B107" s="60" t="str">
        <f t="shared" si="20"/>
        <v>이태근</v>
      </c>
      <c r="C107" s="61" t="str">
        <f t="shared" si="21"/>
        <v>S</v>
      </c>
      <c r="D107" s="62">
        <f t="shared" si="22"/>
        <v>1.0329136405812718</v>
      </c>
      <c r="E107" s="63">
        <f t="shared" si="23"/>
        <v>7136</v>
      </c>
      <c r="F107" s="64" t="str">
        <f t="shared" si="24"/>
        <v>103</v>
      </c>
      <c r="G107" s="65" t="str">
        <f t="shared" si="25"/>
        <v>72바1338</v>
      </c>
      <c r="H107" s="66">
        <f t="shared" si="26"/>
        <v>3</v>
      </c>
      <c r="I107" s="67">
        <f t="shared" si="27"/>
        <v>2666.3449999999998</v>
      </c>
      <c r="J107" s="68">
        <f t="shared" si="28"/>
        <v>1.6829337651850847E-2</v>
      </c>
      <c r="K107" s="68">
        <f t="shared" si="29"/>
        <v>0.36855330833155486</v>
      </c>
      <c r="L107" s="68">
        <f t="shared" si="30"/>
        <v>0.10763798383179972</v>
      </c>
      <c r="M107" s="69">
        <f t="shared" si="31"/>
        <v>11.298999999999999</v>
      </c>
      <c r="N107" s="70">
        <f t="shared" si="32"/>
        <v>0.41254976381526026</v>
      </c>
      <c r="O107" s="70">
        <f t="shared" si="33"/>
        <v>50.556098329360985</v>
      </c>
      <c r="P107" s="109">
        <f t="shared" si="34"/>
        <v>8</v>
      </c>
      <c r="Q107" s="110">
        <f t="shared" si="35"/>
        <v>11</v>
      </c>
      <c r="R107" s="110">
        <f t="shared" si="36"/>
        <v>1351</v>
      </c>
      <c r="T107">
        <v>502</v>
      </c>
      <c r="U107">
        <v>7136</v>
      </c>
      <c r="V107" t="s">
        <v>317</v>
      </c>
      <c r="W107">
        <v>2697.0810000000001</v>
      </c>
      <c r="X107">
        <v>1187.7950000000001</v>
      </c>
      <c r="Y107">
        <v>2.2709999999999999</v>
      </c>
      <c r="Z107">
        <v>11.298999999999999</v>
      </c>
      <c r="AA107">
        <v>165.84580199999999</v>
      </c>
      <c r="AB107">
        <v>2.7910750000000002</v>
      </c>
      <c r="AC107">
        <v>61.123018999999999</v>
      </c>
      <c r="AD107" s="1">
        <v>287</v>
      </c>
      <c r="AE107">
        <v>11</v>
      </c>
      <c r="AF107">
        <v>1351</v>
      </c>
      <c r="AG107">
        <v>84</v>
      </c>
      <c r="AH107">
        <v>16.262581999999998</v>
      </c>
      <c r="AI107">
        <v>1303.8</v>
      </c>
      <c r="AJ107">
        <v>0</v>
      </c>
      <c r="AK107">
        <v>8</v>
      </c>
      <c r="AL107">
        <v>2344</v>
      </c>
      <c r="AM107">
        <v>1.0329136405812718</v>
      </c>
      <c r="AN107" t="s">
        <v>71</v>
      </c>
      <c r="AO107">
        <v>2417.2359999999999</v>
      </c>
      <c r="AP107" t="s">
        <v>695</v>
      </c>
      <c r="AQ107" t="s">
        <v>116</v>
      </c>
      <c r="AR107" t="s">
        <v>117</v>
      </c>
      <c r="AS107" t="s">
        <v>116</v>
      </c>
      <c r="AT107" t="s">
        <v>117</v>
      </c>
      <c r="AU107" t="s">
        <v>197</v>
      </c>
      <c r="AV107" t="s">
        <v>317</v>
      </c>
      <c r="AW107" t="s">
        <v>71</v>
      </c>
      <c r="AX107">
        <v>7136</v>
      </c>
      <c r="AY107" t="s">
        <v>488</v>
      </c>
      <c r="AZ107">
        <v>8</v>
      </c>
      <c r="BA107" t="s">
        <v>696</v>
      </c>
      <c r="BB107">
        <v>3</v>
      </c>
      <c r="BC107">
        <v>1</v>
      </c>
      <c r="BE107" t="s">
        <v>66</v>
      </c>
      <c r="BF107">
        <v>1</v>
      </c>
      <c r="BG107" t="s">
        <v>394</v>
      </c>
      <c r="BI107" t="s">
        <v>116</v>
      </c>
      <c r="BJ107" t="s">
        <v>317</v>
      </c>
      <c r="BK107" t="s">
        <v>71</v>
      </c>
      <c r="BL107">
        <v>1.0329136405812718</v>
      </c>
      <c r="BM107">
        <v>7136</v>
      </c>
      <c r="BN107" t="s">
        <v>117</v>
      </c>
      <c r="BO107" t="s">
        <v>197</v>
      </c>
      <c r="BP107">
        <v>3</v>
      </c>
      <c r="BQ107">
        <v>2666.3449999999998</v>
      </c>
      <c r="BR107">
        <v>1.6829337651850847E-2</v>
      </c>
      <c r="BS107">
        <v>0.36855330833155486</v>
      </c>
      <c r="BT107">
        <v>0.10641133877699631</v>
      </c>
      <c r="BU107">
        <v>11.298999999999999</v>
      </c>
      <c r="BV107">
        <v>0.41254976381526026</v>
      </c>
      <c r="BW107">
        <v>50.556098329360985</v>
      </c>
      <c r="BX107">
        <v>8</v>
      </c>
      <c r="BY107">
        <v>11</v>
      </c>
      <c r="BZ107">
        <v>1351</v>
      </c>
    </row>
    <row r="108" spans="1:78" ht="16.5">
      <c r="A108" s="42" t="str">
        <f t="shared" si="19"/>
        <v>강인여객</v>
      </c>
      <c r="B108" s="43" t="str">
        <f t="shared" si="20"/>
        <v>이한출</v>
      </c>
      <c r="C108" s="44" t="str">
        <f t="shared" si="21"/>
        <v>F</v>
      </c>
      <c r="D108" s="45">
        <f t="shared" si="22"/>
        <v>0.74995712950522653</v>
      </c>
      <c r="E108" s="46">
        <f t="shared" si="23"/>
        <v>7679</v>
      </c>
      <c r="F108" s="47" t="str">
        <f t="shared" si="24"/>
        <v>103</v>
      </c>
      <c r="G108" s="48" t="str">
        <f t="shared" si="25"/>
        <v>70바6031</v>
      </c>
      <c r="H108" s="49">
        <f t="shared" si="26"/>
        <v>2</v>
      </c>
      <c r="I108" s="50">
        <f t="shared" si="27"/>
        <v>2320.9859999999999</v>
      </c>
      <c r="J108" s="51">
        <f t="shared" si="28"/>
        <v>2.1326605927043565E-2</v>
      </c>
      <c r="K108" s="51">
        <f t="shared" si="29"/>
        <v>0.37682019896047436</v>
      </c>
      <c r="L108" s="51">
        <f t="shared" si="30"/>
        <v>0.23912251086391734</v>
      </c>
      <c r="M108" s="52">
        <f t="shared" si="31"/>
        <v>20.623999999999999</v>
      </c>
      <c r="N108" s="53">
        <f t="shared" si="32"/>
        <v>2.5851082255558628</v>
      </c>
      <c r="O108" s="53">
        <f t="shared" si="33"/>
        <v>62.688874469729676</v>
      </c>
      <c r="P108" s="111">
        <f t="shared" si="34"/>
        <v>20</v>
      </c>
      <c r="Q108" s="112">
        <f t="shared" si="35"/>
        <v>60</v>
      </c>
      <c r="R108" s="112">
        <f t="shared" si="36"/>
        <v>1455</v>
      </c>
      <c r="T108">
        <v>502</v>
      </c>
      <c r="U108">
        <v>7679</v>
      </c>
      <c r="V108" t="s">
        <v>427</v>
      </c>
      <c r="W108">
        <v>2320.9859999999999</v>
      </c>
      <c r="X108">
        <v>1406.69</v>
      </c>
      <c r="Y108">
        <v>1.65</v>
      </c>
      <c r="Z108">
        <v>20.623999999999999</v>
      </c>
      <c r="AA108">
        <v>143.97663700000001</v>
      </c>
      <c r="AB108">
        <v>3.0705330000000002</v>
      </c>
      <c r="AC108">
        <v>54.253304999999997</v>
      </c>
      <c r="AD108" s="1">
        <v>555</v>
      </c>
      <c r="AE108">
        <v>60</v>
      </c>
      <c r="AF108">
        <v>1455</v>
      </c>
      <c r="AG108">
        <v>91</v>
      </c>
      <c r="AH108">
        <v>16.120573</v>
      </c>
      <c r="AI108">
        <v>3347</v>
      </c>
      <c r="AJ108">
        <v>233.8</v>
      </c>
      <c r="AK108">
        <v>20</v>
      </c>
      <c r="AL108">
        <v>11906</v>
      </c>
      <c r="AM108">
        <v>0.74995712950522653</v>
      </c>
      <c r="AN108" t="s">
        <v>70</v>
      </c>
      <c r="AO108">
        <v>2207.6729999999998</v>
      </c>
      <c r="AP108" t="s">
        <v>697</v>
      </c>
      <c r="AQ108" t="s">
        <v>116</v>
      </c>
      <c r="AR108" t="s">
        <v>117</v>
      </c>
      <c r="AS108" t="s">
        <v>116</v>
      </c>
      <c r="AT108" t="s">
        <v>117</v>
      </c>
      <c r="AU108" t="s">
        <v>401</v>
      </c>
      <c r="AV108" t="s">
        <v>427</v>
      </c>
      <c r="AW108" t="s">
        <v>70</v>
      </c>
      <c r="AX108">
        <v>7679</v>
      </c>
      <c r="AY108" t="s">
        <v>482</v>
      </c>
      <c r="AZ108">
        <v>10</v>
      </c>
      <c r="BA108" t="s">
        <v>483</v>
      </c>
      <c r="BB108">
        <v>2</v>
      </c>
      <c r="BC108">
        <v>1</v>
      </c>
      <c r="BE108" t="s">
        <v>70</v>
      </c>
      <c r="BF108">
        <v>0</v>
      </c>
      <c r="BG108" t="s">
        <v>397</v>
      </c>
      <c r="BI108" t="s">
        <v>116</v>
      </c>
      <c r="BJ108" t="s">
        <v>427</v>
      </c>
      <c r="BK108" t="s">
        <v>70</v>
      </c>
      <c r="BL108">
        <v>0.74995712950522653</v>
      </c>
      <c r="BM108">
        <v>7679</v>
      </c>
      <c r="BN108" t="s">
        <v>117</v>
      </c>
      <c r="BO108" t="s">
        <v>401</v>
      </c>
      <c r="BP108">
        <v>2</v>
      </c>
      <c r="BQ108">
        <v>2320.9859999999999</v>
      </c>
      <c r="BR108">
        <v>2.1326605927043565E-2</v>
      </c>
      <c r="BS108">
        <v>0.37682019896047436</v>
      </c>
      <c r="BT108">
        <v>0.23912251086391734</v>
      </c>
      <c r="BU108">
        <v>20.623999999999999</v>
      </c>
      <c r="BV108">
        <v>2.5851082255558628</v>
      </c>
      <c r="BW108">
        <v>62.688874469729676</v>
      </c>
      <c r="BX108">
        <v>20</v>
      </c>
      <c r="BY108">
        <v>60</v>
      </c>
      <c r="BZ108">
        <v>1455</v>
      </c>
    </row>
    <row r="109" spans="1:78" ht="16.5">
      <c r="A109" s="59" t="str">
        <f t="shared" si="19"/>
        <v>강인여객</v>
      </c>
      <c r="B109" s="60" t="str">
        <f t="shared" si="20"/>
        <v>이현승</v>
      </c>
      <c r="C109" s="61" t="str">
        <f t="shared" si="21"/>
        <v>A</v>
      </c>
      <c r="D109" s="62">
        <f t="shared" si="22"/>
        <v>0.98502868339924743</v>
      </c>
      <c r="E109" s="63">
        <f t="shared" si="23"/>
        <v>7755</v>
      </c>
      <c r="F109" s="64" t="str">
        <f t="shared" si="24"/>
        <v>급행91</v>
      </c>
      <c r="G109" s="65" t="str">
        <f t="shared" si="25"/>
        <v>72바1259</v>
      </c>
      <c r="H109" s="66">
        <f t="shared" si="26"/>
        <v>9</v>
      </c>
      <c r="I109" s="67">
        <f t="shared" si="27"/>
        <v>4335.0190000000002</v>
      </c>
      <c r="J109" s="68">
        <f t="shared" si="28"/>
        <v>3.0911950956634307E-2</v>
      </c>
      <c r="K109" s="68">
        <f t="shared" si="29"/>
        <v>0.3328295240817738</v>
      </c>
      <c r="L109" s="68">
        <f t="shared" si="30"/>
        <v>0.27635403674124609</v>
      </c>
      <c r="M109" s="69">
        <f t="shared" si="31"/>
        <v>17.808</v>
      </c>
      <c r="N109" s="70">
        <f t="shared" si="32"/>
        <v>0.34601924466767042</v>
      </c>
      <c r="O109" s="70">
        <f t="shared" si="33"/>
        <v>34.486584718544485</v>
      </c>
      <c r="P109" s="109">
        <f t="shared" si="34"/>
        <v>26</v>
      </c>
      <c r="Q109" s="110">
        <f t="shared" si="35"/>
        <v>15</v>
      </c>
      <c r="R109" s="110">
        <f t="shared" si="36"/>
        <v>1495</v>
      </c>
      <c r="T109">
        <v>502</v>
      </c>
      <c r="U109">
        <v>7755</v>
      </c>
      <c r="V109" t="s">
        <v>318</v>
      </c>
      <c r="W109">
        <v>4335.0190000000002</v>
      </c>
      <c r="X109">
        <v>1678.933</v>
      </c>
      <c r="Y109">
        <v>2.5819999999999999</v>
      </c>
      <c r="Z109">
        <v>17.808</v>
      </c>
      <c r="AA109">
        <v>168.05632900000001</v>
      </c>
      <c r="AB109">
        <v>5.1949490000000003</v>
      </c>
      <c r="AC109">
        <v>55.934108000000002</v>
      </c>
      <c r="AD109" s="1">
        <v>1198</v>
      </c>
      <c r="AE109">
        <v>15</v>
      </c>
      <c r="AF109">
        <v>1495</v>
      </c>
      <c r="AG109">
        <v>94</v>
      </c>
      <c r="AH109">
        <v>25.795034999999999</v>
      </c>
      <c r="AI109">
        <v>21619.8</v>
      </c>
      <c r="AJ109">
        <v>3237.1</v>
      </c>
      <c r="AK109">
        <v>26</v>
      </c>
      <c r="AL109">
        <v>10539</v>
      </c>
      <c r="AM109">
        <v>0.98502868339924743</v>
      </c>
      <c r="AN109" t="s">
        <v>66</v>
      </c>
      <c r="AO109">
        <v>827.428</v>
      </c>
      <c r="AP109" t="s">
        <v>698</v>
      </c>
      <c r="AQ109" t="s">
        <v>116</v>
      </c>
      <c r="AR109" t="s">
        <v>120</v>
      </c>
      <c r="AS109" t="s">
        <v>116</v>
      </c>
      <c r="AT109" t="s">
        <v>120</v>
      </c>
      <c r="AU109" t="s">
        <v>239</v>
      </c>
      <c r="AV109" t="s">
        <v>318</v>
      </c>
      <c r="AW109" t="s">
        <v>66</v>
      </c>
      <c r="AX109">
        <v>7755</v>
      </c>
      <c r="AY109" t="s">
        <v>497</v>
      </c>
      <c r="AZ109">
        <v>1</v>
      </c>
      <c r="BA109" t="s">
        <v>238</v>
      </c>
      <c r="BB109">
        <v>9</v>
      </c>
      <c r="BC109">
        <v>1</v>
      </c>
      <c r="BE109" t="s">
        <v>66</v>
      </c>
      <c r="BF109">
        <v>0</v>
      </c>
      <c r="BG109" t="s">
        <v>397</v>
      </c>
      <c r="BI109" t="s">
        <v>116</v>
      </c>
      <c r="BJ109" t="s">
        <v>318</v>
      </c>
      <c r="BK109" t="s">
        <v>66</v>
      </c>
      <c r="BL109">
        <v>0.98502868339924743</v>
      </c>
      <c r="BM109">
        <v>7755</v>
      </c>
      <c r="BN109" t="s">
        <v>120</v>
      </c>
      <c r="BO109" t="s">
        <v>239</v>
      </c>
      <c r="BP109">
        <v>9</v>
      </c>
      <c r="BQ109">
        <v>4335.0190000000002</v>
      </c>
      <c r="BR109">
        <v>3.0911950956634307E-2</v>
      </c>
      <c r="BS109">
        <v>0.3328295240817738</v>
      </c>
      <c r="BT109">
        <v>0.27635403674124609</v>
      </c>
      <c r="BU109">
        <v>17.808</v>
      </c>
      <c r="BV109">
        <v>0.34601924466767042</v>
      </c>
      <c r="BW109">
        <v>34.486584718544485</v>
      </c>
      <c r="BX109">
        <v>26</v>
      </c>
      <c r="BY109">
        <v>15</v>
      </c>
      <c r="BZ109">
        <v>1495</v>
      </c>
    </row>
    <row r="110" spans="1:78" ht="16.5">
      <c r="A110" s="42" t="str">
        <f t="shared" si="19"/>
        <v>강인여객</v>
      </c>
      <c r="B110" s="43" t="str">
        <f t="shared" si="20"/>
        <v>이희준</v>
      </c>
      <c r="C110" s="44" t="str">
        <f t="shared" si="21"/>
        <v>F</v>
      </c>
      <c r="D110" s="45">
        <f t="shared" si="22"/>
        <v>0.75167718845480791</v>
      </c>
      <c r="E110" s="46">
        <f t="shared" si="23"/>
        <v>6377</v>
      </c>
      <c r="F110" s="47" t="str">
        <f t="shared" si="24"/>
        <v>103</v>
      </c>
      <c r="G110" s="48" t="str">
        <f t="shared" si="25"/>
        <v>70바5903</v>
      </c>
      <c r="H110" s="49">
        <f t="shared" si="26"/>
        <v>2</v>
      </c>
      <c r="I110" s="50">
        <f t="shared" si="27"/>
        <v>2265.7069999999999</v>
      </c>
      <c r="J110" s="51">
        <f t="shared" si="28"/>
        <v>2.5051406200709884E-2</v>
      </c>
      <c r="K110" s="51">
        <f t="shared" si="29"/>
        <v>0.3993327352280388</v>
      </c>
      <c r="L110" s="51">
        <f t="shared" si="30"/>
        <v>0.29703752515219312</v>
      </c>
      <c r="M110" s="52">
        <f t="shared" si="31"/>
        <v>18.085999999999999</v>
      </c>
      <c r="N110" s="53">
        <f t="shared" si="32"/>
        <v>0.92686300567549118</v>
      </c>
      <c r="O110" s="53">
        <f t="shared" si="33"/>
        <v>14.918080758015048</v>
      </c>
      <c r="P110" s="111">
        <f t="shared" si="34"/>
        <v>25</v>
      </c>
      <c r="Q110" s="112">
        <f t="shared" si="35"/>
        <v>21</v>
      </c>
      <c r="R110" s="112">
        <f t="shared" si="36"/>
        <v>338</v>
      </c>
      <c r="T110">
        <v>502</v>
      </c>
      <c r="U110">
        <v>6377</v>
      </c>
      <c r="V110" t="s">
        <v>319</v>
      </c>
      <c r="W110">
        <v>2265.7069999999999</v>
      </c>
      <c r="X110">
        <v>1363.2239999999999</v>
      </c>
      <c r="Y110">
        <v>1.6619999999999999</v>
      </c>
      <c r="Z110">
        <v>18.085999999999999</v>
      </c>
      <c r="AA110">
        <v>153.05108899999999</v>
      </c>
      <c r="AB110">
        <v>3.8341449999999999</v>
      </c>
      <c r="AC110">
        <v>61.118310000000001</v>
      </c>
      <c r="AD110" s="1">
        <v>673</v>
      </c>
      <c r="AE110">
        <v>21</v>
      </c>
      <c r="AF110">
        <v>338</v>
      </c>
      <c r="AG110">
        <v>86</v>
      </c>
      <c r="AH110">
        <v>14.803599</v>
      </c>
      <c r="AI110">
        <v>2082</v>
      </c>
      <c r="AJ110">
        <v>24.7</v>
      </c>
      <c r="AK110">
        <v>25</v>
      </c>
      <c r="AL110">
        <v>12781</v>
      </c>
      <c r="AM110">
        <v>0.75167718845480791</v>
      </c>
      <c r="AN110" t="s">
        <v>70</v>
      </c>
      <c r="AO110">
        <v>2197.5259999999998</v>
      </c>
      <c r="AP110" t="s">
        <v>699</v>
      </c>
      <c r="AQ110" t="s">
        <v>116</v>
      </c>
      <c r="AR110" t="s">
        <v>117</v>
      </c>
      <c r="AS110" t="s">
        <v>116</v>
      </c>
      <c r="AT110" t="s">
        <v>117</v>
      </c>
      <c r="AU110" t="s">
        <v>182</v>
      </c>
      <c r="AV110" t="s">
        <v>319</v>
      </c>
      <c r="AW110" t="s">
        <v>70</v>
      </c>
      <c r="AX110">
        <v>6377</v>
      </c>
      <c r="AY110" t="s">
        <v>482</v>
      </c>
      <c r="AZ110">
        <v>8</v>
      </c>
      <c r="BA110" t="s">
        <v>563</v>
      </c>
      <c r="BB110">
        <v>2</v>
      </c>
      <c r="BC110">
        <v>1</v>
      </c>
      <c r="BE110" t="s">
        <v>70</v>
      </c>
      <c r="BF110">
        <v>0</v>
      </c>
      <c r="BG110" t="s">
        <v>397</v>
      </c>
      <c r="BI110" t="s">
        <v>116</v>
      </c>
      <c r="BJ110" t="s">
        <v>319</v>
      </c>
      <c r="BK110" t="s">
        <v>70</v>
      </c>
      <c r="BL110">
        <v>0.75167718845480791</v>
      </c>
      <c r="BM110">
        <v>6377</v>
      </c>
      <c r="BN110" t="s">
        <v>117</v>
      </c>
      <c r="BO110" t="s">
        <v>182</v>
      </c>
      <c r="BP110">
        <v>2</v>
      </c>
      <c r="BQ110">
        <v>2265.7069999999999</v>
      </c>
      <c r="BR110">
        <v>2.5051406200709884E-2</v>
      </c>
      <c r="BS110">
        <v>0.3993327352280388</v>
      </c>
      <c r="BT110">
        <v>0.29703752515219312</v>
      </c>
      <c r="BU110">
        <v>18.085999999999999</v>
      </c>
      <c r="BV110">
        <v>0.92686300567549118</v>
      </c>
      <c r="BW110">
        <v>14.918080758015048</v>
      </c>
      <c r="BX110">
        <v>25</v>
      </c>
      <c r="BY110">
        <v>21</v>
      </c>
      <c r="BZ110">
        <v>338</v>
      </c>
    </row>
    <row r="111" spans="1:78" ht="16.5">
      <c r="A111" s="59" t="str">
        <f t="shared" si="19"/>
        <v>강인여객</v>
      </c>
      <c r="B111" s="60" t="str">
        <f t="shared" si="20"/>
        <v>이희천</v>
      </c>
      <c r="C111" s="61" t="str">
        <f t="shared" si="21"/>
        <v>C</v>
      </c>
      <c r="D111" s="62">
        <f t="shared" si="22"/>
        <v>0.87409090909090903</v>
      </c>
      <c r="E111" s="63">
        <f t="shared" si="23"/>
        <v>6901</v>
      </c>
      <c r="F111" s="64" t="str">
        <f t="shared" si="24"/>
        <v>103-1</v>
      </c>
      <c r="G111" s="65" t="str">
        <f t="shared" si="25"/>
        <v>70바5989</v>
      </c>
      <c r="H111" s="66">
        <f t="shared" si="26"/>
        <v>1</v>
      </c>
      <c r="I111" s="67">
        <f t="shared" si="27"/>
        <v>2373.7570000000001</v>
      </c>
      <c r="J111" s="68">
        <f t="shared" si="28"/>
        <v>5.4111152207440325E-2</v>
      </c>
      <c r="K111" s="68">
        <f t="shared" si="29"/>
        <v>0.35188124810167443</v>
      </c>
      <c r="L111" s="68">
        <f t="shared" si="30"/>
        <v>0.20600255207251628</v>
      </c>
      <c r="M111" s="69">
        <f t="shared" si="31"/>
        <v>18.515999999999998</v>
      </c>
      <c r="N111" s="70">
        <f t="shared" si="32"/>
        <v>0.12638193378681981</v>
      </c>
      <c r="O111" s="70">
        <f t="shared" si="33"/>
        <v>52.406375210267939</v>
      </c>
      <c r="P111" s="109">
        <f t="shared" si="34"/>
        <v>33</v>
      </c>
      <c r="Q111" s="110">
        <f t="shared" si="35"/>
        <v>3</v>
      </c>
      <c r="R111" s="110">
        <f t="shared" si="36"/>
        <v>1244</v>
      </c>
      <c r="T111">
        <v>502</v>
      </c>
      <c r="U111">
        <v>6901</v>
      </c>
      <c r="V111" t="s">
        <v>320</v>
      </c>
      <c r="W111">
        <v>2373.7570000000001</v>
      </c>
      <c r="X111">
        <v>1234.2829999999999</v>
      </c>
      <c r="Y111">
        <v>1.923</v>
      </c>
      <c r="Z111">
        <v>18.515999999999998</v>
      </c>
      <c r="AA111">
        <v>136.81135399999999</v>
      </c>
      <c r="AB111">
        <v>7.4030199999999997</v>
      </c>
      <c r="AC111">
        <v>48.141350000000003</v>
      </c>
      <c r="AD111" s="1">
        <v>489</v>
      </c>
      <c r="AE111">
        <v>3</v>
      </c>
      <c r="AF111">
        <v>1244</v>
      </c>
      <c r="AG111">
        <v>88</v>
      </c>
      <c r="AH111">
        <v>17.350584000000001</v>
      </c>
      <c r="AI111">
        <v>3843.8</v>
      </c>
      <c r="AJ111">
        <v>50.9</v>
      </c>
      <c r="AK111">
        <v>33</v>
      </c>
      <c r="AL111">
        <v>10588</v>
      </c>
      <c r="AM111">
        <v>0.87409090909090903</v>
      </c>
      <c r="AN111" t="s">
        <v>69</v>
      </c>
      <c r="AO111">
        <v>2373.7570000000001</v>
      </c>
      <c r="AP111" t="s">
        <v>700</v>
      </c>
      <c r="AQ111" t="s">
        <v>116</v>
      </c>
      <c r="AR111" t="s">
        <v>118</v>
      </c>
      <c r="AS111" t="s">
        <v>116</v>
      </c>
      <c r="AT111" t="s">
        <v>118</v>
      </c>
      <c r="AU111" t="s">
        <v>210</v>
      </c>
      <c r="AV111" t="s">
        <v>320</v>
      </c>
      <c r="AW111" t="s">
        <v>69</v>
      </c>
      <c r="AX111">
        <v>6901</v>
      </c>
      <c r="AY111" t="s">
        <v>506</v>
      </c>
      <c r="AZ111">
        <v>2</v>
      </c>
      <c r="BA111" t="s">
        <v>222</v>
      </c>
      <c r="BB111">
        <v>1</v>
      </c>
      <c r="BC111">
        <v>1</v>
      </c>
      <c r="BE111" t="s">
        <v>67</v>
      </c>
      <c r="BF111">
        <v>1</v>
      </c>
      <c r="BG111" t="s">
        <v>394</v>
      </c>
      <c r="BI111" t="s">
        <v>116</v>
      </c>
      <c r="BJ111" t="s">
        <v>320</v>
      </c>
      <c r="BK111" t="s">
        <v>69</v>
      </c>
      <c r="BL111">
        <v>0.87409090909090903</v>
      </c>
      <c r="BM111">
        <v>6901</v>
      </c>
      <c r="BN111" t="s">
        <v>118</v>
      </c>
      <c r="BO111" t="s">
        <v>210</v>
      </c>
      <c r="BP111">
        <v>1</v>
      </c>
      <c r="BQ111">
        <v>2373.7570000000001</v>
      </c>
      <c r="BR111">
        <v>5.4111152207440325E-2</v>
      </c>
      <c r="BS111">
        <v>0.35188124810167443</v>
      </c>
      <c r="BT111">
        <v>0.20600255207251628</v>
      </c>
      <c r="BU111">
        <v>18.515999999999998</v>
      </c>
      <c r="BV111">
        <v>0.12638193378681981</v>
      </c>
      <c r="BW111">
        <v>52.406375210267939</v>
      </c>
      <c r="BX111">
        <v>33</v>
      </c>
      <c r="BY111">
        <v>3</v>
      </c>
      <c r="BZ111">
        <v>1244</v>
      </c>
    </row>
    <row r="112" spans="1:78" ht="16.5">
      <c r="A112" s="42" t="str">
        <f t="shared" si="19"/>
        <v>강인여객</v>
      </c>
      <c r="B112" s="43" t="str">
        <f t="shared" si="20"/>
        <v>임성국</v>
      </c>
      <c r="C112" s="44" t="str">
        <f t="shared" si="21"/>
        <v>B</v>
      </c>
      <c r="D112" s="45">
        <f t="shared" si="22"/>
        <v>0.94409090909090898</v>
      </c>
      <c r="E112" s="46">
        <f t="shared" si="23"/>
        <v>8623</v>
      </c>
      <c r="F112" s="47" t="str">
        <f t="shared" si="24"/>
        <v>103</v>
      </c>
      <c r="G112" s="48" t="str">
        <f t="shared" si="25"/>
        <v>72바1260</v>
      </c>
      <c r="H112" s="49">
        <f t="shared" si="26"/>
        <v>1</v>
      </c>
      <c r="I112" s="50">
        <f t="shared" si="27"/>
        <v>1849.6869999999999</v>
      </c>
      <c r="J112" s="51">
        <f t="shared" si="28"/>
        <v>2.151312514378257E-2</v>
      </c>
      <c r="K112" s="51">
        <f t="shared" si="29"/>
        <v>0.35858385180857116</v>
      </c>
      <c r="L112" s="51">
        <f t="shared" si="30"/>
        <v>0.20219637160233056</v>
      </c>
      <c r="M112" s="52">
        <f t="shared" si="31"/>
        <v>13.519</v>
      </c>
      <c r="N112" s="53">
        <f t="shared" si="32"/>
        <v>0.10812640192637998</v>
      </c>
      <c r="O112" s="53">
        <f t="shared" si="33"/>
        <v>14.705190661987677</v>
      </c>
      <c r="P112" s="111">
        <f t="shared" si="34"/>
        <v>9</v>
      </c>
      <c r="Q112" s="112">
        <f t="shared" si="35"/>
        <v>2</v>
      </c>
      <c r="R112" s="112">
        <f t="shared" si="36"/>
        <v>272</v>
      </c>
      <c r="T112">
        <v>502</v>
      </c>
      <c r="U112">
        <v>8623</v>
      </c>
      <c r="V112" t="s">
        <v>321</v>
      </c>
      <c r="W112">
        <v>1849.6869999999999</v>
      </c>
      <c r="X112">
        <v>890.59900000000005</v>
      </c>
      <c r="Y112">
        <v>2.077</v>
      </c>
      <c r="Z112">
        <v>13.519</v>
      </c>
      <c r="AA112">
        <v>113.443862</v>
      </c>
      <c r="AB112">
        <v>2.4405320000000001</v>
      </c>
      <c r="AC112">
        <v>40.679136999999997</v>
      </c>
      <c r="AD112" s="1">
        <v>374</v>
      </c>
      <c r="AE112">
        <v>2</v>
      </c>
      <c r="AF112">
        <v>272</v>
      </c>
      <c r="AG112">
        <v>86</v>
      </c>
      <c r="AH112">
        <v>16.304866000000001</v>
      </c>
      <c r="AI112">
        <v>976.4</v>
      </c>
      <c r="AJ112">
        <v>7.5</v>
      </c>
      <c r="AK112">
        <v>9</v>
      </c>
      <c r="AL112">
        <v>4099</v>
      </c>
      <c r="AM112">
        <v>0.94409090909090898</v>
      </c>
      <c r="AN112" t="s">
        <v>68</v>
      </c>
      <c r="AO112">
        <v>1849.6869999999999</v>
      </c>
      <c r="AP112" t="s">
        <v>701</v>
      </c>
      <c r="AQ112" t="s">
        <v>116</v>
      </c>
      <c r="AR112" t="s">
        <v>117</v>
      </c>
      <c r="AS112" t="s">
        <v>116</v>
      </c>
      <c r="AT112" t="s">
        <v>117</v>
      </c>
      <c r="AU112" t="s">
        <v>192</v>
      </c>
      <c r="AV112" t="s">
        <v>321</v>
      </c>
      <c r="AW112" t="s">
        <v>68</v>
      </c>
      <c r="AX112">
        <v>8623</v>
      </c>
      <c r="AY112" t="s">
        <v>500</v>
      </c>
      <c r="AZ112">
        <v>2</v>
      </c>
      <c r="BA112" t="s">
        <v>358</v>
      </c>
      <c r="BB112">
        <v>1</v>
      </c>
      <c r="BC112">
        <v>1</v>
      </c>
      <c r="BE112" t="s">
        <v>68</v>
      </c>
      <c r="BF112">
        <v>0</v>
      </c>
      <c r="BG112" t="s">
        <v>397</v>
      </c>
      <c r="BI112" t="s">
        <v>116</v>
      </c>
      <c r="BJ112" t="s">
        <v>321</v>
      </c>
      <c r="BK112" t="s">
        <v>68</v>
      </c>
      <c r="BL112">
        <v>0.94409090909090898</v>
      </c>
      <c r="BM112">
        <v>8623</v>
      </c>
      <c r="BN112" t="s">
        <v>117</v>
      </c>
      <c r="BO112" t="s">
        <v>192</v>
      </c>
      <c r="BP112">
        <v>1</v>
      </c>
      <c r="BQ112">
        <v>1849.6869999999999</v>
      </c>
      <c r="BR112">
        <v>2.151312514378257E-2</v>
      </c>
      <c r="BS112">
        <v>0.35858385180857116</v>
      </c>
      <c r="BT112">
        <v>0.20219637160233056</v>
      </c>
      <c r="BU112">
        <v>13.519</v>
      </c>
      <c r="BV112">
        <v>0.10812640192637998</v>
      </c>
      <c r="BW112">
        <v>14.705190661987677</v>
      </c>
      <c r="BX112">
        <v>9</v>
      </c>
      <c r="BY112">
        <v>2</v>
      </c>
      <c r="BZ112">
        <v>272</v>
      </c>
    </row>
    <row r="113" spans="1:78" ht="16.5">
      <c r="A113" s="59" t="str">
        <f t="shared" si="19"/>
        <v>강인여객</v>
      </c>
      <c r="B113" s="60" t="str">
        <f t="shared" si="20"/>
        <v>임영윤</v>
      </c>
      <c r="C113" s="61" t="str">
        <f t="shared" si="21"/>
        <v>C</v>
      </c>
      <c r="D113" s="62">
        <f t="shared" si="22"/>
        <v>0.89784361250015698</v>
      </c>
      <c r="E113" s="63">
        <f t="shared" si="23"/>
        <v>6062</v>
      </c>
      <c r="F113" s="64" t="str">
        <f t="shared" si="24"/>
        <v>103</v>
      </c>
      <c r="G113" s="65" t="str">
        <f t="shared" si="25"/>
        <v>70바5065</v>
      </c>
      <c r="H113" s="66">
        <f t="shared" si="26"/>
        <v>4</v>
      </c>
      <c r="I113" s="67">
        <f t="shared" si="27"/>
        <v>2689.1090000000004</v>
      </c>
      <c r="J113" s="68">
        <f t="shared" si="28"/>
        <v>1.1582906636898073E-2</v>
      </c>
      <c r="K113" s="68">
        <f t="shared" si="29"/>
        <v>0.3926818444582022</v>
      </c>
      <c r="L113" s="68">
        <f t="shared" si="30"/>
        <v>0.23911265776136256</v>
      </c>
      <c r="M113" s="69">
        <f t="shared" si="31"/>
        <v>14.723000000000001</v>
      </c>
      <c r="N113" s="70">
        <f t="shared" si="32"/>
        <v>0.26030926972465596</v>
      </c>
      <c r="O113" s="70">
        <f t="shared" si="33"/>
        <v>11.490794906416957</v>
      </c>
      <c r="P113" s="109">
        <f t="shared" si="34"/>
        <v>31</v>
      </c>
      <c r="Q113" s="110">
        <f t="shared" si="35"/>
        <v>9</v>
      </c>
      <c r="R113" s="110">
        <f t="shared" si="36"/>
        <v>311</v>
      </c>
      <c r="T113">
        <v>502</v>
      </c>
      <c r="U113">
        <v>6062</v>
      </c>
      <c r="V113" t="s">
        <v>322</v>
      </c>
      <c r="W113">
        <v>2723.2130000000002</v>
      </c>
      <c r="X113">
        <v>1382.502</v>
      </c>
      <c r="Y113">
        <v>1.97</v>
      </c>
      <c r="Z113">
        <v>14.723000000000001</v>
      </c>
      <c r="AA113">
        <v>178.46996999999999</v>
      </c>
      <c r="AB113">
        <v>2.0672009999999998</v>
      </c>
      <c r="AC113">
        <v>70.081917000000004</v>
      </c>
      <c r="AD113" s="1">
        <v>643</v>
      </c>
      <c r="AE113">
        <v>9</v>
      </c>
      <c r="AF113">
        <v>311</v>
      </c>
      <c r="AG113">
        <v>80</v>
      </c>
      <c r="AH113">
        <v>15.258661999999999</v>
      </c>
      <c r="AI113">
        <v>1527.9</v>
      </c>
      <c r="AJ113">
        <v>0</v>
      </c>
      <c r="AK113">
        <v>31</v>
      </c>
      <c r="AL113">
        <v>16654</v>
      </c>
      <c r="AM113">
        <v>0.89784361250015698</v>
      </c>
      <c r="AN113" t="s">
        <v>69</v>
      </c>
      <c r="AO113">
        <v>2366.846</v>
      </c>
      <c r="AP113" t="s">
        <v>702</v>
      </c>
      <c r="AQ113" t="s">
        <v>116</v>
      </c>
      <c r="AR113" t="s">
        <v>117</v>
      </c>
      <c r="AS113" t="s">
        <v>116</v>
      </c>
      <c r="AT113" t="s">
        <v>117</v>
      </c>
      <c r="AU113" t="s">
        <v>175</v>
      </c>
      <c r="AV113" t="s">
        <v>322</v>
      </c>
      <c r="AW113" t="s">
        <v>69</v>
      </c>
      <c r="AX113">
        <v>6062</v>
      </c>
      <c r="AY113" t="s">
        <v>475</v>
      </c>
      <c r="AZ113">
        <v>3</v>
      </c>
      <c r="BA113" t="s">
        <v>196</v>
      </c>
      <c r="BB113">
        <v>4</v>
      </c>
      <c r="BC113">
        <v>1</v>
      </c>
      <c r="BE113" t="s">
        <v>69</v>
      </c>
      <c r="BF113">
        <v>0</v>
      </c>
      <c r="BG113" t="s">
        <v>397</v>
      </c>
      <c r="BI113" t="s">
        <v>116</v>
      </c>
      <c r="BJ113" t="s">
        <v>322</v>
      </c>
      <c r="BK113" t="s">
        <v>69</v>
      </c>
      <c r="BL113">
        <v>0.89784361250015698</v>
      </c>
      <c r="BM113">
        <v>6062</v>
      </c>
      <c r="BN113" t="s">
        <v>117</v>
      </c>
      <c r="BO113" t="s">
        <v>175</v>
      </c>
      <c r="BP113">
        <v>4</v>
      </c>
      <c r="BQ113">
        <v>2689.1090000000004</v>
      </c>
      <c r="BR113">
        <v>1.1582906636898073E-2</v>
      </c>
      <c r="BS113">
        <v>0.3926818444582022</v>
      </c>
      <c r="BT113">
        <v>0.23611814426561564</v>
      </c>
      <c r="BU113">
        <v>14.723000000000001</v>
      </c>
      <c r="BV113">
        <v>0.26030926972465596</v>
      </c>
      <c r="BW113">
        <v>11.490794906416957</v>
      </c>
      <c r="BX113">
        <v>31</v>
      </c>
      <c r="BY113">
        <v>9</v>
      </c>
      <c r="BZ113">
        <v>311</v>
      </c>
    </row>
    <row r="114" spans="1:78" ht="16.5">
      <c r="A114" s="42" t="str">
        <f t="shared" si="19"/>
        <v>강인여객</v>
      </c>
      <c r="B114" s="43" t="str">
        <f t="shared" si="20"/>
        <v>장금성</v>
      </c>
      <c r="C114" s="44" t="str">
        <f t="shared" si="21"/>
        <v>B</v>
      </c>
      <c r="D114" s="45">
        <f t="shared" si="22"/>
        <v>0.93303828422595825</v>
      </c>
      <c r="E114" s="46">
        <f t="shared" si="23"/>
        <v>1642</v>
      </c>
      <c r="F114" s="47" t="str">
        <f t="shared" si="24"/>
        <v>223</v>
      </c>
      <c r="G114" s="48" t="str">
        <f t="shared" si="25"/>
        <v>72바1599</v>
      </c>
      <c r="H114" s="49">
        <f t="shared" si="26"/>
        <v>3</v>
      </c>
      <c r="I114" s="50">
        <f t="shared" si="27"/>
        <v>4210.0810000000001</v>
      </c>
      <c r="J114" s="51">
        <f t="shared" si="28"/>
        <v>1.3370783901578353E-3</v>
      </c>
      <c r="K114" s="51">
        <f t="shared" si="29"/>
        <v>0.28093945695699207</v>
      </c>
      <c r="L114" s="51">
        <f t="shared" si="30"/>
        <v>0.19287039845551665</v>
      </c>
      <c r="M114" s="52">
        <f t="shared" si="31"/>
        <v>12.772</v>
      </c>
      <c r="N114" s="53">
        <f t="shared" si="32"/>
        <v>0</v>
      </c>
      <c r="O114" s="53">
        <f t="shared" si="33"/>
        <v>11.234938235155095</v>
      </c>
      <c r="P114" s="111">
        <f t="shared" si="34"/>
        <v>33</v>
      </c>
      <c r="Q114" s="112">
        <f t="shared" si="35"/>
        <v>0</v>
      </c>
      <c r="R114" s="112">
        <f t="shared" si="36"/>
        <v>473</v>
      </c>
      <c r="T114">
        <v>502</v>
      </c>
      <c r="U114">
        <v>1642</v>
      </c>
      <c r="V114" t="s">
        <v>323</v>
      </c>
      <c r="W114">
        <v>4210.0810000000001</v>
      </c>
      <c r="X114">
        <v>1737.143</v>
      </c>
      <c r="Y114">
        <v>2.4239999999999999</v>
      </c>
      <c r="Z114">
        <v>12.772</v>
      </c>
      <c r="AA114">
        <v>184.26743099999999</v>
      </c>
      <c r="AB114">
        <v>0.24637999999999999</v>
      </c>
      <c r="AC114">
        <v>51.767992</v>
      </c>
      <c r="AD114" s="1">
        <v>812</v>
      </c>
      <c r="AE114">
        <v>0</v>
      </c>
      <c r="AF114">
        <v>473</v>
      </c>
      <c r="AG114">
        <v>90</v>
      </c>
      <c r="AH114">
        <v>22.847667000000001</v>
      </c>
      <c r="AI114">
        <v>21414.400000000001</v>
      </c>
      <c r="AJ114">
        <v>2697.6</v>
      </c>
      <c r="AK114">
        <v>33</v>
      </c>
      <c r="AL114">
        <v>13049</v>
      </c>
      <c r="AM114">
        <v>0.93303828422595825</v>
      </c>
      <c r="AN114" t="s">
        <v>68</v>
      </c>
      <c r="AO114">
        <v>3599.0239999999999</v>
      </c>
      <c r="AP114" t="s">
        <v>703</v>
      </c>
      <c r="AQ114" t="s">
        <v>116</v>
      </c>
      <c r="AR114" t="s">
        <v>119</v>
      </c>
      <c r="AS114" t="s">
        <v>116</v>
      </c>
      <c r="AT114" t="s">
        <v>119</v>
      </c>
      <c r="AU114" t="s">
        <v>231</v>
      </c>
      <c r="AV114" t="s">
        <v>323</v>
      </c>
      <c r="AW114" t="s">
        <v>68</v>
      </c>
      <c r="AX114">
        <v>1642</v>
      </c>
      <c r="AY114" t="s">
        <v>521</v>
      </c>
      <c r="AZ114">
        <v>2</v>
      </c>
      <c r="BA114" t="s">
        <v>411</v>
      </c>
      <c r="BB114">
        <v>3</v>
      </c>
      <c r="BC114">
        <v>1</v>
      </c>
      <c r="BE114" t="s">
        <v>68</v>
      </c>
      <c r="BF114">
        <v>0</v>
      </c>
      <c r="BG114" t="s">
        <v>397</v>
      </c>
      <c r="BI114" t="s">
        <v>116</v>
      </c>
      <c r="BJ114" t="s">
        <v>323</v>
      </c>
      <c r="BK114" t="s">
        <v>68</v>
      </c>
      <c r="BL114">
        <v>0.93303828422595825</v>
      </c>
      <c r="BM114">
        <v>1642</v>
      </c>
      <c r="BN114" t="s">
        <v>119</v>
      </c>
      <c r="BO114" t="s">
        <v>231</v>
      </c>
      <c r="BP114">
        <v>3</v>
      </c>
      <c r="BQ114">
        <v>4210.0810000000001</v>
      </c>
      <c r="BR114">
        <v>1.3370783901578353E-3</v>
      </c>
      <c r="BS114">
        <v>0.28093945695699207</v>
      </c>
      <c r="BT114">
        <v>0.19287039845551665</v>
      </c>
      <c r="BU114">
        <v>12.772</v>
      </c>
      <c r="BV114">
        <v>0</v>
      </c>
      <c r="BW114">
        <v>11.234938235155095</v>
      </c>
      <c r="BX114">
        <v>33</v>
      </c>
      <c r="BY114">
        <v>0</v>
      </c>
      <c r="BZ114">
        <v>473</v>
      </c>
    </row>
    <row r="115" spans="1:78" ht="16.5">
      <c r="A115" s="59" t="str">
        <f t="shared" si="19"/>
        <v>강인여객</v>
      </c>
      <c r="B115" s="60" t="str">
        <f t="shared" si="20"/>
        <v>장기옥</v>
      </c>
      <c r="C115" s="61" t="str">
        <f t="shared" si="21"/>
        <v>B</v>
      </c>
      <c r="D115" s="62">
        <f t="shared" si="22"/>
        <v>0.91909912049284914</v>
      </c>
      <c r="E115" s="63">
        <f t="shared" si="23"/>
        <v>244</v>
      </c>
      <c r="F115" s="64" t="str">
        <f t="shared" si="24"/>
        <v>223</v>
      </c>
      <c r="G115" s="65" t="str">
        <f t="shared" si="25"/>
        <v>70바5993</v>
      </c>
      <c r="H115" s="66">
        <f t="shared" si="26"/>
        <v>5</v>
      </c>
      <c r="I115" s="67">
        <f t="shared" si="27"/>
        <v>6059.049</v>
      </c>
      <c r="J115" s="68">
        <f t="shared" si="28"/>
        <v>9.1797148990536998E-3</v>
      </c>
      <c r="K115" s="68">
        <f t="shared" si="29"/>
        <v>0.30613660357059513</v>
      </c>
      <c r="L115" s="68">
        <f t="shared" si="30"/>
        <v>0.17841083642003885</v>
      </c>
      <c r="M115" s="69">
        <f t="shared" si="31"/>
        <v>14.271000000000001</v>
      </c>
      <c r="N115" s="70">
        <f t="shared" si="32"/>
        <v>2.2940893859745977</v>
      </c>
      <c r="O115" s="70">
        <f t="shared" si="33"/>
        <v>24.822377241048883</v>
      </c>
      <c r="P115" s="109">
        <f t="shared" si="34"/>
        <v>48</v>
      </c>
      <c r="Q115" s="110">
        <f t="shared" si="35"/>
        <v>139</v>
      </c>
      <c r="R115" s="110">
        <f t="shared" si="36"/>
        <v>1504</v>
      </c>
      <c r="T115">
        <v>502</v>
      </c>
      <c r="U115">
        <v>244</v>
      </c>
      <c r="V115" t="s">
        <v>324</v>
      </c>
      <c r="W115">
        <v>6059.049</v>
      </c>
      <c r="X115">
        <v>2535.5320000000002</v>
      </c>
      <c r="Y115">
        <v>2.39</v>
      </c>
      <c r="Z115">
        <v>14.271000000000001</v>
      </c>
      <c r="AA115">
        <v>265.40606400000001</v>
      </c>
      <c r="AB115">
        <v>2.4363519999999999</v>
      </c>
      <c r="AC115">
        <v>81.250511000000003</v>
      </c>
      <c r="AD115" s="1">
        <v>1081</v>
      </c>
      <c r="AE115">
        <v>139</v>
      </c>
      <c r="AF115">
        <v>1504</v>
      </c>
      <c r="AG115">
        <v>91</v>
      </c>
      <c r="AH115">
        <v>22.829353999999999</v>
      </c>
      <c r="AI115">
        <v>39856.9</v>
      </c>
      <c r="AJ115">
        <v>17499.599999999999</v>
      </c>
      <c r="AK115">
        <v>48</v>
      </c>
      <c r="AL115">
        <v>37171</v>
      </c>
      <c r="AM115">
        <v>0.91909912049284914</v>
      </c>
      <c r="AN115" t="s">
        <v>68</v>
      </c>
      <c r="AO115">
        <v>4281.1819999999998</v>
      </c>
      <c r="AP115" t="s">
        <v>704</v>
      </c>
      <c r="AQ115" t="s">
        <v>116</v>
      </c>
      <c r="AR115" t="s">
        <v>119</v>
      </c>
      <c r="AS115" t="s">
        <v>116</v>
      </c>
      <c r="AT115" t="s">
        <v>119</v>
      </c>
      <c r="AU115" t="s">
        <v>226</v>
      </c>
      <c r="AV115" t="s">
        <v>324</v>
      </c>
      <c r="AW115" t="s">
        <v>68</v>
      </c>
      <c r="AX115">
        <v>244</v>
      </c>
      <c r="AY115" t="s">
        <v>521</v>
      </c>
      <c r="AZ115">
        <v>3</v>
      </c>
      <c r="BA115" t="s">
        <v>412</v>
      </c>
      <c r="BB115">
        <v>5</v>
      </c>
      <c r="BC115">
        <v>1</v>
      </c>
      <c r="BE115" t="s">
        <v>68</v>
      </c>
      <c r="BF115">
        <v>0</v>
      </c>
      <c r="BG115" t="s">
        <v>397</v>
      </c>
      <c r="BI115" t="s">
        <v>116</v>
      </c>
      <c r="BJ115" t="s">
        <v>324</v>
      </c>
      <c r="BK115" t="s">
        <v>68</v>
      </c>
      <c r="BL115">
        <v>0.91909912049284914</v>
      </c>
      <c r="BM115">
        <v>244</v>
      </c>
      <c r="BN115" t="s">
        <v>119</v>
      </c>
      <c r="BO115" t="s">
        <v>226</v>
      </c>
      <c r="BP115">
        <v>5</v>
      </c>
      <c r="BQ115">
        <v>6059.049</v>
      </c>
      <c r="BR115">
        <v>9.1797148990536998E-3</v>
      </c>
      <c r="BS115">
        <v>0.30613660357059513</v>
      </c>
      <c r="BT115">
        <v>0.17841083642003885</v>
      </c>
      <c r="BU115">
        <v>14.271000000000001</v>
      </c>
      <c r="BV115">
        <v>2.2940893859745977</v>
      </c>
      <c r="BW115">
        <v>24.822377241048883</v>
      </c>
      <c r="BX115">
        <v>48</v>
      </c>
      <c r="BY115">
        <v>139</v>
      </c>
      <c r="BZ115">
        <v>1504</v>
      </c>
    </row>
    <row r="116" spans="1:78" ht="16.5">
      <c r="A116" s="42" t="str">
        <f t="shared" si="19"/>
        <v>강인여객</v>
      </c>
      <c r="B116" s="43" t="str">
        <f t="shared" si="20"/>
        <v>장대만</v>
      </c>
      <c r="C116" s="44" t="str">
        <f t="shared" si="21"/>
        <v>B</v>
      </c>
      <c r="D116" s="45">
        <f t="shared" si="22"/>
        <v>0.92419379251586353</v>
      </c>
      <c r="E116" s="46">
        <f t="shared" si="23"/>
        <v>1350</v>
      </c>
      <c r="F116" s="47" t="str">
        <f t="shared" si="24"/>
        <v>예비</v>
      </c>
      <c r="G116" s="48" t="str">
        <f t="shared" si="25"/>
        <v>72바1342</v>
      </c>
      <c r="H116" s="49">
        <f t="shared" si="26"/>
        <v>3</v>
      </c>
      <c r="I116" s="50">
        <f t="shared" si="27"/>
        <v>10848.168000000001</v>
      </c>
      <c r="J116" s="51">
        <f t="shared" si="28"/>
        <v>1.8986018790887377E-2</v>
      </c>
      <c r="K116" s="51">
        <f t="shared" si="29"/>
        <v>0.31356502000121356</v>
      </c>
      <c r="L116" s="51">
        <f t="shared" si="30"/>
        <v>0.19173744359416259</v>
      </c>
      <c r="M116" s="52">
        <f t="shared" si="31"/>
        <v>15.353</v>
      </c>
      <c r="N116" s="53">
        <f t="shared" si="32"/>
        <v>2.9037160928923664</v>
      </c>
      <c r="O116" s="53">
        <f t="shared" si="33"/>
        <v>56.479582543338182</v>
      </c>
      <c r="P116" s="111">
        <f t="shared" si="34"/>
        <v>110</v>
      </c>
      <c r="Q116" s="112">
        <f t="shared" si="35"/>
        <v>315</v>
      </c>
      <c r="R116" s="112">
        <f t="shared" si="36"/>
        <v>6127</v>
      </c>
      <c r="T116">
        <v>502</v>
      </c>
      <c r="U116">
        <v>1350</v>
      </c>
      <c r="V116" t="s">
        <v>325</v>
      </c>
      <c r="W116">
        <v>10848.168</v>
      </c>
      <c r="X116">
        <v>4517.3239999999996</v>
      </c>
      <c r="Y116">
        <v>2.4009999999999998</v>
      </c>
      <c r="Z116">
        <v>15.353</v>
      </c>
      <c r="AA116">
        <v>482.60296699999998</v>
      </c>
      <c r="AB116">
        <v>9.1627089999999995</v>
      </c>
      <c r="AC116">
        <v>151.32740899999999</v>
      </c>
      <c r="AD116" s="1">
        <v>2080</v>
      </c>
      <c r="AE116">
        <v>315</v>
      </c>
      <c r="AF116">
        <v>6127</v>
      </c>
      <c r="AG116">
        <v>91</v>
      </c>
      <c r="AH116">
        <v>22.478452000000001</v>
      </c>
      <c r="AI116">
        <v>69760.3</v>
      </c>
      <c r="AJ116">
        <v>29153.1</v>
      </c>
      <c r="AK116">
        <v>110</v>
      </c>
      <c r="AL116">
        <v>57512</v>
      </c>
      <c r="AM116">
        <v>0.92419379251586353</v>
      </c>
      <c r="AN116" t="s">
        <v>68</v>
      </c>
      <c r="AO116">
        <v>8457.1470000000008</v>
      </c>
      <c r="AP116" t="s">
        <v>705</v>
      </c>
      <c r="AQ116" t="s">
        <v>116</v>
      </c>
      <c r="AR116" t="s">
        <v>90</v>
      </c>
      <c r="AS116" t="s">
        <v>116</v>
      </c>
      <c r="AT116" t="s">
        <v>90</v>
      </c>
      <c r="AU116" t="s">
        <v>244</v>
      </c>
      <c r="AV116" t="s">
        <v>325</v>
      </c>
      <c r="AW116" t="s">
        <v>68</v>
      </c>
      <c r="AX116">
        <v>1350</v>
      </c>
      <c r="AY116" t="s">
        <v>547</v>
      </c>
      <c r="AZ116">
        <v>2</v>
      </c>
      <c r="BA116" t="s">
        <v>548</v>
      </c>
      <c r="BB116">
        <v>3</v>
      </c>
      <c r="BC116">
        <v>1</v>
      </c>
      <c r="BE116" t="s">
        <v>68</v>
      </c>
      <c r="BF116">
        <v>0</v>
      </c>
      <c r="BG116" t="s">
        <v>397</v>
      </c>
      <c r="BI116" t="s">
        <v>116</v>
      </c>
      <c r="BJ116" t="s">
        <v>325</v>
      </c>
      <c r="BK116" t="s">
        <v>68</v>
      </c>
      <c r="BL116">
        <v>0.92419379251586353</v>
      </c>
      <c r="BM116">
        <v>1350</v>
      </c>
      <c r="BN116" t="s">
        <v>90</v>
      </c>
      <c r="BO116" t="s">
        <v>244</v>
      </c>
      <c r="BP116">
        <v>3</v>
      </c>
      <c r="BQ116">
        <v>10848.168000000001</v>
      </c>
      <c r="BR116">
        <v>1.8986018790887377E-2</v>
      </c>
      <c r="BS116">
        <v>0.31356502000121356</v>
      </c>
      <c r="BT116">
        <v>0.19173744359416264</v>
      </c>
      <c r="BU116">
        <v>15.353</v>
      </c>
      <c r="BV116">
        <v>2.9037160928923664</v>
      </c>
      <c r="BW116">
        <v>56.479582543338182</v>
      </c>
      <c r="BX116">
        <v>110</v>
      </c>
      <c r="BY116">
        <v>315</v>
      </c>
      <c r="BZ116">
        <v>6127</v>
      </c>
    </row>
    <row r="117" spans="1:78" ht="16.5">
      <c r="A117" s="59" t="str">
        <f t="shared" si="19"/>
        <v>강인여객</v>
      </c>
      <c r="B117" s="60" t="str">
        <f t="shared" si="20"/>
        <v>장덕근</v>
      </c>
      <c r="C117" s="61" t="str">
        <f t="shared" si="21"/>
        <v>A</v>
      </c>
      <c r="D117" s="62">
        <f t="shared" si="22"/>
        <v>0.97125214797048509</v>
      </c>
      <c r="E117" s="63">
        <f t="shared" si="23"/>
        <v>2240</v>
      </c>
      <c r="F117" s="64" t="str">
        <f t="shared" si="24"/>
        <v>103</v>
      </c>
      <c r="G117" s="65" t="str">
        <f t="shared" si="25"/>
        <v>70바5081</v>
      </c>
      <c r="H117" s="66">
        <f t="shared" si="26"/>
        <v>3</v>
      </c>
      <c r="I117" s="67">
        <f t="shared" si="27"/>
        <v>2677.7919999999999</v>
      </c>
      <c r="J117" s="68">
        <f t="shared" si="28"/>
        <v>1.4702540933080207E-2</v>
      </c>
      <c r="K117" s="68">
        <f t="shared" si="29"/>
        <v>0.36262150866077963</v>
      </c>
      <c r="L117" s="68">
        <f t="shared" si="30"/>
        <v>0.2576749799835088</v>
      </c>
      <c r="M117" s="69">
        <f t="shared" si="31"/>
        <v>12.348000000000001</v>
      </c>
      <c r="N117" s="70">
        <f t="shared" si="32"/>
        <v>6.8339885995626251</v>
      </c>
      <c r="O117" s="70">
        <f t="shared" si="33"/>
        <v>9.5601151993881537</v>
      </c>
      <c r="P117" s="109">
        <f t="shared" si="34"/>
        <v>10</v>
      </c>
      <c r="Q117" s="110">
        <f t="shared" si="35"/>
        <v>183</v>
      </c>
      <c r="R117" s="110">
        <f t="shared" si="36"/>
        <v>256</v>
      </c>
      <c r="T117">
        <v>502</v>
      </c>
      <c r="U117">
        <v>2240</v>
      </c>
      <c r="V117" t="s">
        <v>385</v>
      </c>
      <c r="W117">
        <v>2677.7919999999999</v>
      </c>
      <c r="X117">
        <v>1253.3800000000001</v>
      </c>
      <c r="Y117">
        <v>2.1360000000000001</v>
      </c>
      <c r="Z117">
        <v>12.348000000000001</v>
      </c>
      <c r="AA117">
        <v>169.12940499999999</v>
      </c>
      <c r="AB117">
        <v>2.4866320000000002</v>
      </c>
      <c r="AC117">
        <v>61.32996</v>
      </c>
      <c r="AD117" s="1">
        <v>690</v>
      </c>
      <c r="AE117">
        <v>183</v>
      </c>
      <c r="AF117">
        <v>256</v>
      </c>
      <c r="AG117">
        <v>87</v>
      </c>
      <c r="AH117">
        <v>15.832799</v>
      </c>
      <c r="AI117">
        <v>600.70000000000005</v>
      </c>
      <c r="AJ117">
        <v>7</v>
      </c>
      <c r="AK117">
        <v>10</v>
      </c>
      <c r="AL117">
        <v>5373</v>
      </c>
      <c r="AM117">
        <v>0.97125214797048509</v>
      </c>
      <c r="AN117" t="s">
        <v>66</v>
      </c>
      <c r="AO117">
        <v>2428.9059999999999</v>
      </c>
      <c r="AP117" t="s">
        <v>706</v>
      </c>
      <c r="AQ117" t="s">
        <v>116</v>
      </c>
      <c r="AR117" t="s">
        <v>117</v>
      </c>
      <c r="AS117" t="s">
        <v>116</v>
      </c>
      <c r="AT117" t="s">
        <v>117</v>
      </c>
      <c r="AU117" t="s">
        <v>178</v>
      </c>
      <c r="AV117" t="s">
        <v>385</v>
      </c>
      <c r="AW117" t="s">
        <v>66</v>
      </c>
      <c r="AX117">
        <v>2240</v>
      </c>
      <c r="AY117" t="s">
        <v>486</v>
      </c>
      <c r="AZ117">
        <v>5</v>
      </c>
      <c r="BA117" t="s">
        <v>552</v>
      </c>
      <c r="BB117">
        <v>3</v>
      </c>
      <c r="BC117">
        <v>1</v>
      </c>
      <c r="BE117" t="s">
        <v>66</v>
      </c>
      <c r="BF117">
        <v>0</v>
      </c>
      <c r="BG117" t="s">
        <v>397</v>
      </c>
      <c r="BI117" t="s">
        <v>116</v>
      </c>
      <c r="BJ117" t="s">
        <v>385</v>
      </c>
      <c r="BK117" t="s">
        <v>66</v>
      </c>
      <c r="BL117">
        <v>0.97125214797048509</v>
      </c>
      <c r="BM117">
        <v>2240</v>
      </c>
      <c r="BN117" t="s">
        <v>117</v>
      </c>
      <c r="BO117" t="s">
        <v>178</v>
      </c>
      <c r="BP117">
        <v>3</v>
      </c>
      <c r="BQ117">
        <v>2677.7919999999999</v>
      </c>
      <c r="BR117">
        <v>1.4702540933080207E-2</v>
      </c>
      <c r="BS117">
        <v>0.36262150866077963</v>
      </c>
      <c r="BT117">
        <v>0.2576749799835088</v>
      </c>
      <c r="BU117">
        <v>12.348000000000001</v>
      </c>
      <c r="BV117">
        <v>6.8339885995626251</v>
      </c>
      <c r="BW117">
        <v>9.5601151993881537</v>
      </c>
      <c r="BX117">
        <v>10</v>
      </c>
      <c r="BY117">
        <v>183</v>
      </c>
      <c r="BZ117">
        <v>256</v>
      </c>
    </row>
    <row r="118" spans="1:78" ht="16.5">
      <c r="A118" s="42" t="str">
        <f t="shared" si="19"/>
        <v>강인여객</v>
      </c>
      <c r="B118" s="43" t="str">
        <f t="shared" si="20"/>
        <v>전종길</v>
      </c>
      <c r="C118" s="44" t="str">
        <f t="shared" si="21"/>
        <v>D</v>
      </c>
      <c r="D118" s="45">
        <f t="shared" si="22"/>
        <v>0.82860696014653934</v>
      </c>
      <c r="E118" s="46">
        <f t="shared" si="23"/>
        <v>91</v>
      </c>
      <c r="F118" s="47" t="str">
        <f t="shared" si="24"/>
        <v>223</v>
      </c>
      <c r="G118" s="48" t="str">
        <f t="shared" si="25"/>
        <v>72바1599</v>
      </c>
      <c r="H118" s="49">
        <f t="shared" si="26"/>
        <v>5</v>
      </c>
      <c r="I118" s="50">
        <f t="shared" si="27"/>
        <v>4315.643</v>
      </c>
      <c r="J118" s="51">
        <f t="shared" si="28"/>
        <v>1.1662219684772449E-2</v>
      </c>
      <c r="K118" s="51">
        <f t="shared" si="29"/>
        <v>0.33801970655474367</v>
      </c>
      <c r="L118" s="51">
        <f t="shared" si="30"/>
        <v>0.17262781003896754</v>
      </c>
      <c r="M118" s="52">
        <f t="shared" si="31"/>
        <v>16.931000000000001</v>
      </c>
      <c r="N118" s="53">
        <f t="shared" si="32"/>
        <v>0.32440125376450274</v>
      </c>
      <c r="O118" s="53">
        <f t="shared" si="33"/>
        <v>30.8412906257538</v>
      </c>
      <c r="P118" s="111">
        <f t="shared" si="34"/>
        <v>39</v>
      </c>
      <c r="Q118" s="112">
        <f t="shared" si="35"/>
        <v>14</v>
      </c>
      <c r="R118" s="112">
        <f t="shared" si="36"/>
        <v>1331</v>
      </c>
      <c r="T118">
        <v>502</v>
      </c>
      <c r="U118">
        <v>91</v>
      </c>
      <c r="V118" t="s">
        <v>326</v>
      </c>
      <c r="W118">
        <v>4315.643</v>
      </c>
      <c r="X118">
        <v>2007.982</v>
      </c>
      <c r="Y118">
        <v>2.149</v>
      </c>
      <c r="Z118">
        <v>16.931000000000001</v>
      </c>
      <c r="AA118">
        <v>193.524137</v>
      </c>
      <c r="AB118">
        <v>2.2569210000000002</v>
      </c>
      <c r="AC118">
        <v>65.414972000000006</v>
      </c>
      <c r="AD118" s="1">
        <v>745</v>
      </c>
      <c r="AE118">
        <v>14</v>
      </c>
      <c r="AF118">
        <v>1331</v>
      </c>
      <c r="AG118">
        <v>92</v>
      </c>
      <c r="AH118">
        <v>22.300281999999999</v>
      </c>
      <c r="AI118">
        <v>36141.599999999999</v>
      </c>
      <c r="AJ118">
        <v>16077.8</v>
      </c>
      <c r="AK118">
        <v>39</v>
      </c>
      <c r="AL118">
        <v>31380</v>
      </c>
      <c r="AM118">
        <v>0.82860696014653934</v>
      </c>
      <c r="AN118" t="s">
        <v>67</v>
      </c>
      <c r="AO118">
        <v>3048.0949999999998</v>
      </c>
      <c r="AP118" t="s">
        <v>707</v>
      </c>
      <c r="AQ118" t="s">
        <v>116</v>
      </c>
      <c r="AR118" t="s">
        <v>119</v>
      </c>
      <c r="AS118" t="s">
        <v>116</v>
      </c>
      <c r="AT118" t="s">
        <v>119</v>
      </c>
      <c r="AU118" t="s">
        <v>231</v>
      </c>
      <c r="AV118" t="s">
        <v>326</v>
      </c>
      <c r="AW118" t="s">
        <v>67</v>
      </c>
      <c r="AX118">
        <v>91</v>
      </c>
      <c r="AY118" t="s">
        <v>494</v>
      </c>
      <c r="AZ118">
        <v>3</v>
      </c>
      <c r="BA118" t="s">
        <v>522</v>
      </c>
      <c r="BB118">
        <v>5</v>
      </c>
      <c r="BC118">
        <v>1</v>
      </c>
      <c r="BE118" t="s">
        <v>67</v>
      </c>
      <c r="BF118">
        <v>0</v>
      </c>
      <c r="BG118" t="s">
        <v>397</v>
      </c>
      <c r="BI118" t="s">
        <v>116</v>
      </c>
      <c r="BJ118" t="s">
        <v>326</v>
      </c>
      <c r="BK118" t="s">
        <v>67</v>
      </c>
      <c r="BL118">
        <v>0.82860696014653934</v>
      </c>
      <c r="BM118">
        <v>91</v>
      </c>
      <c r="BN118" t="s">
        <v>119</v>
      </c>
      <c r="BO118" t="s">
        <v>231</v>
      </c>
      <c r="BP118">
        <v>5</v>
      </c>
      <c r="BQ118">
        <v>4315.643</v>
      </c>
      <c r="BR118">
        <v>1.1662219684772449E-2</v>
      </c>
      <c r="BS118">
        <v>0.33801970655474367</v>
      </c>
      <c r="BT118">
        <v>0.17262781003896754</v>
      </c>
      <c r="BU118">
        <v>16.931000000000001</v>
      </c>
      <c r="BV118">
        <v>0.32440125376450274</v>
      </c>
      <c r="BW118">
        <v>30.8412906257538</v>
      </c>
      <c r="BX118">
        <v>39</v>
      </c>
      <c r="BY118">
        <v>14</v>
      </c>
      <c r="BZ118">
        <v>1331</v>
      </c>
    </row>
    <row r="119" spans="1:78" ht="16.5">
      <c r="A119" s="59" t="str">
        <f t="shared" si="19"/>
        <v>강인여객</v>
      </c>
      <c r="B119" s="60" t="str">
        <f t="shared" si="20"/>
        <v>전진국</v>
      </c>
      <c r="C119" s="61" t="str">
        <f t="shared" si="21"/>
        <v>C</v>
      </c>
      <c r="D119" s="62">
        <f t="shared" si="22"/>
        <v>0.86681818181818171</v>
      </c>
      <c r="E119" s="63">
        <f t="shared" si="23"/>
        <v>4408</v>
      </c>
      <c r="F119" s="64" t="str">
        <f t="shared" si="24"/>
        <v>103-1</v>
      </c>
      <c r="G119" s="65" t="str">
        <f t="shared" si="25"/>
        <v>70바5984</v>
      </c>
      <c r="H119" s="66">
        <f t="shared" si="26"/>
        <v>1</v>
      </c>
      <c r="I119" s="67">
        <f t="shared" si="27"/>
        <v>2254.0459999999998</v>
      </c>
      <c r="J119" s="68">
        <f t="shared" si="28"/>
        <v>2.9128662614882894E-3</v>
      </c>
      <c r="K119" s="68">
        <f t="shared" si="29"/>
        <v>0.39264312252294287</v>
      </c>
      <c r="L119" s="68">
        <f t="shared" si="30"/>
        <v>8.6954747152453868E-2</v>
      </c>
      <c r="M119" s="69">
        <f t="shared" si="31"/>
        <v>18.143999999999998</v>
      </c>
      <c r="N119" s="70">
        <f t="shared" si="32"/>
        <v>0.70983467063227645</v>
      </c>
      <c r="O119" s="70">
        <f t="shared" si="33"/>
        <v>17.878960766550463</v>
      </c>
      <c r="P119" s="109">
        <f t="shared" si="34"/>
        <v>16</v>
      </c>
      <c r="Q119" s="110">
        <f t="shared" si="35"/>
        <v>16</v>
      </c>
      <c r="R119" s="110">
        <f t="shared" si="36"/>
        <v>403</v>
      </c>
      <c r="T119">
        <v>502</v>
      </c>
      <c r="U119">
        <v>4408</v>
      </c>
      <c r="V119" t="s">
        <v>327</v>
      </c>
      <c r="W119">
        <v>2254.0459999999998</v>
      </c>
      <c r="X119">
        <v>1182.0540000000001</v>
      </c>
      <c r="Y119">
        <v>1.907</v>
      </c>
      <c r="Z119">
        <v>18.143999999999998</v>
      </c>
      <c r="AA119">
        <v>130.636619</v>
      </c>
      <c r="AB119">
        <v>0.380527</v>
      </c>
      <c r="AC119">
        <v>51.293570000000003</v>
      </c>
      <c r="AD119" s="1">
        <v>196</v>
      </c>
      <c r="AE119">
        <v>16</v>
      </c>
      <c r="AF119">
        <v>403</v>
      </c>
      <c r="AG119">
        <v>90</v>
      </c>
      <c r="AH119">
        <v>17.254318999999999</v>
      </c>
      <c r="AI119">
        <v>3105.8</v>
      </c>
      <c r="AJ119">
        <v>306.10000000000002</v>
      </c>
      <c r="AK119">
        <v>16</v>
      </c>
      <c r="AL119">
        <v>21280</v>
      </c>
      <c r="AM119">
        <v>0.86681818181818171</v>
      </c>
      <c r="AN119" t="s">
        <v>69</v>
      </c>
      <c r="AO119">
        <v>2254.0459999999998</v>
      </c>
      <c r="AP119" t="s">
        <v>708</v>
      </c>
      <c r="AQ119" t="s">
        <v>116</v>
      </c>
      <c r="AR119" t="s">
        <v>118</v>
      </c>
      <c r="AS119" t="s">
        <v>116</v>
      </c>
      <c r="AT119" t="s">
        <v>118</v>
      </c>
      <c r="AU119" t="s">
        <v>209</v>
      </c>
      <c r="AV119" t="s">
        <v>327</v>
      </c>
      <c r="AW119" t="s">
        <v>69</v>
      </c>
      <c r="AX119">
        <v>4408</v>
      </c>
      <c r="AY119" t="s">
        <v>506</v>
      </c>
      <c r="AZ119">
        <v>4</v>
      </c>
      <c r="BA119" t="s">
        <v>378</v>
      </c>
      <c r="BB119">
        <v>1</v>
      </c>
      <c r="BC119">
        <v>1</v>
      </c>
      <c r="BE119" t="s">
        <v>69</v>
      </c>
      <c r="BF119">
        <v>0</v>
      </c>
      <c r="BG119" t="s">
        <v>397</v>
      </c>
      <c r="BI119" t="s">
        <v>116</v>
      </c>
      <c r="BJ119" t="s">
        <v>327</v>
      </c>
      <c r="BK119" t="s">
        <v>69</v>
      </c>
      <c r="BL119">
        <v>0.86681818181818171</v>
      </c>
      <c r="BM119">
        <v>4408</v>
      </c>
      <c r="BN119" t="s">
        <v>118</v>
      </c>
      <c r="BO119" t="s">
        <v>209</v>
      </c>
      <c r="BP119">
        <v>1</v>
      </c>
      <c r="BQ119">
        <v>2254.0459999999998</v>
      </c>
      <c r="BR119">
        <v>2.9128662614882894E-3</v>
      </c>
      <c r="BS119">
        <v>0.39264312252294287</v>
      </c>
      <c r="BT119">
        <v>8.6954747152453868E-2</v>
      </c>
      <c r="BU119">
        <v>18.143999999999998</v>
      </c>
      <c r="BV119">
        <v>0.70983467063227645</v>
      </c>
      <c r="BW119">
        <v>17.878960766550463</v>
      </c>
      <c r="BX119">
        <v>16</v>
      </c>
      <c r="BY119">
        <v>16</v>
      </c>
      <c r="BZ119">
        <v>403</v>
      </c>
    </row>
    <row r="120" spans="1:78" ht="16.5">
      <c r="A120" s="42" t="str">
        <f t="shared" si="19"/>
        <v>강인여객</v>
      </c>
      <c r="B120" s="43" t="str">
        <f t="shared" si="20"/>
        <v>정강조</v>
      </c>
      <c r="C120" s="44" t="str">
        <f t="shared" si="21"/>
        <v>C</v>
      </c>
      <c r="D120" s="45">
        <f t="shared" si="22"/>
        <v>0.88300801792119987</v>
      </c>
      <c r="E120" s="46">
        <f t="shared" si="23"/>
        <v>7017</v>
      </c>
      <c r="F120" s="47" t="str">
        <f t="shared" si="24"/>
        <v>103-1</v>
      </c>
      <c r="G120" s="48" t="str">
        <f t="shared" si="25"/>
        <v>70바5935</v>
      </c>
      <c r="H120" s="49">
        <f t="shared" si="26"/>
        <v>15</v>
      </c>
      <c r="I120" s="50">
        <f t="shared" si="27"/>
        <v>2917.165</v>
      </c>
      <c r="J120" s="51">
        <f t="shared" si="28"/>
        <v>1.4639177590951166E-2</v>
      </c>
      <c r="K120" s="51">
        <f t="shared" si="29"/>
        <v>0.36247202620193081</v>
      </c>
      <c r="L120" s="51">
        <f t="shared" si="30"/>
        <v>0.17139928663616902</v>
      </c>
      <c r="M120" s="52">
        <f t="shared" si="31"/>
        <v>16.079000000000001</v>
      </c>
      <c r="N120" s="53">
        <f t="shared" si="32"/>
        <v>0.47991800258127326</v>
      </c>
      <c r="O120" s="53">
        <f t="shared" si="33"/>
        <v>22.761825265283246</v>
      </c>
      <c r="P120" s="111">
        <f t="shared" si="34"/>
        <v>19</v>
      </c>
      <c r="Q120" s="112">
        <f t="shared" si="35"/>
        <v>14</v>
      </c>
      <c r="R120" s="112">
        <f t="shared" si="36"/>
        <v>678</v>
      </c>
      <c r="T120">
        <v>502</v>
      </c>
      <c r="U120">
        <v>7017</v>
      </c>
      <c r="V120" t="s">
        <v>328</v>
      </c>
      <c r="W120">
        <v>2956.076</v>
      </c>
      <c r="X120">
        <v>1511.5150000000001</v>
      </c>
      <c r="Y120">
        <v>1.956</v>
      </c>
      <c r="Z120">
        <v>16.079000000000001</v>
      </c>
      <c r="AA120">
        <v>171.967174</v>
      </c>
      <c r="AB120">
        <v>2.517458</v>
      </c>
      <c r="AC120">
        <v>62.333289999999998</v>
      </c>
      <c r="AD120" s="1">
        <v>500</v>
      </c>
      <c r="AE120">
        <v>14</v>
      </c>
      <c r="AF120">
        <v>678</v>
      </c>
      <c r="AG120">
        <v>90</v>
      </c>
      <c r="AH120">
        <v>17.189768999999998</v>
      </c>
      <c r="AI120">
        <v>4321.8999999999996</v>
      </c>
      <c r="AJ120">
        <v>509.7</v>
      </c>
      <c r="AK120">
        <v>19</v>
      </c>
      <c r="AL120">
        <v>3510</v>
      </c>
      <c r="AM120">
        <v>0.88300801792119987</v>
      </c>
      <c r="AN120" t="s">
        <v>69</v>
      </c>
      <c r="AO120">
        <v>681.23299999999995</v>
      </c>
      <c r="AP120" t="s">
        <v>709</v>
      </c>
      <c r="AQ120" t="s">
        <v>116</v>
      </c>
      <c r="AR120" t="s">
        <v>118</v>
      </c>
      <c r="AS120" t="s">
        <v>116</v>
      </c>
      <c r="AT120" t="s">
        <v>118</v>
      </c>
      <c r="AU120" t="s">
        <v>203</v>
      </c>
      <c r="AV120" t="s">
        <v>328</v>
      </c>
      <c r="AW120" t="s">
        <v>69</v>
      </c>
      <c r="AX120">
        <v>7017</v>
      </c>
      <c r="AY120" t="s">
        <v>506</v>
      </c>
      <c r="AZ120">
        <v>1</v>
      </c>
      <c r="BA120" t="s">
        <v>217</v>
      </c>
      <c r="BB120">
        <v>15</v>
      </c>
      <c r="BC120">
        <v>1</v>
      </c>
      <c r="BE120" t="s">
        <v>68</v>
      </c>
      <c r="BF120">
        <v>-1</v>
      </c>
      <c r="BG120" t="s">
        <v>398</v>
      </c>
      <c r="BI120" t="s">
        <v>116</v>
      </c>
      <c r="BJ120" t="s">
        <v>328</v>
      </c>
      <c r="BK120" t="s">
        <v>69</v>
      </c>
      <c r="BL120">
        <v>0.88300801792119987</v>
      </c>
      <c r="BM120">
        <v>7017</v>
      </c>
      <c r="BN120" t="s">
        <v>118</v>
      </c>
      <c r="BO120" t="s">
        <v>203</v>
      </c>
      <c r="BP120">
        <v>15</v>
      </c>
      <c r="BQ120">
        <v>2917.165</v>
      </c>
      <c r="BR120">
        <v>1.4639177590951166E-2</v>
      </c>
      <c r="BS120">
        <v>0.36247202620193081</v>
      </c>
      <c r="BT120">
        <v>0.16914314787576504</v>
      </c>
      <c r="BU120">
        <v>16.079000000000001</v>
      </c>
      <c r="BV120">
        <v>0.47991800258127326</v>
      </c>
      <c r="BW120">
        <v>22.761825265283246</v>
      </c>
      <c r="BX120">
        <v>19</v>
      </c>
      <c r="BY120">
        <v>14</v>
      </c>
      <c r="BZ120">
        <v>678</v>
      </c>
    </row>
    <row r="121" spans="1:78" ht="16.5">
      <c r="A121" s="59" t="str">
        <f t="shared" si="19"/>
        <v>강인여객</v>
      </c>
      <c r="B121" s="60" t="str">
        <f t="shared" si="20"/>
        <v>정명훈</v>
      </c>
      <c r="C121" s="61" t="str">
        <f t="shared" si="21"/>
        <v>A</v>
      </c>
      <c r="D121" s="62">
        <f t="shared" si="22"/>
        <v>0.95935029382920523</v>
      </c>
      <c r="E121" s="63">
        <f t="shared" si="23"/>
        <v>5020</v>
      </c>
      <c r="F121" s="64" t="str">
        <f t="shared" si="24"/>
        <v>103</v>
      </c>
      <c r="G121" s="65" t="str">
        <f t="shared" si="25"/>
        <v>70바5062</v>
      </c>
      <c r="H121" s="66">
        <f t="shared" si="26"/>
        <v>4</v>
      </c>
      <c r="I121" s="67">
        <f t="shared" si="27"/>
        <v>2925.3679999999999</v>
      </c>
      <c r="J121" s="68">
        <f t="shared" si="28"/>
        <v>5.3558709503066012E-3</v>
      </c>
      <c r="K121" s="68">
        <f t="shared" si="29"/>
        <v>0.36061673366557206</v>
      </c>
      <c r="L121" s="68">
        <f t="shared" si="30"/>
        <v>0.26424025968698639</v>
      </c>
      <c r="M121" s="69">
        <f t="shared" si="31"/>
        <v>13.448</v>
      </c>
      <c r="N121" s="70">
        <f t="shared" si="32"/>
        <v>1.2306144047518124</v>
      </c>
      <c r="O121" s="70">
        <f t="shared" si="33"/>
        <v>14.664821656625765</v>
      </c>
      <c r="P121" s="109">
        <f t="shared" si="34"/>
        <v>0</v>
      </c>
      <c r="Q121" s="110">
        <f t="shared" si="35"/>
        <v>36</v>
      </c>
      <c r="R121" s="110">
        <f t="shared" si="36"/>
        <v>429</v>
      </c>
      <c r="T121">
        <v>502</v>
      </c>
      <c r="U121">
        <v>5020</v>
      </c>
      <c r="V121" t="s">
        <v>428</v>
      </c>
      <c r="W121">
        <v>2925.3679999999999</v>
      </c>
      <c r="X121">
        <v>1385.819</v>
      </c>
      <c r="Y121">
        <v>2.1110000000000002</v>
      </c>
      <c r="Z121">
        <v>13.448</v>
      </c>
      <c r="AA121">
        <v>174.35856999999999</v>
      </c>
      <c r="AB121">
        <v>0.93384199999999995</v>
      </c>
      <c r="AC121">
        <v>62.876618000000001</v>
      </c>
      <c r="AD121" s="1">
        <v>773</v>
      </c>
      <c r="AE121">
        <v>36</v>
      </c>
      <c r="AF121">
        <v>429</v>
      </c>
      <c r="AG121">
        <v>88</v>
      </c>
      <c r="AH121">
        <v>16.777884</v>
      </c>
      <c r="AI121">
        <v>921.9</v>
      </c>
      <c r="AJ121">
        <v>14.8</v>
      </c>
      <c r="AK121">
        <v>0</v>
      </c>
      <c r="AL121">
        <v>0</v>
      </c>
      <c r="AM121">
        <v>0.95935029382920523</v>
      </c>
      <c r="AN121" t="s">
        <v>66</v>
      </c>
      <c r="AO121">
        <v>2424.116</v>
      </c>
      <c r="AP121" t="s">
        <v>710</v>
      </c>
      <c r="AQ121" t="s">
        <v>116</v>
      </c>
      <c r="AR121" t="s">
        <v>117</v>
      </c>
      <c r="AS121" t="s">
        <v>116</v>
      </c>
      <c r="AT121" t="s">
        <v>117</v>
      </c>
      <c r="AU121" t="s">
        <v>395</v>
      </c>
      <c r="AV121" t="s">
        <v>428</v>
      </c>
      <c r="AW121" t="s">
        <v>66</v>
      </c>
      <c r="AX121">
        <v>5020</v>
      </c>
      <c r="AY121" t="s">
        <v>486</v>
      </c>
      <c r="AZ121">
        <v>9</v>
      </c>
      <c r="BA121" t="s">
        <v>509</v>
      </c>
      <c r="BB121">
        <v>4</v>
      </c>
      <c r="BC121">
        <v>1</v>
      </c>
      <c r="BE121" t="s">
        <v>66</v>
      </c>
      <c r="BF121">
        <v>0</v>
      </c>
      <c r="BG121" t="s">
        <v>397</v>
      </c>
      <c r="BI121" t="s">
        <v>116</v>
      </c>
      <c r="BJ121" t="s">
        <v>428</v>
      </c>
      <c r="BK121" t="s">
        <v>66</v>
      </c>
      <c r="BL121">
        <v>0.95935029382920523</v>
      </c>
      <c r="BM121">
        <v>5020</v>
      </c>
      <c r="BN121" t="s">
        <v>117</v>
      </c>
      <c r="BO121" t="s">
        <v>395</v>
      </c>
      <c r="BP121">
        <v>4</v>
      </c>
      <c r="BQ121">
        <v>2925.3679999999999</v>
      </c>
      <c r="BR121">
        <v>5.3558709503066012E-3</v>
      </c>
      <c r="BS121">
        <v>0.36061673366557206</v>
      </c>
      <c r="BT121">
        <v>0.26424025968698639</v>
      </c>
      <c r="BU121">
        <v>13.448</v>
      </c>
      <c r="BV121">
        <v>1.2306144047518124</v>
      </c>
      <c r="BW121">
        <v>14.664821656625765</v>
      </c>
      <c r="BX121">
        <v>0</v>
      </c>
      <c r="BY121">
        <v>36</v>
      </c>
      <c r="BZ121">
        <v>429</v>
      </c>
    </row>
    <row r="122" spans="1:78" ht="16.5">
      <c r="A122" s="42" t="str">
        <f t="shared" si="19"/>
        <v>강인여객</v>
      </c>
      <c r="B122" s="43" t="str">
        <f t="shared" si="20"/>
        <v>조경주</v>
      </c>
      <c r="C122" s="44" t="str">
        <f t="shared" si="21"/>
        <v>D</v>
      </c>
      <c r="D122" s="45">
        <f t="shared" si="22"/>
        <v>0.82405686379578169</v>
      </c>
      <c r="E122" s="46">
        <f t="shared" si="23"/>
        <v>6487</v>
      </c>
      <c r="F122" s="47" t="str">
        <f t="shared" si="24"/>
        <v>103</v>
      </c>
      <c r="G122" s="48" t="str">
        <f t="shared" si="25"/>
        <v>70바5065</v>
      </c>
      <c r="H122" s="49">
        <f t="shared" si="26"/>
        <v>3</v>
      </c>
      <c r="I122" s="50">
        <f t="shared" si="27"/>
        <v>2543.5250000000001</v>
      </c>
      <c r="J122" s="51">
        <f t="shared" si="28"/>
        <v>4.0547417935194945E-2</v>
      </c>
      <c r="K122" s="51">
        <f t="shared" si="29"/>
        <v>0.36045473575135983</v>
      </c>
      <c r="L122" s="51">
        <f t="shared" si="30"/>
        <v>0.2307820839189707</v>
      </c>
      <c r="M122" s="52">
        <f t="shared" si="31"/>
        <v>17.152999999999999</v>
      </c>
      <c r="N122" s="53">
        <f t="shared" si="32"/>
        <v>0.90425688758710843</v>
      </c>
      <c r="O122" s="53">
        <f t="shared" si="33"/>
        <v>37.113847907923059</v>
      </c>
      <c r="P122" s="111">
        <f t="shared" si="34"/>
        <v>17</v>
      </c>
      <c r="Q122" s="112">
        <f t="shared" si="35"/>
        <v>23</v>
      </c>
      <c r="R122" s="112">
        <f t="shared" si="36"/>
        <v>944</v>
      </c>
      <c r="T122">
        <v>502</v>
      </c>
      <c r="U122">
        <v>6487</v>
      </c>
      <c r="V122" t="s">
        <v>329</v>
      </c>
      <c r="W122">
        <v>2543.5250000000001</v>
      </c>
      <c r="X122">
        <v>1403.057</v>
      </c>
      <c r="Y122">
        <v>1.8129999999999999</v>
      </c>
      <c r="Z122">
        <v>17.152999999999999</v>
      </c>
      <c r="AA122">
        <v>161.928856</v>
      </c>
      <c r="AB122">
        <v>6.5657969999999999</v>
      </c>
      <c r="AC122">
        <v>58.368023000000001</v>
      </c>
      <c r="AD122" s="1">
        <v>587</v>
      </c>
      <c r="AE122">
        <v>23</v>
      </c>
      <c r="AF122">
        <v>944</v>
      </c>
      <c r="AG122">
        <v>86</v>
      </c>
      <c r="AH122">
        <v>15.707668999999999</v>
      </c>
      <c r="AI122">
        <v>1940.1</v>
      </c>
      <c r="AJ122">
        <v>7.6</v>
      </c>
      <c r="AK122">
        <v>17</v>
      </c>
      <c r="AL122">
        <v>11433</v>
      </c>
      <c r="AM122">
        <v>0.82405686379578169</v>
      </c>
      <c r="AN122" t="s">
        <v>67</v>
      </c>
      <c r="AO122">
        <v>2361.4290000000001</v>
      </c>
      <c r="AP122" t="s">
        <v>711</v>
      </c>
      <c r="AQ122" t="s">
        <v>116</v>
      </c>
      <c r="AR122" t="s">
        <v>117</v>
      </c>
      <c r="AS122" t="s">
        <v>116</v>
      </c>
      <c r="AT122" t="s">
        <v>117</v>
      </c>
      <c r="AU122" t="s">
        <v>175</v>
      </c>
      <c r="AV122" t="s">
        <v>329</v>
      </c>
      <c r="AW122" t="s">
        <v>67</v>
      </c>
      <c r="AX122">
        <v>6487</v>
      </c>
      <c r="AY122" t="s">
        <v>474</v>
      </c>
      <c r="AZ122">
        <v>10</v>
      </c>
      <c r="BA122" t="s">
        <v>495</v>
      </c>
      <c r="BB122">
        <v>3</v>
      </c>
      <c r="BC122">
        <v>1</v>
      </c>
      <c r="BE122" t="s">
        <v>67</v>
      </c>
      <c r="BF122">
        <v>0</v>
      </c>
      <c r="BG122" t="s">
        <v>397</v>
      </c>
      <c r="BI122" t="s">
        <v>116</v>
      </c>
      <c r="BJ122" t="s">
        <v>329</v>
      </c>
      <c r="BK122" t="s">
        <v>67</v>
      </c>
      <c r="BL122">
        <v>0.82405686379578169</v>
      </c>
      <c r="BM122">
        <v>6487</v>
      </c>
      <c r="BN122" t="s">
        <v>117</v>
      </c>
      <c r="BO122" t="s">
        <v>175</v>
      </c>
      <c r="BP122">
        <v>3</v>
      </c>
      <c r="BQ122">
        <v>2543.5250000000001</v>
      </c>
      <c r="BR122">
        <v>4.0547417935194945E-2</v>
      </c>
      <c r="BS122">
        <v>0.36045473575135983</v>
      </c>
      <c r="BT122">
        <v>0.2307820839189707</v>
      </c>
      <c r="BU122">
        <v>17.152999999999999</v>
      </c>
      <c r="BV122">
        <v>0.90425688758710843</v>
      </c>
      <c r="BW122">
        <v>37.113847907923059</v>
      </c>
      <c r="BX122">
        <v>17</v>
      </c>
      <c r="BY122">
        <v>23</v>
      </c>
      <c r="BZ122">
        <v>944</v>
      </c>
    </row>
    <row r="123" spans="1:78" ht="16.5">
      <c r="A123" s="59" t="str">
        <f t="shared" si="19"/>
        <v>강인여객</v>
      </c>
      <c r="B123" s="60" t="str">
        <f t="shared" si="20"/>
        <v>조광래</v>
      </c>
      <c r="C123" s="61" t="str">
        <f t="shared" si="21"/>
        <v>C</v>
      </c>
      <c r="D123" s="62">
        <f t="shared" si="22"/>
        <v>0.89804780231763159</v>
      </c>
      <c r="E123" s="63">
        <f t="shared" si="23"/>
        <v>5939</v>
      </c>
      <c r="F123" s="64" t="str">
        <f t="shared" si="24"/>
        <v>103</v>
      </c>
      <c r="G123" s="65" t="str">
        <f t="shared" si="25"/>
        <v>70바5084</v>
      </c>
      <c r="H123" s="66">
        <f t="shared" si="26"/>
        <v>2</v>
      </c>
      <c r="I123" s="67">
        <f t="shared" si="27"/>
        <v>2359.4690000000001</v>
      </c>
      <c r="J123" s="68">
        <f t="shared" si="28"/>
        <v>1.8059065395765059E-2</v>
      </c>
      <c r="K123" s="68">
        <f t="shared" si="29"/>
        <v>0.38726799627231817</v>
      </c>
      <c r="L123" s="68">
        <f t="shared" si="30"/>
        <v>0.23395094404715636</v>
      </c>
      <c r="M123" s="69">
        <f t="shared" si="31"/>
        <v>17.305</v>
      </c>
      <c r="N123" s="70">
        <f t="shared" si="32"/>
        <v>0.46620659139831883</v>
      </c>
      <c r="O123" s="70">
        <f t="shared" si="33"/>
        <v>19.538294421329546</v>
      </c>
      <c r="P123" s="109">
        <f t="shared" si="34"/>
        <v>20</v>
      </c>
      <c r="Q123" s="110">
        <f t="shared" si="35"/>
        <v>11</v>
      </c>
      <c r="R123" s="110">
        <f t="shared" si="36"/>
        <v>461</v>
      </c>
      <c r="T123">
        <v>502</v>
      </c>
      <c r="U123">
        <v>5939</v>
      </c>
      <c r="V123" t="s">
        <v>330</v>
      </c>
      <c r="W123">
        <v>2359.4690000000001</v>
      </c>
      <c r="X123">
        <v>1247.942</v>
      </c>
      <c r="Y123">
        <v>1.891</v>
      </c>
      <c r="Z123">
        <v>17.305</v>
      </c>
      <c r="AA123">
        <v>147.508298</v>
      </c>
      <c r="AB123">
        <v>2.663862</v>
      </c>
      <c r="AC123">
        <v>57.125242999999998</v>
      </c>
      <c r="AD123" s="1">
        <v>552</v>
      </c>
      <c r="AE123">
        <v>11</v>
      </c>
      <c r="AF123">
        <v>461</v>
      </c>
      <c r="AG123">
        <v>91</v>
      </c>
      <c r="AH123">
        <v>15.9955</v>
      </c>
      <c r="AI123">
        <v>2150.6999999999998</v>
      </c>
      <c r="AJ123">
        <v>22.5</v>
      </c>
      <c r="AK123">
        <v>20</v>
      </c>
      <c r="AL123">
        <v>12144</v>
      </c>
      <c r="AM123">
        <v>0.89804780231763159</v>
      </c>
      <c r="AN123" t="s">
        <v>69</v>
      </c>
      <c r="AO123">
        <v>2223.7550000000001</v>
      </c>
      <c r="AP123" t="s">
        <v>712</v>
      </c>
      <c r="AQ123" t="s">
        <v>116</v>
      </c>
      <c r="AR123" t="s">
        <v>117</v>
      </c>
      <c r="AS123" t="s">
        <v>116</v>
      </c>
      <c r="AT123" t="s">
        <v>117</v>
      </c>
      <c r="AU123" t="s">
        <v>179</v>
      </c>
      <c r="AV123" t="s">
        <v>330</v>
      </c>
      <c r="AW123" t="s">
        <v>69</v>
      </c>
      <c r="AX123">
        <v>5939</v>
      </c>
      <c r="AY123" t="s">
        <v>475</v>
      </c>
      <c r="AZ123">
        <v>2</v>
      </c>
      <c r="BA123" t="s">
        <v>174</v>
      </c>
      <c r="BB123">
        <v>2</v>
      </c>
      <c r="BC123">
        <v>1</v>
      </c>
      <c r="BE123" t="s">
        <v>69</v>
      </c>
      <c r="BF123">
        <v>0</v>
      </c>
      <c r="BG123" t="s">
        <v>397</v>
      </c>
      <c r="BI123" t="s">
        <v>116</v>
      </c>
      <c r="BJ123" t="s">
        <v>330</v>
      </c>
      <c r="BK123" t="s">
        <v>69</v>
      </c>
      <c r="BL123">
        <v>0.89804780231763159</v>
      </c>
      <c r="BM123">
        <v>5939</v>
      </c>
      <c r="BN123" t="s">
        <v>117</v>
      </c>
      <c r="BO123" t="s">
        <v>179</v>
      </c>
      <c r="BP123">
        <v>2</v>
      </c>
      <c r="BQ123">
        <v>2359.4690000000001</v>
      </c>
      <c r="BR123">
        <v>1.8059065395765059E-2</v>
      </c>
      <c r="BS123">
        <v>0.38726799627231817</v>
      </c>
      <c r="BT123">
        <v>0.23395094404715636</v>
      </c>
      <c r="BU123">
        <v>17.305</v>
      </c>
      <c r="BV123">
        <v>0.46620659139831883</v>
      </c>
      <c r="BW123">
        <v>19.538294421329546</v>
      </c>
      <c r="BX123">
        <v>20</v>
      </c>
      <c r="BY123">
        <v>11</v>
      </c>
      <c r="BZ123">
        <v>461</v>
      </c>
    </row>
    <row r="124" spans="1:78" ht="16.5">
      <c r="A124" s="42" t="str">
        <f t="shared" si="19"/>
        <v>강인여객</v>
      </c>
      <c r="B124" s="43" t="str">
        <f t="shared" si="20"/>
        <v>조남정</v>
      </c>
      <c r="C124" s="44" t="str">
        <f t="shared" si="21"/>
        <v>A</v>
      </c>
      <c r="D124" s="45">
        <f t="shared" si="22"/>
        <v>0.97045454545454524</v>
      </c>
      <c r="E124" s="46">
        <f t="shared" si="23"/>
        <v>8819</v>
      </c>
      <c r="F124" s="47" t="str">
        <f t="shared" si="24"/>
        <v>103-1</v>
      </c>
      <c r="G124" s="48" t="str">
        <f t="shared" si="25"/>
        <v>70바5989</v>
      </c>
      <c r="H124" s="49">
        <f t="shared" si="26"/>
        <v>1</v>
      </c>
      <c r="I124" s="50">
        <f t="shared" si="27"/>
        <v>2397.5920000000001</v>
      </c>
      <c r="J124" s="51">
        <f t="shared" si="28"/>
        <v>1.600864805148941E-2</v>
      </c>
      <c r="K124" s="51">
        <f t="shared" si="29"/>
        <v>0.33838990517657408</v>
      </c>
      <c r="L124" s="51">
        <f t="shared" si="30"/>
        <v>0.21896969959859724</v>
      </c>
      <c r="M124" s="52">
        <f t="shared" si="31"/>
        <v>14.260999999999999</v>
      </c>
      <c r="N124" s="53">
        <f t="shared" si="32"/>
        <v>4.1708514209256621E-2</v>
      </c>
      <c r="O124" s="53">
        <f t="shared" si="33"/>
        <v>5.3803983329941039</v>
      </c>
      <c r="P124" s="111">
        <f t="shared" si="34"/>
        <v>4</v>
      </c>
      <c r="Q124" s="112">
        <f t="shared" si="35"/>
        <v>1</v>
      </c>
      <c r="R124" s="112">
        <f t="shared" si="36"/>
        <v>129</v>
      </c>
      <c r="T124">
        <v>502</v>
      </c>
      <c r="U124">
        <v>8819</v>
      </c>
      <c r="V124" t="s">
        <v>331</v>
      </c>
      <c r="W124">
        <v>2397.5920000000001</v>
      </c>
      <c r="X124">
        <v>1123.067</v>
      </c>
      <c r="Y124">
        <v>2.1349999999999998</v>
      </c>
      <c r="Z124">
        <v>14.260999999999999</v>
      </c>
      <c r="AA124">
        <v>137.45801599999999</v>
      </c>
      <c r="AB124">
        <v>2.2005170000000001</v>
      </c>
      <c r="AC124">
        <v>46.514404999999996</v>
      </c>
      <c r="AD124" s="1">
        <v>525</v>
      </c>
      <c r="AE124">
        <v>1</v>
      </c>
      <c r="AF124">
        <v>129</v>
      </c>
      <c r="AG124">
        <v>87</v>
      </c>
      <c r="AH124">
        <v>17.442357999999999</v>
      </c>
      <c r="AI124">
        <v>1939.2</v>
      </c>
      <c r="AJ124">
        <v>126.9</v>
      </c>
      <c r="AK124">
        <v>4</v>
      </c>
      <c r="AL124">
        <v>1034</v>
      </c>
      <c r="AM124">
        <v>0.97045454545454524</v>
      </c>
      <c r="AN124" t="s">
        <v>66</v>
      </c>
      <c r="AO124">
        <v>2397.5920000000001</v>
      </c>
      <c r="AP124" t="s">
        <v>713</v>
      </c>
      <c r="AQ124" t="s">
        <v>116</v>
      </c>
      <c r="AR124" t="s">
        <v>118</v>
      </c>
      <c r="AS124" t="s">
        <v>116</v>
      </c>
      <c r="AT124" t="s">
        <v>118</v>
      </c>
      <c r="AU124" t="s">
        <v>210</v>
      </c>
      <c r="AV124" t="s">
        <v>331</v>
      </c>
      <c r="AW124" t="s">
        <v>66</v>
      </c>
      <c r="AX124">
        <v>8819</v>
      </c>
      <c r="AY124" t="s">
        <v>503</v>
      </c>
      <c r="AZ124">
        <v>10</v>
      </c>
      <c r="BA124" t="s">
        <v>714</v>
      </c>
      <c r="BB124">
        <v>1</v>
      </c>
      <c r="BC124">
        <v>1</v>
      </c>
      <c r="BE124" t="s">
        <v>68</v>
      </c>
      <c r="BF124">
        <v>1</v>
      </c>
      <c r="BG124" t="s">
        <v>394</v>
      </c>
      <c r="BI124" t="s">
        <v>116</v>
      </c>
      <c r="BJ124" t="s">
        <v>331</v>
      </c>
      <c r="BK124" t="s">
        <v>66</v>
      </c>
      <c r="BL124">
        <v>0.97045454545454524</v>
      </c>
      <c r="BM124">
        <v>8819</v>
      </c>
      <c r="BN124" t="s">
        <v>118</v>
      </c>
      <c r="BO124" t="s">
        <v>210</v>
      </c>
      <c r="BP124">
        <v>1</v>
      </c>
      <c r="BQ124">
        <v>2397.5920000000001</v>
      </c>
      <c r="BR124">
        <v>1.600864805148941E-2</v>
      </c>
      <c r="BS124">
        <v>0.33838990517657408</v>
      </c>
      <c r="BT124">
        <v>0.21896969959859724</v>
      </c>
      <c r="BU124">
        <v>14.260999999999999</v>
      </c>
      <c r="BV124">
        <v>4.1708514209256621E-2</v>
      </c>
      <c r="BW124">
        <v>5.3803983329941039</v>
      </c>
      <c r="BX124">
        <v>4</v>
      </c>
      <c r="BY124">
        <v>1</v>
      </c>
      <c r="BZ124">
        <v>129</v>
      </c>
    </row>
    <row r="125" spans="1:78" ht="16.5">
      <c r="A125" s="59" t="str">
        <f t="shared" si="19"/>
        <v>강인여객</v>
      </c>
      <c r="B125" s="60" t="str">
        <f t="shared" si="20"/>
        <v>조명철</v>
      </c>
      <c r="C125" s="61" t="str">
        <f t="shared" si="21"/>
        <v>S</v>
      </c>
      <c r="D125" s="62">
        <f t="shared" si="22"/>
        <v>1.1307872309238345</v>
      </c>
      <c r="E125" s="63">
        <f t="shared" si="23"/>
        <v>1797</v>
      </c>
      <c r="F125" s="64" t="str">
        <f t="shared" si="24"/>
        <v>103-1</v>
      </c>
      <c r="G125" s="65" t="str">
        <f t="shared" si="25"/>
        <v>72바1762</v>
      </c>
      <c r="H125" s="66">
        <f t="shared" si="26"/>
        <v>4</v>
      </c>
      <c r="I125" s="67">
        <f t="shared" si="27"/>
        <v>2622.5279999999998</v>
      </c>
      <c r="J125" s="68">
        <f t="shared" si="28"/>
        <v>3.1372910623286336E-2</v>
      </c>
      <c r="K125" s="68">
        <f t="shared" si="29"/>
        <v>0.33370095622059953</v>
      </c>
      <c r="L125" s="68">
        <f t="shared" si="30"/>
        <v>0.22726163457549359</v>
      </c>
      <c r="M125" s="69">
        <f t="shared" si="31"/>
        <v>12.234999999999999</v>
      </c>
      <c r="N125" s="70">
        <f t="shared" si="32"/>
        <v>7.6262293481709251E-2</v>
      </c>
      <c r="O125" s="70">
        <f t="shared" si="33"/>
        <v>9.532786685213658</v>
      </c>
      <c r="P125" s="109">
        <f t="shared" si="34"/>
        <v>9</v>
      </c>
      <c r="Q125" s="110">
        <f t="shared" si="35"/>
        <v>2</v>
      </c>
      <c r="R125" s="110">
        <f t="shared" si="36"/>
        <v>250</v>
      </c>
      <c r="T125">
        <v>502</v>
      </c>
      <c r="U125">
        <v>1797</v>
      </c>
      <c r="V125" t="s">
        <v>457</v>
      </c>
      <c r="W125">
        <v>2622.5279999999998</v>
      </c>
      <c r="X125">
        <v>1095.971</v>
      </c>
      <c r="Y125">
        <v>2.3929999999999998</v>
      </c>
      <c r="Z125">
        <v>12.234999999999999</v>
      </c>
      <c r="AA125">
        <v>149.50828300000001</v>
      </c>
      <c r="AB125">
        <v>4.6905099999999997</v>
      </c>
      <c r="AC125">
        <v>49.891057000000004</v>
      </c>
      <c r="AD125" s="1">
        <v>596</v>
      </c>
      <c r="AE125">
        <v>2</v>
      </c>
      <c r="AF125">
        <v>250</v>
      </c>
      <c r="AG125">
        <v>86</v>
      </c>
      <c r="AH125">
        <v>17.541021000000001</v>
      </c>
      <c r="AI125">
        <v>1841.5</v>
      </c>
      <c r="AJ125">
        <v>23</v>
      </c>
      <c r="AK125">
        <v>9</v>
      </c>
      <c r="AL125">
        <v>1605</v>
      </c>
      <c r="AM125">
        <v>1.1307872309238345</v>
      </c>
      <c r="AN125" t="s">
        <v>71</v>
      </c>
      <c r="AO125">
        <v>2270.5639999999999</v>
      </c>
      <c r="AP125" t="s">
        <v>715</v>
      </c>
      <c r="AQ125" t="s">
        <v>116</v>
      </c>
      <c r="AR125" t="s">
        <v>118</v>
      </c>
      <c r="AS125" t="s">
        <v>116</v>
      </c>
      <c r="AT125" t="s">
        <v>118</v>
      </c>
      <c r="AU125" t="s">
        <v>441</v>
      </c>
      <c r="AV125" t="s">
        <v>457</v>
      </c>
      <c r="AW125" t="s">
        <v>71</v>
      </c>
      <c r="AX125">
        <v>1797</v>
      </c>
      <c r="AY125" t="s">
        <v>492</v>
      </c>
      <c r="AZ125">
        <v>1</v>
      </c>
      <c r="BA125" t="s">
        <v>409</v>
      </c>
      <c r="BB125">
        <v>4</v>
      </c>
      <c r="BC125">
        <v>1</v>
      </c>
      <c r="BE125" t="s">
        <v>71</v>
      </c>
      <c r="BF125">
        <v>0</v>
      </c>
      <c r="BG125" t="s">
        <v>397</v>
      </c>
      <c r="BI125" t="s">
        <v>116</v>
      </c>
      <c r="BJ125" t="s">
        <v>457</v>
      </c>
      <c r="BK125" t="s">
        <v>71</v>
      </c>
      <c r="BL125">
        <v>1.1307872309238345</v>
      </c>
      <c r="BM125">
        <v>1797</v>
      </c>
      <c r="BN125" t="s">
        <v>118</v>
      </c>
      <c r="BO125" t="s">
        <v>441</v>
      </c>
      <c r="BP125">
        <v>4</v>
      </c>
      <c r="BQ125">
        <v>2622.5279999999998</v>
      </c>
      <c r="BR125">
        <v>3.1372910623286336E-2</v>
      </c>
      <c r="BS125">
        <v>0.33370095622059953</v>
      </c>
      <c r="BT125">
        <v>0.22726163457549359</v>
      </c>
      <c r="BU125">
        <v>12.234999999999999</v>
      </c>
      <c r="BV125">
        <v>7.6262293481709251E-2</v>
      </c>
      <c r="BW125">
        <v>9.532786685213658</v>
      </c>
      <c r="BX125">
        <v>9</v>
      </c>
      <c r="BY125">
        <v>2</v>
      </c>
      <c r="BZ125">
        <v>250</v>
      </c>
    </row>
    <row r="126" spans="1:78" ht="16.5">
      <c r="A126" s="42" t="str">
        <f t="shared" si="19"/>
        <v>강인여객</v>
      </c>
      <c r="B126" s="43" t="str">
        <f t="shared" si="20"/>
        <v>조성열</v>
      </c>
      <c r="C126" s="44" t="str">
        <f t="shared" si="21"/>
        <v>S</v>
      </c>
      <c r="D126" s="45">
        <f t="shared" si="22"/>
        <v>1.092820456103528</v>
      </c>
      <c r="E126" s="46">
        <f t="shared" si="23"/>
        <v>9707</v>
      </c>
      <c r="F126" s="47" t="str">
        <f t="shared" si="24"/>
        <v>급행91</v>
      </c>
      <c r="G126" s="48" t="str">
        <f t="shared" si="25"/>
        <v>72바1603</v>
      </c>
      <c r="H126" s="49">
        <f t="shared" si="26"/>
        <v>3</v>
      </c>
      <c r="I126" s="50">
        <f t="shared" si="27"/>
        <v>3496.6759999999999</v>
      </c>
      <c r="J126" s="51">
        <f t="shared" si="28"/>
        <v>1.9341700152369651E-2</v>
      </c>
      <c r="K126" s="51">
        <f t="shared" si="29"/>
        <v>0.30188809226057495</v>
      </c>
      <c r="L126" s="51">
        <f t="shared" si="30"/>
        <v>0.21706329096547694</v>
      </c>
      <c r="M126" s="52">
        <f t="shared" si="31"/>
        <v>12.032</v>
      </c>
      <c r="N126" s="53">
        <f t="shared" si="32"/>
        <v>0</v>
      </c>
      <c r="O126" s="53">
        <f t="shared" si="33"/>
        <v>8.2649922383429288</v>
      </c>
      <c r="P126" s="111">
        <f t="shared" si="34"/>
        <v>18</v>
      </c>
      <c r="Q126" s="112">
        <f t="shared" si="35"/>
        <v>0</v>
      </c>
      <c r="R126" s="112">
        <f t="shared" si="36"/>
        <v>289</v>
      </c>
      <c r="T126">
        <v>502</v>
      </c>
      <c r="U126">
        <v>9707</v>
      </c>
      <c r="V126" t="s">
        <v>392</v>
      </c>
      <c r="W126">
        <v>3496.6759999999999</v>
      </c>
      <c r="X126">
        <v>1183.902</v>
      </c>
      <c r="Y126">
        <v>2.9540000000000002</v>
      </c>
      <c r="Z126">
        <v>12.032</v>
      </c>
      <c r="AA126">
        <v>147.031904</v>
      </c>
      <c r="AB126">
        <v>2.8438469999999998</v>
      </c>
      <c r="AC126">
        <v>44.387180999999998</v>
      </c>
      <c r="AD126" s="1">
        <v>759</v>
      </c>
      <c r="AE126">
        <v>0</v>
      </c>
      <c r="AF126">
        <v>289</v>
      </c>
      <c r="AG126">
        <v>91</v>
      </c>
      <c r="AH126">
        <v>23.781749999999999</v>
      </c>
      <c r="AI126">
        <v>14280.1</v>
      </c>
      <c r="AJ126">
        <v>1357.9</v>
      </c>
      <c r="AK126">
        <v>18</v>
      </c>
      <c r="AL126">
        <v>4474</v>
      </c>
      <c r="AM126">
        <v>1.092820456103528</v>
      </c>
      <c r="AN126" t="s">
        <v>71</v>
      </c>
      <c r="AO126">
        <v>3092.2840000000001</v>
      </c>
      <c r="AP126" t="s">
        <v>716</v>
      </c>
      <c r="AQ126" t="s">
        <v>116</v>
      </c>
      <c r="AR126" t="s">
        <v>120</v>
      </c>
      <c r="AS126" t="s">
        <v>116</v>
      </c>
      <c r="AT126" t="s">
        <v>120</v>
      </c>
      <c r="AU126" t="s">
        <v>387</v>
      </c>
      <c r="AV126" t="s">
        <v>392</v>
      </c>
      <c r="AW126" t="s">
        <v>71</v>
      </c>
      <c r="AX126">
        <v>9707</v>
      </c>
      <c r="AY126" t="s">
        <v>490</v>
      </c>
      <c r="AZ126">
        <v>5</v>
      </c>
      <c r="BA126" t="s">
        <v>554</v>
      </c>
      <c r="BB126">
        <v>3</v>
      </c>
      <c r="BC126">
        <v>1</v>
      </c>
      <c r="BE126" t="s">
        <v>71</v>
      </c>
      <c r="BF126">
        <v>0</v>
      </c>
      <c r="BG126" t="s">
        <v>397</v>
      </c>
      <c r="BI126" t="s">
        <v>116</v>
      </c>
      <c r="BJ126" t="s">
        <v>392</v>
      </c>
      <c r="BK126" t="s">
        <v>71</v>
      </c>
      <c r="BL126">
        <v>1.092820456103528</v>
      </c>
      <c r="BM126">
        <v>9707</v>
      </c>
      <c r="BN126" t="s">
        <v>120</v>
      </c>
      <c r="BO126" t="s">
        <v>387</v>
      </c>
      <c r="BP126">
        <v>3</v>
      </c>
      <c r="BQ126">
        <v>3496.6759999999999</v>
      </c>
      <c r="BR126">
        <v>1.9341700152369651E-2</v>
      </c>
      <c r="BS126">
        <v>0.30188809226057495</v>
      </c>
      <c r="BT126">
        <v>0.21706329096547694</v>
      </c>
      <c r="BU126">
        <v>12.032</v>
      </c>
      <c r="BV126">
        <v>0</v>
      </c>
      <c r="BW126">
        <v>8.2649922383429288</v>
      </c>
      <c r="BX126">
        <v>18</v>
      </c>
      <c r="BY126">
        <v>0</v>
      </c>
      <c r="BZ126">
        <v>289</v>
      </c>
    </row>
    <row r="127" spans="1:78" ht="16.5">
      <c r="A127" s="59" t="str">
        <f t="shared" si="19"/>
        <v>강인여객</v>
      </c>
      <c r="B127" s="60" t="str">
        <f t="shared" si="20"/>
        <v>조수헌</v>
      </c>
      <c r="C127" s="61" t="str">
        <f t="shared" si="21"/>
        <v>C</v>
      </c>
      <c r="D127" s="62">
        <f t="shared" si="22"/>
        <v>0.87487050803068345</v>
      </c>
      <c r="E127" s="63">
        <f t="shared" si="23"/>
        <v>803</v>
      </c>
      <c r="F127" s="64" t="str">
        <f t="shared" si="24"/>
        <v>급행91</v>
      </c>
      <c r="G127" s="65" t="str">
        <f t="shared" si="25"/>
        <v>70바6017</v>
      </c>
      <c r="H127" s="66">
        <f t="shared" si="26"/>
        <v>2</v>
      </c>
      <c r="I127" s="67">
        <f t="shared" si="27"/>
        <v>3615.4479999999999</v>
      </c>
      <c r="J127" s="68">
        <f t="shared" si="28"/>
        <v>2.9765269183662242E-2</v>
      </c>
      <c r="K127" s="68">
        <f t="shared" si="29"/>
        <v>0.32372755619671928</v>
      </c>
      <c r="L127" s="68">
        <f t="shared" si="30"/>
        <v>0.26525066879678538</v>
      </c>
      <c r="M127" s="69">
        <f t="shared" si="31"/>
        <v>19.946999999999999</v>
      </c>
      <c r="N127" s="70">
        <f t="shared" si="32"/>
        <v>0.35956816416665377</v>
      </c>
      <c r="O127" s="70">
        <f t="shared" si="33"/>
        <v>6.6658405818587356</v>
      </c>
      <c r="P127" s="109">
        <f t="shared" si="34"/>
        <v>16</v>
      </c>
      <c r="Q127" s="110">
        <f t="shared" si="35"/>
        <v>13</v>
      </c>
      <c r="R127" s="110">
        <f t="shared" si="36"/>
        <v>250</v>
      </c>
      <c r="T127">
        <v>502</v>
      </c>
      <c r="U127">
        <v>803</v>
      </c>
      <c r="V127" t="s">
        <v>332</v>
      </c>
      <c r="W127">
        <v>3625.511</v>
      </c>
      <c r="X127">
        <v>1550.7570000000001</v>
      </c>
      <c r="Y127">
        <v>2.3380000000000001</v>
      </c>
      <c r="Z127">
        <v>19.946999999999999</v>
      </c>
      <c r="AA127">
        <v>129.950513</v>
      </c>
      <c r="AB127">
        <v>3.8680119999999998</v>
      </c>
      <c r="AC127">
        <v>42.068562</v>
      </c>
      <c r="AD127" s="1">
        <v>959</v>
      </c>
      <c r="AE127">
        <v>13</v>
      </c>
      <c r="AF127">
        <v>250</v>
      </c>
      <c r="AG127">
        <v>93</v>
      </c>
      <c r="AH127">
        <v>27.899166000000001</v>
      </c>
      <c r="AI127">
        <v>17632.8</v>
      </c>
      <c r="AJ127">
        <v>5852.9</v>
      </c>
      <c r="AK127">
        <v>16</v>
      </c>
      <c r="AL127">
        <v>12232</v>
      </c>
      <c r="AM127">
        <v>0.87487050803068345</v>
      </c>
      <c r="AN127" t="s">
        <v>69</v>
      </c>
      <c r="AO127">
        <v>3201.473</v>
      </c>
      <c r="AP127" t="s">
        <v>717</v>
      </c>
      <c r="AQ127" t="s">
        <v>116</v>
      </c>
      <c r="AR127" t="s">
        <v>120</v>
      </c>
      <c r="AS127" t="s">
        <v>116</v>
      </c>
      <c r="AT127" t="s">
        <v>120</v>
      </c>
      <c r="AU127" t="s">
        <v>237</v>
      </c>
      <c r="AV127" t="s">
        <v>332</v>
      </c>
      <c r="AW127" t="s">
        <v>69</v>
      </c>
      <c r="AX127">
        <v>803</v>
      </c>
      <c r="AY127" t="s">
        <v>510</v>
      </c>
      <c r="AZ127">
        <v>1</v>
      </c>
      <c r="BA127" t="s">
        <v>560</v>
      </c>
      <c r="BB127">
        <v>2</v>
      </c>
      <c r="BC127">
        <v>1</v>
      </c>
      <c r="BE127" t="s">
        <v>69</v>
      </c>
      <c r="BF127">
        <v>0</v>
      </c>
      <c r="BG127" t="s">
        <v>397</v>
      </c>
      <c r="BI127" t="s">
        <v>116</v>
      </c>
      <c r="BJ127" t="s">
        <v>332</v>
      </c>
      <c r="BK127" t="s">
        <v>69</v>
      </c>
      <c r="BL127">
        <v>0.87487050803068345</v>
      </c>
      <c r="BM127">
        <v>803</v>
      </c>
      <c r="BN127" t="s">
        <v>120</v>
      </c>
      <c r="BO127" t="s">
        <v>237</v>
      </c>
      <c r="BP127">
        <v>2</v>
      </c>
      <c r="BQ127">
        <v>3615.4479999999999</v>
      </c>
      <c r="BR127">
        <v>2.9765269183662242E-2</v>
      </c>
      <c r="BS127">
        <v>0.32372755619671928</v>
      </c>
      <c r="BT127">
        <v>0.26451443672354047</v>
      </c>
      <c r="BU127">
        <v>19.946999999999999</v>
      </c>
      <c r="BV127">
        <v>0.35956816416665377</v>
      </c>
      <c r="BW127">
        <v>6.6658405818587356</v>
      </c>
      <c r="BX127">
        <v>16</v>
      </c>
      <c r="BY127">
        <v>13</v>
      </c>
      <c r="BZ127">
        <v>250</v>
      </c>
    </row>
    <row r="128" spans="1:78" ht="16.5">
      <c r="A128" s="42" t="str">
        <f t="shared" si="19"/>
        <v>강인여객</v>
      </c>
      <c r="B128" s="43" t="str">
        <f t="shared" si="20"/>
        <v>조원노</v>
      </c>
      <c r="C128" s="44" t="str">
        <f t="shared" si="21"/>
        <v>S</v>
      </c>
      <c r="D128" s="45">
        <f t="shared" si="22"/>
        <v>1.1169659657535478</v>
      </c>
      <c r="E128" s="46">
        <f t="shared" si="23"/>
        <v>9119</v>
      </c>
      <c r="F128" s="47" t="str">
        <f t="shared" si="24"/>
        <v>223</v>
      </c>
      <c r="G128" s="48" t="str">
        <f t="shared" si="25"/>
        <v>72바1600</v>
      </c>
      <c r="H128" s="49">
        <f t="shared" si="26"/>
        <v>4</v>
      </c>
      <c r="I128" s="50">
        <f t="shared" si="27"/>
        <v>4035.3900000000003</v>
      </c>
      <c r="J128" s="51">
        <f t="shared" si="28"/>
        <v>2.1711912090501139E-3</v>
      </c>
      <c r="K128" s="51">
        <f t="shared" si="29"/>
        <v>0.23097193056342735</v>
      </c>
      <c r="L128" s="51">
        <f t="shared" si="30"/>
        <v>4.7331236881689248E-2</v>
      </c>
      <c r="M128" s="52">
        <f t="shared" si="31"/>
        <v>10.28</v>
      </c>
      <c r="N128" s="53">
        <f t="shared" si="32"/>
        <v>0.37171128441117213</v>
      </c>
      <c r="O128" s="53">
        <f t="shared" si="33"/>
        <v>3.8410166055821118</v>
      </c>
      <c r="P128" s="111">
        <f t="shared" si="34"/>
        <v>0</v>
      </c>
      <c r="Q128" s="112">
        <f t="shared" si="35"/>
        <v>15</v>
      </c>
      <c r="R128" s="112">
        <f t="shared" si="36"/>
        <v>155</v>
      </c>
      <c r="T128">
        <v>502</v>
      </c>
      <c r="U128">
        <v>9119</v>
      </c>
      <c r="V128" t="s">
        <v>333</v>
      </c>
      <c r="W128">
        <v>4035.39</v>
      </c>
      <c r="X128">
        <v>1379.7339999999999</v>
      </c>
      <c r="Y128">
        <v>2.9249999999999998</v>
      </c>
      <c r="Z128">
        <v>10.28</v>
      </c>
      <c r="AA128">
        <v>159.14858100000001</v>
      </c>
      <c r="AB128">
        <v>0.34554200000000002</v>
      </c>
      <c r="AC128">
        <v>36.758854999999997</v>
      </c>
      <c r="AD128" s="1">
        <v>191</v>
      </c>
      <c r="AE128">
        <v>15</v>
      </c>
      <c r="AF128">
        <v>155</v>
      </c>
      <c r="AG128">
        <v>91</v>
      </c>
      <c r="AH128">
        <v>25.356116</v>
      </c>
      <c r="AI128">
        <v>17090.5</v>
      </c>
      <c r="AJ128">
        <v>2624.6</v>
      </c>
      <c r="AK128">
        <v>0</v>
      </c>
      <c r="AL128">
        <v>0</v>
      </c>
      <c r="AM128">
        <v>1.1169659657535478</v>
      </c>
      <c r="AN128" t="s">
        <v>71</v>
      </c>
      <c r="AO128">
        <v>3146.4430000000002</v>
      </c>
      <c r="AP128" t="s">
        <v>718</v>
      </c>
      <c r="AQ128" t="s">
        <v>116</v>
      </c>
      <c r="AR128" t="s">
        <v>119</v>
      </c>
      <c r="AS128" t="s">
        <v>116</v>
      </c>
      <c r="AT128" t="s">
        <v>119</v>
      </c>
      <c r="AU128" t="s">
        <v>233</v>
      </c>
      <c r="AV128" t="s">
        <v>333</v>
      </c>
      <c r="AW128" t="s">
        <v>71</v>
      </c>
      <c r="AX128">
        <v>9119</v>
      </c>
      <c r="AY128" t="s">
        <v>499</v>
      </c>
      <c r="AZ128">
        <v>1</v>
      </c>
      <c r="BA128" t="s">
        <v>555</v>
      </c>
      <c r="BB128">
        <v>4</v>
      </c>
      <c r="BC128">
        <v>1</v>
      </c>
      <c r="BE128" t="s">
        <v>71</v>
      </c>
      <c r="BF128">
        <v>0</v>
      </c>
      <c r="BG128" t="s">
        <v>397</v>
      </c>
      <c r="BI128" t="s">
        <v>116</v>
      </c>
      <c r="BJ128" t="s">
        <v>333</v>
      </c>
      <c r="BK128" t="s">
        <v>71</v>
      </c>
      <c r="BL128">
        <v>1.1169659657535478</v>
      </c>
      <c r="BM128">
        <v>9119</v>
      </c>
      <c r="BN128" t="s">
        <v>119</v>
      </c>
      <c r="BO128" t="s">
        <v>233</v>
      </c>
      <c r="BP128">
        <v>4</v>
      </c>
      <c r="BQ128">
        <v>4035.3900000000003</v>
      </c>
      <c r="BR128">
        <v>2.1711912090501139E-3</v>
      </c>
      <c r="BS128">
        <v>0.23097193056342735</v>
      </c>
      <c r="BT128">
        <v>4.7331236881689255E-2</v>
      </c>
      <c r="BU128">
        <v>10.28</v>
      </c>
      <c r="BV128">
        <v>0.37171128441117213</v>
      </c>
      <c r="BW128">
        <v>3.8410166055821118</v>
      </c>
      <c r="BX128">
        <v>0</v>
      </c>
      <c r="BY128">
        <v>15</v>
      </c>
      <c r="BZ128">
        <v>155</v>
      </c>
    </row>
    <row r="129" spans="1:78" ht="16.5">
      <c r="A129" s="59" t="str">
        <f t="shared" si="19"/>
        <v>강인여객</v>
      </c>
      <c r="B129" s="60" t="str">
        <f t="shared" si="20"/>
        <v>조창현</v>
      </c>
      <c r="C129" s="61" t="str">
        <f t="shared" si="21"/>
        <v>D</v>
      </c>
      <c r="D129" s="62">
        <f t="shared" si="22"/>
        <v>0.82638588220742737</v>
      </c>
      <c r="E129" s="63">
        <f t="shared" si="23"/>
        <v>3041</v>
      </c>
      <c r="F129" s="64" t="str">
        <f t="shared" si="24"/>
        <v>103-1</v>
      </c>
      <c r="G129" s="65" t="str">
        <f t="shared" si="25"/>
        <v>70바6096</v>
      </c>
      <c r="H129" s="66">
        <f t="shared" si="26"/>
        <v>2</v>
      </c>
      <c r="I129" s="67">
        <f t="shared" si="27"/>
        <v>2584.5710000000004</v>
      </c>
      <c r="J129" s="68">
        <f t="shared" si="28"/>
        <v>3.138809659799803E-2</v>
      </c>
      <c r="K129" s="68">
        <f t="shared" si="29"/>
        <v>0.35472376815647239</v>
      </c>
      <c r="L129" s="68">
        <f t="shared" si="30"/>
        <v>0.18107453809549048</v>
      </c>
      <c r="M129" s="69">
        <f t="shared" si="31"/>
        <v>17.337</v>
      </c>
      <c r="N129" s="70">
        <f t="shared" si="32"/>
        <v>7.7382281237389092E-2</v>
      </c>
      <c r="O129" s="70">
        <f t="shared" si="33"/>
        <v>57.301579256286622</v>
      </c>
      <c r="P129" s="109">
        <f t="shared" si="34"/>
        <v>11</v>
      </c>
      <c r="Q129" s="110">
        <f t="shared" si="35"/>
        <v>2</v>
      </c>
      <c r="R129" s="110">
        <f t="shared" si="36"/>
        <v>1481</v>
      </c>
      <c r="T129">
        <v>502</v>
      </c>
      <c r="U129">
        <v>3041</v>
      </c>
      <c r="V129" t="s">
        <v>334</v>
      </c>
      <c r="W129">
        <v>2584.5709999999999</v>
      </c>
      <c r="X129">
        <v>1366.751</v>
      </c>
      <c r="Y129">
        <v>1.891</v>
      </c>
      <c r="Z129">
        <v>17.337</v>
      </c>
      <c r="AA129">
        <v>143.152739</v>
      </c>
      <c r="AB129">
        <v>4.4932920000000003</v>
      </c>
      <c r="AC129">
        <v>50.779679000000002</v>
      </c>
      <c r="AD129" s="1">
        <v>468</v>
      </c>
      <c r="AE129">
        <v>2</v>
      </c>
      <c r="AF129">
        <v>1481</v>
      </c>
      <c r="AG129">
        <v>90</v>
      </c>
      <c r="AH129">
        <v>18.054638000000001</v>
      </c>
      <c r="AI129">
        <v>5996.5</v>
      </c>
      <c r="AJ129">
        <v>45.2</v>
      </c>
      <c r="AK129">
        <v>11</v>
      </c>
      <c r="AL129">
        <v>3058</v>
      </c>
      <c r="AM129">
        <v>0.82638588220742737</v>
      </c>
      <c r="AN129" t="s">
        <v>67</v>
      </c>
      <c r="AO129">
        <v>2470.8110000000001</v>
      </c>
      <c r="AP129" t="s">
        <v>719</v>
      </c>
      <c r="AQ129" t="s">
        <v>116</v>
      </c>
      <c r="AR129" t="s">
        <v>118</v>
      </c>
      <c r="AS129" t="s">
        <v>116</v>
      </c>
      <c r="AT129" t="s">
        <v>118</v>
      </c>
      <c r="AU129" t="s">
        <v>218</v>
      </c>
      <c r="AV129" t="s">
        <v>334</v>
      </c>
      <c r="AW129" t="s">
        <v>67</v>
      </c>
      <c r="AX129">
        <v>3041</v>
      </c>
      <c r="AY129" t="s">
        <v>472</v>
      </c>
      <c r="AZ129">
        <v>5</v>
      </c>
      <c r="BA129" t="s">
        <v>531</v>
      </c>
      <c r="BB129">
        <v>2</v>
      </c>
      <c r="BC129">
        <v>1</v>
      </c>
      <c r="BE129" t="s">
        <v>67</v>
      </c>
      <c r="BF129">
        <v>0</v>
      </c>
      <c r="BG129" t="s">
        <v>397</v>
      </c>
      <c r="BI129" t="s">
        <v>116</v>
      </c>
      <c r="BJ129" t="s">
        <v>334</v>
      </c>
      <c r="BK129" t="s">
        <v>67</v>
      </c>
      <c r="BL129">
        <v>0.82638588220742737</v>
      </c>
      <c r="BM129">
        <v>3041</v>
      </c>
      <c r="BN129" t="s">
        <v>118</v>
      </c>
      <c r="BO129" t="s">
        <v>218</v>
      </c>
      <c r="BP129">
        <v>2</v>
      </c>
      <c r="BQ129">
        <v>2584.5710000000004</v>
      </c>
      <c r="BR129">
        <v>3.138809659799803E-2</v>
      </c>
      <c r="BS129">
        <v>0.35472376815647239</v>
      </c>
      <c r="BT129">
        <v>0.18107453809549051</v>
      </c>
      <c r="BU129">
        <v>17.337</v>
      </c>
      <c r="BV129">
        <v>7.7382281237389092E-2</v>
      </c>
      <c r="BW129">
        <v>57.301579256286622</v>
      </c>
      <c r="BX129">
        <v>11</v>
      </c>
      <c r="BY129">
        <v>2</v>
      </c>
      <c r="BZ129">
        <v>1481</v>
      </c>
    </row>
    <row r="130" spans="1:78" ht="16.5">
      <c r="A130" s="42" t="str">
        <f t="shared" si="19"/>
        <v>강인여객</v>
      </c>
      <c r="B130" s="43" t="str">
        <f t="shared" si="20"/>
        <v>조한택</v>
      </c>
      <c r="C130" s="44" t="str">
        <f t="shared" si="21"/>
        <v>C</v>
      </c>
      <c r="D130" s="45">
        <f t="shared" si="22"/>
        <v>0.89918039128707727</v>
      </c>
      <c r="E130" s="46">
        <f t="shared" si="23"/>
        <v>5288</v>
      </c>
      <c r="F130" s="47" t="str">
        <f t="shared" si="24"/>
        <v>103</v>
      </c>
      <c r="G130" s="48" t="str">
        <f t="shared" si="25"/>
        <v>72바1258</v>
      </c>
      <c r="H130" s="49">
        <f t="shared" si="26"/>
        <v>15</v>
      </c>
      <c r="I130" s="50">
        <f t="shared" si="27"/>
        <v>2933.6419999999998</v>
      </c>
      <c r="J130" s="51">
        <f t="shared" si="28"/>
        <v>3.1999719457397491E-2</v>
      </c>
      <c r="K130" s="51">
        <f t="shared" si="29"/>
        <v>0.37751450936492331</v>
      </c>
      <c r="L130" s="51">
        <f t="shared" si="30"/>
        <v>6.647027824117599E-2</v>
      </c>
      <c r="M130" s="52">
        <f t="shared" si="31"/>
        <v>14.333</v>
      </c>
      <c r="N130" s="53">
        <f t="shared" si="32"/>
        <v>0.71583376567420298</v>
      </c>
      <c r="O130" s="53">
        <f t="shared" si="33"/>
        <v>37.052919204183745</v>
      </c>
      <c r="P130" s="111">
        <f t="shared" si="34"/>
        <v>20</v>
      </c>
      <c r="Q130" s="112">
        <f t="shared" si="35"/>
        <v>21</v>
      </c>
      <c r="R130" s="112">
        <f t="shared" si="36"/>
        <v>1109</v>
      </c>
      <c r="T130">
        <v>502</v>
      </c>
      <c r="U130">
        <v>5288</v>
      </c>
      <c r="V130" t="s">
        <v>335</v>
      </c>
      <c r="W130">
        <v>2978.0770000000002</v>
      </c>
      <c r="X130">
        <v>1491.271</v>
      </c>
      <c r="Y130">
        <v>1.9970000000000001</v>
      </c>
      <c r="Z130">
        <v>14.333</v>
      </c>
      <c r="AA130">
        <v>191.571617</v>
      </c>
      <c r="AB130">
        <v>6.1302380000000003</v>
      </c>
      <c r="AC130">
        <v>72.321065000000004</v>
      </c>
      <c r="AD130" s="1">
        <v>195</v>
      </c>
      <c r="AE130">
        <v>21</v>
      </c>
      <c r="AF130">
        <v>1109</v>
      </c>
      <c r="AG130">
        <v>88</v>
      </c>
      <c r="AH130">
        <v>15.545502000000001</v>
      </c>
      <c r="AI130">
        <v>1519.4</v>
      </c>
      <c r="AJ130">
        <v>101.1</v>
      </c>
      <c r="AK130">
        <v>20</v>
      </c>
      <c r="AL130">
        <v>12167</v>
      </c>
      <c r="AM130">
        <v>0.89918039128707727</v>
      </c>
      <c r="AN130" t="s">
        <v>69</v>
      </c>
      <c r="AO130">
        <v>390.226</v>
      </c>
      <c r="AP130" t="s">
        <v>720</v>
      </c>
      <c r="AQ130" t="s">
        <v>116</v>
      </c>
      <c r="AR130" t="s">
        <v>117</v>
      </c>
      <c r="AS130" t="s">
        <v>116</v>
      </c>
      <c r="AT130" t="s">
        <v>117</v>
      </c>
      <c r="AU130" t="s">
        <v>190</v>
      </c>
      <c r="AV130" t="s">
        <v>335</v>
      </c>
      <c r="AW130" t="s">
        <v>69</v>
      </c>
      <c r="AX130">
        <v>5288</v>
      </c>
      <c r="AY130" t="s">
        <v>475</v>
      </c>
      <c r="AZ130">
        <v>1</v>
      </c>
      <c r="BA130" t="s">
        <v>170</v>
      </c>
      <c r="BB130">
        <v>15</v>
      </c>
      <c r="BC130">
        <v>1</v>
      </c>
      <c r="BE130" t="s">
        <v>68</v>
      </c>
      <c r="BF130">
        <v>-1</v>
      </c>
      <c r="BG130" t="s">
        <v>398</v>
      </c>
      <c r="BI130" t="s">
        <v>116</v>
      </c>
      <c r="BJ130" t="s">
        <v>335</v>
      </c>
      <c r="BK130" t="s">
        <v>69</v>
      </c>
      <c r="BL130">
        <v>0.89918039128707727</v>
      </c>
      <c r="BM130">
        <v>5288</v>
      </c>
      <c r="BN130" t="s">
        <v>117</v>
      </c>
      <c r="BO130" t="s">
        <v>190</v>
      </c>
      <c r="BP130">
        <v>15</v>
      </c>
      <c r="BQ130">
        <v>2933.6419999999998</v>
      </c>
      <c r="BR130">
        <v>3.1999719457397491E-2</v>
      </c>
      <c r="BS130">
        <v>0.37751450936492331</v>
      </c>
      <c r="BT130">
        <v>6.547849501540759E-2</v>
      </c>
      <c r="BU130">
        <v>14.333</v>
      </c>
      <c r="BV130">
        <v>0.71583376567420298</v>
      </c>
      <c r="BW130">
        <v>37.052919204183745</v>
      </c>
      <c r="BX130">
        <v>20</v>
      </c>
      <c r="BY130">
        <v>21</v>
      </c>
      <c r="BZ130">
        <v>1109</v>
      </c>
    </row>
    <row r="131" spans="1:78" ht="16.5">
      <c r="A131" s="59" t="str">
        <f t="shared" si="19"/>
        <v>강인여객</v>
      </c>
      <c r="B131" s="60" t="str">
        <f t="shared" si="20"/>
        <v>지천구</v>
      </c>
      <c r="C131" s="61" t="str">
        <f t="shared" si="21"/>
        <v>C</v>
      </c>
      <c r="D131" s="62">
        <f t="shared" si="22"/>
        <v>0.85737679184499904</v>
      </c>
      <c r="E131" s="63">
        <f t="shared" si="23"/>
        <v>8988</v>
      </c>
      <c r="F131" s="64" t="str">
        <f t="shared" si="24"/>
        <v>103-1</v>
      </c>
      <c r="G131" s="65" t="str">
        <f t="shared" si="25"/>
        <v>70바5923</v>
      </c>
      <c r="H131" s="66">
        <f t="shared" si="26"/>
        <v>4</v>
      </c>
      <c r="I131" s="67">
        <f t="shared" si="27"/>
        <v>2667.346</v>
      </c>
      <c r="J131" s="68">
        <f t="shared" si="28"/>
        <v>4.2747002759757277E-2</v>
      </c>
      <c r="K131" s="68">
        <f t="shared" si="29"/>
        <v>0.43161459891971388</v>
      </c>
      <c r="L131" s="68">
        <f t="shared" si="30"/>
        <v>0.2084468981526956</v>
      </c>
      <c r="M131" s="69">
        <f t="shared" si="31"/>
        <v>17.945</v>
      </c>
      <c r="N131" s="70">
        <f t="shared" si="32"/>
        <v>0.39327979222242015</v>
      </c>
      <c r="O131" s="70">
        <f t="shared" si="33"/>
        <v>44.479944500355721</v>
      </c>
      <c r="P131" s="109">
        <f t="shared" si="34"/>
        <v>54</v>
      </c>
      <c r="Q131" s="110">
        <f t="shared" si="35"/>
        <v>10</v>
      </c>
      <c r="R131" s="110">
        <f t="shared" si="36"/>
        <v>1258</v>
      </c>
      <c r="T131">
        <v>502</v>
      </c>
      <c r="U131">
        <v>8988</v>
      </c>
      <c r="V131" t="s">
        <v>336</v>
      </c>
      <c r="W131">
        <v>2667.346</v>
      </c>
      <c r="X131">
        <v>1415.896</v>
      </c>
      <c r="Y131">
        <v>1.8839999999999999</v>
      </c>
      <c r="Z131">
        <v>17.945</v>
      </c>
      <c r="AA131">
        <v>174.858856</v>
      </c>
      <c r="AB131">
        <v>7.4746920000000001</v>
      </c>
      <c r="AC131">
        <v>75.471635000000006</v>
      </c>
      <c r="AD131" s="1">
        <v>556</v>
      </c>
      <c r="AE131">
        <v>10</v>
      </c>
      <c r="AF131">
        <v>1258</v>
      </c>
      <c r="AG131">
        <v>93</v>
      </c>
      <c r="AH131">
        <v>15.25428</v>
      </c>
      <c r="AI131">
        <v>10322</v>
      </c>
      <c r="AJ131">
        <v>2193.5</v>
      </c>
      <c r="AK131">
        <v>54</v>
      </c>
      <c r="AL131">
        <v>75312</v>
      </c>
      <c r="AM131">
        <v>0.85737679184499904</v>
      </c>
      <c r="AN131" t="s">
        <v>69</v>
      </c>
      <c r="AO131">
        <v>2314.8130000000001</v>
      </c>
      <c r="AP131" t="s">
        <v>721</v>
      </c>
      <c r="AQ131" t="s">
        <v>116</v>
      </c>
      <c r="AR131" t="s">
        <v>118</v>
      </c>
      <c r="AS131" t="s">
        <v>116</v>
      </c>
      <c r="AT131" t="s">
        <v>118</v>
      </c>
      <c r="AU131" t="s">
        <v>199</v>
      </c>
      <c r="AV131" t="s">
        <v>336</v>
      </c>
      <c r="AW131" t="s">
        <v>69</v>
      </c>
      <c r="AX131">
        <v>8988</v>
      </c>
      <c r="AY131" t="s">
        <v>506</v>
      </c>
      <c r="AZ131">
        <v>6</v>
      </c>
      <c r="BA131" t="s">
        <v>722</v>
      </c>
      <c r="BB131">
        <v>4</v>
      </c>
      <c r="BC131">
        <v>1</v>
      </c>
      <c r="BE131" t="s">
        <v>70</v>
      </c>
      <c r="BF131">
        <v>2</v>
      </c>
      <c r="BG131" t="s">
        <v>394</v>
      </c>
      <c r="BI131" t="s">
        <v>116</v>
      </c>
      <c r="BJ131" t="s">
        <v>336</v>
      </c>
      <c r="BK131" t="s">
        <v>69</v>
      </c>
      <c r="BL131">
        <v>0.85737679184499904</v>
      </c>
      <c r="BM131">
        <v>8988</v>
      </c>
      <c r="BN131" t="s">
        <v>118</v>
      </c>
      <c r="BO131" t="s">
        <v>199</v>
      </c>
      <c r="BP131">
        <v>4</v>
      </c>
      <c r="BQ131">
        <v>2667.346</v>
      </c>
      <c r="BR131">
        <v>4.2747002759757277E-2</v>
      </c>
      <c r="BS131">
        <v>0.43161459891971388</v>
      </c>
      <c r="BT131">
        <v>0.2084468981526956</v>
      </c>
      <c r="BU131">
        <v>17.945</v>
      </c>
      <c r="BV131">
        <v>0.39327979222242015</v>
      </c>
      <c r="BW131">
        <v>44.479944500355721</v>
      </c>
      <c r="BX131">
        <v>54</v>
      </c>
      <c r="BY131">
        <v>10</v>
      </c>
      <c r="BZ131">
        <v>1258</v>
      </c>
    </row>
    <row r="132" spans="1:78" ht="16.5">
      <c r="A132" s="42" t="str">
        <f t="shared" si="19"/>
        <v>강인여객</v>
      </c>
      <c r="B132" s="43" t="str">
        <f t="shared" si="20"/>
        <v>진동환</v>
      </c>
      <c r="C132" s="44" t="str">
        <f t="shared" si="21"/>
        <v>D</v>
      </c>
      <c r="D132" s="45">
        <f t="shared" si="22"/>
        <v>0.82353028204939038</v>
      </c>
      <c r="E132" s="46">
        <f t="shared" si="23"/>
        <v>2116</v>
      </c>
      <c r="F132" s="47" t="str">
        <f t="shared" si="24"/>
        <v>103</v>
      </c>
      <c r="G132" s="48" t="str">
        <f t="shared" si="25"/>
        <v>70바5086</v>
      </c>
      <c r="H132" s="49">
        <f t="shared" si="26"/>
        <v>3</v>
      </c>
      <c r="I132" s="50">
        <f t="shared" si="27"/>
        <v>2416.5439999999999</v>
      </c>
      <c r="J132" s="51">
        <f t="shared" si="28"/>
        <v>9.8004074002056747E-3</v>
      </c>
      <c r="K132" s="51">
        <f t="shared" si="29"/>
        <v>0.40985601093355939</v>
      </c>
      <c r="L132" s="51">
        <f t="shared" si="30"/>
        <v>0.37822609478660435</v>
      </c>
      <c r="M132" s="52">
        <f t="shared" si="31"/>
        <v>20.812999999999999</v>
      </c>
      <c r="N132" s="53">
        <f t="shared" si="32"/>
        <v>2.1932147728326075</v>
      </c>
      <c r="O132" s="53">
        <f t="shared" si="33"/>
        <v>33.849994041076847</v>
      </c>
      <c r="P132" s="111">
        <f t="shared" si="34"/>
        <v>80</v>
      </c>
      <c r="Q132" s="112">
        <f t="shared" si="35"/>
        <v>53</v>
      </c>
      <c r="R132" s="112">
        <f t="shared" si="36"/>
        <v>818</v>
      </c>
      <c r="T132">
        <v>502</v>
      </c>
      <c r="U132">
        <v>2116</v>
      </c>
      <c r="V132" t="s">
        <v>386</v>
      </c>
      <c r="W132">
        <v>2416.5439999999999</v>
      </c>
      <c r="X132">
        <v>1398.7360000000001</v>
      </c>
      <c r="Y132">
        <v>1.728</v>
      </c>
      <c r="Z132">
        <v>20.812999999999999</v>
      </c>
      <c r="AA132">
        <v>143.15996699999999</v>
      </c>
      <c r="AB132">
        <v>1.4030260000000001</v>
      </c>
      <c r="AC132">
        <v>58.674973000000001</v>
      </c>
      <c r="AD132" s="1">
        <v>914</v>
      </c>
      <c r="AE132">
        <v>53</v>
      </c>
      <c r="AF132">
        <v>818</v>
      </c>
      <c r="AG132">
        <v>90</v>
      </c>
      <c r="AH132">
        <v>16.880026000000001</v>
      </c>
      <c r="AI132">
        <v>2295.9</v>
      </c>
      <c r="AJ132">
        <v>168.3</v>
      </c>
      <c r="AK132">
        <v>80</v>
      </c>
      <c r="AL132">
        <v>4179</v>
      </c>
      <c r="AM132">
        <v>0.82353028204939038</v>
      </c>
      <c r="AN132" t="s">
        <v>67</v>
      </c>
      <c r="AO132">
        <v>2171.145</v>
      </c>
      <c r="AP132" t="s">
        <v>723</v>
      </c>
      <c r="AQ132" t="s">
        <v>116</v>
      </c>
      <c r="AR132" t="s">
        <v>117</v>
      </c>
      <c r="AS132" t="s">
        <v>116</v>
      </c>
      <c r="AT132" t="s">
        <v>117</v>
      </c>
      <c r="AU132" t="s">
        <v>370</v>
      </c>
      <c r="AV132" t="s">
        <v>386</v>
      </c>
      <c r="AW132" t="s">
        <v>67</v>
      </c>
      <c r="AX132">
        <v>2116</v>
      </c>
      <c r="AY132" t="s">
        <v>474</v>
      </c>
      <c r="AZ132">
        <v>11</v>
      </c>
      <c r="BA132" t="s">
        <v>539</v>
      </c>
      <c r="BB132">
        <v>3</v>
      </c>
      <c r="BC132">
        <v>1</v>
      </c>
      <c r="BE132" t="s">
        <v>67</v>
      </c>
      <c r="BF132">
        <v>0</v>
      </c>
      <c r="BG132" t="s">
        <v>397</v>
      </c>
      <c r="BI132" t="s">
        <v>116</v>
      </c>
      <c r="BJ132" t="s">
        <v>386</v>
      </c>
      <c r="BK132" t="s">
        <v>67</v>
      </c>
      <c r="BL132">
        <v>0.82353028204939038</v>
      </c>
      <c r="BM132">
        <v>2116</v>
      </c>
      <c r="BN132" t="s">
        <v>117</v>
      </c>
      <c r="BO132" t="s">
        <v>370</v>
      </c>
      <c r="BP132">
        <v>3</v>
      </c>
      <c r="BQ132">
        <v>2416.5439999999999</v>
      </c>
      <c r="BR132">
        <v>9.8004074002056747E-3</v>
      </c>
      <c r="BS132">
        <v>0.40985601093355939</v>
      </c>
      <c r="BT132">
        <v>0.37822609478660435</v>
      </c>
      <c r="BU132">
        <v>20.812999999999999</v>
      </c>
      <c r="BV132">
        <v>2.1932147728326075</v>
      </c>
      <c r="BW132">
        <v>33.849994041076847</v>
      </c>
      <c r="BX132">
        <v>80</v>
      </c>
      <c r="BY132">
        <v>53</v>
      </c>
      <c r="BZ132">
        <v>818</v>
      </c>
    </row>
    <row r="133" spans="1:78" ht="16.5">
      <c r="A133" s="59" t="str">
        <f t="shared" si="19"/>
        <v>강인여객</v>
      </c>
      <c r="B133" s="60" t="str">
        <f t="shared" si="20"/>
        <v>천석주</v>
      </c>
      <c r="C133" s="61" t="str">
        <f t="shared" si="21"/>
        <v>D</v>
      </c>
      <c r="D133" s="62">
        <f t="shared" si="22"/>
        <v>0.80482282505227032</v>
      </c>
      <c r="E133" s="63">
        <f t="shared" si="23"/>
        <v>257</v>
      </c>
      <c r="F133" s="64" t="str">
        <f t="shared" si="24"/>
        <v>223</v>
      </c>
      <c r="G133" s="65" t="str">
        <f t="shared" si="25"/>
        <v>70바5953</v>
      </c>
      <c r="H133" s="66">
        <f t="shared" si="26"/>
        <v>9</v>
      </c>
      <c r="I133" s="67">
        <f t="shared" si="27"/>
        <v>3826.2289999999998</v>
      </c>
      <c r="J133" s="68">
        <f t="shared" si="28"/>
        <v>1.4629040267863321E-2</v>
      </c>
      <c r="K133" s="68">
        <f t="shared" si="29"/>
        <v>0.29739951496807027</v>
      </c>
      <c r="L133" s="68">
        <f t="shared" si="30"/>
        <v>0.16439162423367762</v>
      </c>
      <c r="M133" s="69">
        <f t="shared" si="31"/>
        <v>19.125</v>
      </c>
      <c r="N133" s="70">
        <f t="shared" si="32"/>
        <v>0.80357042410839852</v>
      </c>
      <c r="O133" s="70">
        <f t="shared" si="33"/>
        <v>69.910626897430674</v>
      </c>
      <c r="P133" s="109">
        <f t="shared" si="34"/>
        <v>20</v>
      </c>
      <c r="Q133" s="110">
        <f t="shared" si="35"/>
        <v>55</v>
      </c>
      <c r="R133" s="110">
        <f t="shared" si="36"/>
        <v>4006</v>
      </c>
      <c r="T133">
        <v>502</v>
      </c>
      <c r="U133">
        <v>257</v>
      </c>
      <c r="V133" t="s">
        <v>337</v>
      </c>
      <c r="W133">
        <v>3826.2289999999998</v>
      </c>
      <c r="X133">
        <v>1833.309</v>
      </c>
      <c r="Y133">
        <v>2.0870000000000002</v>
      </c>
      <c r="Z133">
        <v>19.125</v>
      </c>
      <c r="AA133">
        <v>155.01577399999999</v>
      </c>
      <c r="AB133">
        <v>2.2677320000000001</v>
      </c>
      <c r="AC133">
        <v>46.101616</v>
      </c>
      <c r="AD133" s="1">
        <v>629</v>
      </c>
      <c r="AE133">
        <v>55</v>
      </c>
      <c r="AF133">
        <v>4006</v>
      </c>
      <c r="AG133">
        <v>91</v>
      </c>
      <c r="AH133">
        <v>24.682836000000002</v>
      </c>
      <c r="AI133">
        <v>24846.7</v>
      </c>
      <c r="AJ133">
        <v>14954.4</v>
      </c>
      <c r="AK133">
        <v>20</v>
      </c>
      <c r="AL133">
        <v>7778</v>
      </c>
      <c r="AM133">
        <v>0.80482282505227032</v>
      </c>
      <c r="AN133" t="s">
        <v>67</v>
      </c>
      <c r="AO133">
        <v>695.16600000000005</v>
      </c>
      <c r="AP133" t="s">
        <v>724</v>
      </c>
      <c r="AQ133" t="s">
        <v>116</v>
      </c>
      <c r="AR133" t="s">
        <v>119</v>
      </c>
      <c r="AS133" t="s">
        <v>116</v>
      </c>
      <c r="AT133" t="s">
        <v>119</v>
      </c>
      <c r="AU133" t="s">
        <v>223</v>
      </c>
      <c r="AV133" t="s">
        <v>337</v>
      </c>
      <c r="AW133" t="s">
        <v>67</v>
      </c>
      <c r="AX133">
        <v>257</v>
      </c>
      <c r="AY133" t="s">
        <v>494</v>
      </c>
      <c r="AZ133">
        <v>5</v>
      </c>
      <c r="BA133" t="s">
        <v>544</v>
      </c>
      <c r="BB133">
        <v>9</v>
      </c>
      <c r="BC133">
        <v>1</v>
      </c>
      <c r="BE133" t="s">
        <v>70</v>
      </c>
      <c r="BF133">
        <v>1</v>
      </c>
      <c r="BG133" t="s">
        <v>394</v>
      </c>
      <c r="BI133" t="s">
        <v>116</v>
      </c>
      <c r="BJ133" t="s">
        <v>337</v>
      </c>
      <c r="BK133" t="s">
        <v>67</v>
      </c>
      <c r="BL133">
        <v>0.80482282505227032</v>
      </c>
      <c r="BM133">
        <v>257</v>
      </c>
      <c r="BN133" t="s">
        <v>119</v>
      </c>
      <c r="BO133" t="s">
        <v>223</v>
      </c>
      <c r="BP133">
        <v>9</v>
      </c>
      <c r="BQ133">
        <v>3826.2289999999998</v>
      </c>
      <c r="BR133">
        <v>1.4629040267863321E-2</v>
      </c>
      <c r="BS133">
        <v>0.29739951496807027</v>
      </c>
      <c r="BT133">
        <v>0.16439162423367762</v>
      </c>
      <c r="BU133">
        <v>19.125</v>
      </c>
      <c r="BV133">
        <v>0.80357042410839852</v>
      </c>
      <c r="BW133">
        <v>69.910626897430674</v>
      </c>
      <c r="BX133">
        <v>20</v>
      </c>
      <c r="BY133">
        <v>55</v>
      </c>
      <c r="BZ133">
        <v>4006</v>
      </c>
    </row>
    <row r="134" spans="1:78" ht="16.5">
      <c r="A134" s="42" t="str">
        <f t="shared" si="19"/>
        <v>강인여객</v>
      </c>
      <c r="B134" s="43" t="str">
        <f t="shared" si="20"/>
        <v>최기홍</v>
      </c>
      <c r="C134" s="44" t="str">
        <f t="shared" si="21"/>
        <v>B</v>
      </c>
      <c r="D134" s="45">
        <f t="shared" si="22"/>
        <v>0.94863636363636361</v>
      </c>
      <c r="E134" s="46">
        <f t="shared" si="23"/>
        <v>3114</v>
      </c>
      <c r="F134" s="47" t="str">
        <f t="shared" si="24"/>
        <v>103-1</v>
      </c>
      <c r="G134" s="48" t="str">
        <f t="shared" si="25"/>
        <v>70바5984</v>
      </c>
      <c r="H134" s="49">
        <f t="shared" si="26"/>
        <v>1</v>
      </c>
      <c r="I134" s="50">
        <f t="shared" si="27"/>
        <v>2611.027</v>
      </c>
      <c r="J134" s="51">
        <f t="shared" si="28"/>
        <v>1.4966193071847432E-2</v>
      </c>
      <c r="K134" s="51">
        <f t="shared" si="29"/>
        <v>0.36894248836724641</v>
      </c>
      <c r="L134" s="51">
        <f t="shared" si="30"/>
        <v>8.7321961818089197E-2</v>
      </c>
      <c r="M134" s="52">
        <f t="shared" si="31"/>
        <v>17.175999999999998</v>
      </c>
      <c r="N134" s="53" t="str">
        <f t="shared" si="32"/>
        <v>-</v>
      </c>
      <c r="O134" s="53" t="str">
        <f t="shared" si="33"/>
        <v>-</v>
      </c>
      <c r="P134" s="111">
        <f t="shared" si="34"/>
        <v>6</v>
      </c>
      <c r="Q134" s="112">
        <f t="shared" si="35"/>
        <v>7</v>
      </c>
      <c r="R134" s="112">
        <f t="shared" si="36"/>
        <v>2181</v>
      </c>
      <c r="T134">
        <v>502</v>
      </c>
      <c r="U134">
        <v>3114</v>
      </c>
      <c r="V134" t="s">
        <v>338</v>
      </c>
      <c r="W134">
        <v>2611.027</v>
      </c>
      <c r="X134">
        <v>1251.03</v>
      </c>
      <c r="Y134">
        <v>2.0870000000000002</v>
      </c>
      <c r="Z134">
        <v>17.175999999999998</v>
      </c>
      <c r="AA134">
        <v>141.11190400000001</v>
      </c>
      <c r="AB134">
        <v>2.1119080000000001</v>
      </c>
      <c r="AC134">
        <v>52.062176999999998</v>
      </c>
      <c r="AD134" s="1">
        <v>228</v>
      </c>
      <c r="AE134">
        <v>7</v>
      </c>
      <c r="AF134">
        <v>2181</v>
      </c>
      <c r="AG134">
        <v>95</v>
      </c>
      <c r="AH134">
        <v>18.503236000000001</v>
      </c>
      <c r="AI134">
        <v>4967.8999999999996</v>
      </c>
      <c r="AJ134">
        <v>923.2</v>
      </c>
      <c r="AK134">
        <v>6</v>
      </c>
      <c r="AL134">
        <v>1891</v>
      </c>
      <c r="AM134">
        <v>0.94863636363636361</v>
      </c>
      <c r="AN134" t="s">
        <v>68</v>
      </c>
      <c r="AO134">
        <v>2611.027</v>
      </c>
      <c r="AP134" t="s">
        <v>725</v>
      </c>
      <c r="AQ134" t="s">
        <v>116</v>
      </c>
      <c r="AR134" t="s">
        <v>118</v>
      </c>
      <c r="AS134" t="s">
        <v>116</v>
      </c>
      <c r="AT134" t="s">
        <v>118</v>
      </c>
      <c r="AU134" t="s">
        <v>209</v>
      </c>
      <c r="AV134" t="s">
        <v>338</v>
      </c>
      <c r="AW134" t="s">
        <v>68</v>
      </c>
      <c r="AX134">
        <v>3114</v>
      </c>
      <c r="AY134" t="s">
        <v>477</v>
      </c>
      <c r="AZ134">
        <v>2</v>
      </c>
      <c r="BA134" t="s">
        <v>211</v>
      </c>
      <c r="BB134">
        <v>1</v>
      </c>
      <c r="BC134">
        <v>1</v>
      </c>
      <c r="BE134" t="s">
        <v>66</v>
      </c>
      <c r="BF134">
        <v>-1</v>
      </c>
      <c r="BG134" t="s">
        <v>398</v>
      </c>
      <c r="BI134" t="s">
        <v>116</v>
      </c>
      <c r="BJ134" t="s">
        <v>338</v>
      </c>
      <c r="BK134" t="s">
        <v>68</v>
      </c>
      <c r="BL134">
        <v>0.94863636363636361</v>
      </c>
      <c r="BM134">
        <v>3114</v>
      </c>
      <c r="BN134" t="s">
        <v>118</v>
      </c>
      <c r="BO134" t="s">
        <v>209</v>
      </c>
      <c r="BP134">
        <v>1</v>
      </c>
      <c r="BQ134">
        <v>2611.027</v>
      </c>
      <c r="BR134">
        <v>1.4966193071847432E-2</v>
      </c>
      <c r="BS134">
        <v>0.36894248836724641</v>
      </c>
      <c r="BT134">
        <v>8.7321961818089197E-2</v>
      </c>
      <c r="BU134">
        <v>17.175999999999998</v>
      </c>
      <c r="BV134" t="s">
        <v>480</v>
      </c>
      <c r="BW134" t="s">
        <v>480</v>
      </c>
      <c r="BX134">
        <v>6</v>
      </c>
      <c r="BY134">
        <v>7</v>
      </c>
      <c r="BZ134">
        <v>2181</v>
      </c>
    </row>
    <row r="135" spans="1:78" ht="16.5">
      <c r="A135" s="59" t="str">
        <f t="shared" ref="A135:A153" si="37">BI135</f>
        <v>강인여객</v>
      </c>
      <c r="B135" s="60" t="str">
        <f t="shared" ref="B135:B153" si="38">IF(BJ135="NULL", E135, BJ135)</f>
        <v>최명진</v>
      </c>
      <c r="C135" s="61" t="str">
        <f t="shared" ref="C135:C153" si="39">BK135</f>
        <v>A</v>
      </c>
      <c r="D135" s="62">
        <f t="shared" ref="D135:D153" si="40">BL135</f>
        <v>0.96926610833909055</v>
      </c>
      <c r="E135" s="63">
        <f t="shared" ref="E135:E153" si="41">U135</f>
        <v>7531</v>
      </c>
      <c r="F135" s="64" t="str">
        <f t="shared" ref="F135:F153" si="42">BN135</f>
        <v>103</v>
      </c>
      <c r="G135" s="65" t="str">
        <f t="shared" ref="G135:G153" si="43">BO135</f>
        <v>70바5081</v>
      </c>
      <c r="H135" s="66">
        <f t="shared" ref="H135:H153" si="44">BP135</f>
        <v>3</v>
      </c>
      <c r="I135" s="67">
        <f t="shared" ref="I135:I153" si="45">BQ135</f>
        <v>2506.8450000000003</v>
      </c>
      <c r="J135" s="68">
        <f t="shared" ref="J135:J153" si="46">AB135/AA135</f>
        <v>3.9972559236263732E-3</v>
      </c>
      <c r="K135" s="68">
        <f t="shared" ref="K135:K153" si="47">AC135/AA135</f>
        <v>0.38808569882613986</v>
      </c>
      <c r="L135" s="68">
        <f t="shared" ref="L135:L153" si="48">AD135/I135</f>
        <v>0.10890182679822645</v>
      </c>
      <c r="M135" s="69">
        <f t="shared" ref="M135:M153" si="49">Z135</f>
        <v>13.941000000000001</v>
      </c>
      <c r="N135" s="70">
        <f t="shared" ref="N135:N153" si="50">BV135</f>
        <v>0.19945389523484697</v>
      </c>
      <c r="O135" s="70">
        <f t="shared" ref="O135:O153" si="51">BW135</f>
        <v>13.283629422640809</v>
      </c>
      <c r="P135" s="109">
        <f t="shared" ref="P135:P153" si="52">AK135</f>
        <v>7</v>
      </c>
      <c r="Q135" s="110">
        <f t="shared" ref="Q135:Q153" si="53">AE135</f>
        <v>5</v>
      </c>
      <c r="R135" s="110">
        <f t="shared" ref="R135:R153" si="54">AF135</f>
        <v>333</v>
      </c>
      <c r="T135">
        <v>502</v>
      </c>
      <c r="U135">
        <v>7531</v>
      </c>
      <c r="V135" t="s">
        <v>366</v>
      </c>
      <c r="W135">
        <v>2506.8449999999998</v>
      </c>
      <c r="X135">
        <v>1179.251</v>
      </c>
      <c r="Y135">
        <v>2.1259999999999999</v>
      </c>
      <c r="Z135">
        <v>13.941000000000001</v>
      </c>
      <c r="AA135">
        <v>150.37190799999999</v>
      </c>
      <c r="AB135">
        <v>0.60107500000000003</v>
      </c>
      <c r="AC135">
        <v>58.357187000000003</v>
      </c>
      <c r="AD135" s="1">
        <v>273</v>
      </c>
      <c r="AE135">
        <v>5</v>
      </c>
      <c r="AF135">
        <v>333</v>
      </c>
      <c r="AG135">
        <v>86</v>
      </c>
      <c r="AH135">
        <v>16.670966</v>
      </c>
      <c r="AI135">
        <v>897.4</v>
      </c>
      <c r="AJ135">
        <v>7.6</v>
      </c>
      <c r="AK135">
        <v>7</v>
      </c>
      <c r="AL135">
        <v>1797</v>
      </c>
      <c r="AM135">
        <v>0.96926610833909055</v>
      </c>
      <c r="AN135" t="s">
        <v>66</v>
      </c>
      <c r="AO135">
        <v>2234.2240000000002</v>
      </c>
      <c r="AP135" t="s">
        <v>726</v>
      </c>
      <c r="AQ135" t="s">
        <v>116</v>
      </c>
      <c r="AR135" t="s">
        <v>117</v>
      </c>
      <c r="AS135" t="s">
        <v>116</v>
      </c>
      <c r="AT135" t="s">
        <v>117</v>
      </c>
      <c r="AU135" t="s">
        <v>178</v>
      </c>
      <c r="AV135" t="s">
        <v>366</v>
      </c>
      <c r="AW135" t="s">
        <v>66</v>
      </c>
      <c r="AX135">
        <v>7531</v>
      </c>
      <c r="AY135" t="s">
        <v>486</v>
      </c>
      <c r="AZ135">
        <v>7</v>
      </c>
      <c r="BA135" t="s">
        <v>498</v>
      </c>
      <c r="BB135">
        <v>3</v>
      </c>
      <c r="BC135">
        <v>1</v>
      </c>
      <c r="BE135" t="s">
        <v>68</v>
      </c>
      <c r="BF135">
        <v>1</v>
      </c>
      <c r="BG135" t="s">
        <v>394</v>
      </c>
      <c r="BI135" t="s">
        <v>116</v>
      </c>
      <c r="BJ135" t="s">
        <v>366</v>
      </c>
      <c r="BK135" t="s">
        <v>66</v>
      </c>
      <c r="BL135">
        <v>0.96926610833909055</v>
      </c>
      <c r="BM135">
        <v>7531</v>
      </c>
      <c r="BN135" t="s">
        <v>117</v>
      </c>
      <c r="BO135" t="s">
        <v>178</v>
      </c>
      <c r="BP135">
        <v>3</v>
      </c>
      <c r="BQ135">
        <v>2506.8450000000003</v>
      </c>
      <c r="BR135">
        <v>3.9972559236263732E-3</v>
      </c>
      <c r="BS135">
        <v>0.38808569882613986</v>
      </c>
      <c r="BT135">
        <v>0.10890182679822646</v>
      </c>
      <c r="BU135">
        <v>13.941000000000001</v>
      </c>
      <c r="BV135">
        <v>0.19945389523484697</v>
      </c>
      <c r="BW135">
        <v>13.283629422640809</v>
      </c>
      <c r="BX135">
        <v>7</v>
      </c>
      <c r="BY135">
        <v>5</v>
      </c>
      <c r="BZ135">
        <v>333</v>
      </c>
    </row>
    <row r="136" spans="1:78" ht="16.5">
      <c r="A136" s="42" t="str">
        <f t="shared" si="37"/>
        <v>강인여객</v>
      </c>
      <c r="B136" s="43" t="str">
        <f t="shared" si="38"/>
        <v>최시태</v>
      </c>
      <c r="C136" s="44" t="str">
        <f t="shared" si="39"/>
        <v>C</v>
      </c>
      <c r="D136" s="45">
        <f t="shared" si="40"/>
        <v>0.86494889291874999</v>
      </c>
      <c r="E136" s="46">
        <f t="shared" si="41"/>
        <v>5295</v>
      </c>
      <c r="F136" s="47" t="str">
        <f t="shared" si="42"/>
        <v>103</v>
      </c>
      <c r="G136" s="48" t="str">
        <f t="shared" si="43"/>
        <v>70바5903</v>
      </c>
      <c r="H136" s="49">
        <f t="shared" si="44"/>
        <v>3</v>
      </c>
      <c r="I136" s="50">
        <f t="shared" si="45"/>
        <v>2524.788</v>
      </c>
      <c r="J136" s="51">
        <f t="shared" si="46"/>
        <v>6.9172278667563149E-3</v>
      </c>
      <c r="K136" s="51">
        <f t="shared" si="47"/>
        <v>0.36989822402729494</v>
      </c>
      <c r="L136" s="51">
        <f t="shared" si="48"/>
        <v>0.21071076066584601</v>
      </c>
      <c r="M136" s="52">
        <f t="shared" si="49"/>
        <v>15.698</v>
      </c>
      <c r="N136" s="53">
        <f t="shared" si="50"/>
        <v>0.43568014423389212</v>
      </c>
      <c r="O136" s="53">
        <f t="shared" si="51"/>
        <v>9.3077121722695129</v>
      </c>
      <c r="P136" s="111">
        <f t="shared" si="52"/>
        <v>86</v>
      </c>
      <c r="Q136" s="112">
        <f t="shared" si="53"/>
        <v>11</v>
      </c>
      <c r="R136" s="112">
        <f t="shared" si="54"/>
        <v>235</v>
      </c>
      <c r="T136">
        <v>502</v>
      </c>
      <c r="U136">
        <v>5295</v>
      </c>
      <c r="V136" t="s">
        <v>339</v>
      </c>
      <c r="W136">
        <v>2524.788</v>
      </c>
      <c r="X136">
        <v>1322.877</v>
      </c>
      <c r="Y136">
        <v>1.909</v>
      </c>
      <c r="Z136">
        <v>15.698</v>
      </c>
      <c r="AA136">
        <v>151.870521</v>
      </c>
      <c r="AB136">
        <v>1.0505230000000001</v>
      </c>
      <c r="AC136">
        <v>56.176636000000002</v>
      </c>
      <c r="AD136" s="1">
        <v>532</v>
      </c>
      <c r="AE136">
        <v>11</v>
      </c>
      <c r="AF136">
        <v>235</v>
      </c>
      <c r="AG136">
        <v>74</v>
      </c>
      <c r="AH136">
        <v>16.624607999999998</v>
      </c>
      <c r="AI136">
        <v>451.9</v>
      </c>
      <c r="AJ136">
        <v>0</v>
      </c>
      <c r="AK136">
        <v>86</v>
      </c>
      <c r="AL136">
        <v>2178</v>
      </c>
      <c r="AM136">
        <v>0.86494889291874999</v>
      </c>
      <c r="AN136" t="s">
        <v>69</v>
      </c>
      <c r="AO136">
        <v>2314.5259999999998</v>
      </c>
      <c r="AP136" t="s">
        <v>727</v>
      </c>
      <c r="AQ136" t="s">
        <v>116</v>
      </c>
      <c r="AR136" t="s">
        <v>117</v>
      </c>
      <c r="AS136" t="s">
        <v>116</v>
      </c>
      <c r="AT136" t="s">
        <v>117</v>
      </c>
      <c r="AU136" t="s">
        <v>182</v>
      </c>
      <c r="AV136" t="s">
        <v>339</v>
      </c>
      <c r="AW136" t="s">
        <v>69</v>
      </c>
      <c r="AX136">
        <v>5295</v>
      </c>
      <c r="AY136" t="s">
        <v>475</v>
      </c>
      <c r="AZ136">
        <v>11</v>
      </c>
      <c r="BA136" t="s">
        <v>528</v>
      </c>
      <c r="BB136">
        <v>3</v>
      </c>
      <c r="BC136">
        <v>1</v>
      </c>
      <c r="BE136" t="s">
        <v>67</v>
      </c>
      <c r="BF136">
        <v>1</v>
      </c>
      <c r="BG136" t="s">
        <v>394</v>
      </c>
      <c r="BI136" t="s">
        <v>116</v>
      </c>
      <c r="BJ136" t="s">
        <v>339</v>
      </c>
      <c r="BK136" t="s">
        <v>69</v>
      </c>
      <c r="BL136">
        <v>0.86494889291874999</v>
      </c>
      <c r="BM136">
        <v>5295</v>
      </c>
      <c r="BN136" t="s">
        <v>117</v>
      </c>
      <c r="BO136" t="s">
        <v>182</v>
      </c>
      <c r="BP136">
        <v>3</v>
      </c>
      <c r="BQ136">
        <v>2524.788</v>
      </c>
      <c r="BR136">
        <v>6.9172278667563149E-3</v>
      </c>
      <c r="BS136">
        <v>0.36989822402729494</v>
      </c>
      <c r="BT136">
        <v>0.21071076066584601</v>
      </c>
      <c r="BU136">
        <v>15.698</v>
      </c>
      <c r="BV136">
        <v>0.43568014423389212</v>
      </c>
      <c r="BW136">
        <v>9.3077121722695129</v>
      </c>
      <c r="BX136">
        <v>86</v>
      </c>
      <c r="BY136">
        <v>11</v>
      </c>
      <c r="BZ136">
        <v>235</v>
      </c>
    </row>
    <row r="137" spans="1:78" ht="16.5">
      <c r="A137" s="59" t="str">
        <f t="shared" si="37"/>
        <v>강인여객</v>
      </c>
      <c r="B137" s="60" t="str">
        <f t="shared" si="38"/>
        <v>최양환</v>
      </c>
      <c r="C137" s="61" t="str">
        <f t="shared" si="39"/>
        <v>S</v>
      </c>
      <c r="D137" s="62">
        <f t="shared" si="40"/>
        <v>1.0012391613862262</v>
      </c>
      <c r="E137" s="63">
        <f t="shared" si="41"/>
        <v>2137</v>
      </c>
      <c r="F137" s="64" t="str">
        <f t="shared" si="42"/>
        <v>103-1</v>
      </c>
      <c r="G137" s="65" t="str">
        <f t="shared" si="43"/>
        <v>70바6095</v>
      </c>
      <c r="H137" s="66">
        <f t="shared" si="44"/>
        <v>2</v>
      </c>
      <c r="I137" s="67">
        <f t="shared" si="45"/>
        <v>2663.0390000000002</v>
      </c>
      <c r="J137" s="68">
        <f t="shared" si="46"/>
        <v>1.398997085385744E-3</v>
      </c>
      <c r="K137" s="68">
        <f t="shared" si="47"/>
        <v>0.18786579789655852</v>
      </c>
      <c r="L137" s="68">
        <f t="shared" si="48"/>
        <v>0.1205389782124858</v>
      </c>
      <c r="M137" s="69">
        <f t="shared" si="49"/>
        <v>13.201000000000001</v>
      </c>
      <c r="N137" s="70">
        <f t="shared" si="50"/>
        <v>1.0138792559928713</v>
      </c>
      <c r="O137" s="70">
        <f t="shared" si="51"/>
        <v>11.903693487027414</v>
      </c>
      <c r="P137" s="109">
        <f t="shared" si="52"/>
        <v>0</v>
      </c>
      <c r="Q137" s="110">
        <f t="shared" si="53"/>
        <v>27</v>
      </c>
      <c r="R137" s="110">
        <f t="shared" si="54"/>
        <v>317</v>
      </c>
      <c r="T137">
        <v>502</v>
      </c>
      <c r="U137">
        <v>2137</v>
      </c>
      <c r="V137" t="s">
        <v>340</v>
      </c>
      <c r="W137">
        <v>2663.0390000000002</v>
      </c>
      <c r="X137">
        <v>1158.7909999999999</v>
      </c>
      <c r="Y137">
        <v>2.298</v>
      </c>
      <c r="Z137">
        <v>13.201000000000001</v>
      </c>
      <c r="AA137">
        <v>110.37549799999999</v>
      </c>
      <c r="AB137">
        <v>0.154415</v>
      </c>
      <c r="AC137">
        <v>20.735780999999999</v>
      </c>
      <c r="AD137" s="1">
        <v>321</v>
      </c>
      <c r="AE137">
        <v>27</v>
      </c>
      <c r="AF137">
        <v>317</v>
      </c>
      <c r="AG137">
        <v>86</v>
      </c>
      <c r="AH137">
        <v>24.127084</v>
      </c>
      <c r="AI137">
        <v>1356.7</v>
      </c>
      <c r="AJ137">
        <v>4</v>
      </c>
      <c r="AK137">
        <v>0</v>
      </c>
      <c r="AL137">
        <v>0</v>
      </c>
      <c r="AM137">
        <v>1.0012391613862262</v>
      </c>
      <c r="AN137" t="s">
        <v>71</v>
      </c>
      <c r="AO137">
        <v>2566.9270000000001</v>
      </c>
      <c r="AP137" t="s">
        <v>728</v>
      </c>
      <c r="AQ137" t="s">
        <v>116</v>
      </c>
      <c r="AR137" t="s">
        <v>118</v>
      </c>
      <c r="AS137" t="s">
        <v>116</v>
      </c>
      <c r="AT137" t="s">
        <v>118</v>
      </c>
      <c r="AU137" t="s">
        <v>216</v>
      </c>
      <c r="AV137" t="s">
        <v>340</v>
      </c>
      <c r="AW137" t="s">
        <v>71</v>
      </c>
      <c r="AX137">
        <v>2137</v>
      </c>
      <c r="AY137" t="s">
        <v>492</v>
      </c>
      <c r="AZ137">
        <v>7</v>
      </c>
      <c r="BA137" t="s">
        <v>493</v>
      </c>
      <c r="BB137">
        <v>2</v>
      </c>
      <c r="BC137">
        <v>1</v>
      </c>
      <c r="BE137" t="s">
        <v>71</v>
      </c>
      <c r="BF137">
        <v>0</v>
      </c>
      <c r="BG137" t="s">
        <v>397</v>
      </c>
      <c r="BI137" t="s">
        <v>116</v>
      </c>
      <c r="BJ137" t="s">
        <v>340</v>
      </c>
      <c r="BK137" t="s">
        <v>71</v>
      </c>
      <c r="BL137">
        <v>1.0012391613862262</v>
      </c>
      <c r="BM137">
        <v>2137</v>
      </c>
      <c r="BN137" t="s">
        <v>118</v>
      </c>
      <c r="BO137" t="s">
        <v>216</v>
      </c>
      <c r="BP137">
        <v>2</v>
      </c>
      <c r="BQ137">
        <v>2663.0390000000002</v>
      </c>
      <c r="BR137">
        <v>1.398997085385744E-3</v>
      </c>
      <c r="BS137">
        <v>0.18786579789655852</v>
      </c>
      <c r="BT137">
        <v>0.1205389782124858</v>
      </c>
      <c r="BU137">
        <v>13.201000000000001</v>
      </c>
      <c r="BV137">
        <v>1.0138792559928713</v>
      </c>
      <c r="BW137">
        <v>11.903693487027414</v>
      </c>
      <c r="BX137">
        <v>0</v>
      </c>
      <c r="BY137">
        <v>27</v>
      </c>
      <c r="BZ137">
        <v>317</v>
      </c>
    </row>
    <row r="138" spans="1:78" ht="16.5">
      <c r="A138" s="42" t="str">
        <f t="shared" si="37"/>
        <v>강인여객</v>
      </c>
      <c r="B138" s="43" t="str">
        <f t="shared" si="38"/>
        <v>최영조</v>
      </c>
      <c r="C138" s="44" t="str">
        <f t="shared" si="39"/>
        <v>D</v>
      </c>
      <c r="D138" s="45">
        <f t="shared" si="40"/>
        <v>0.8204524054620882</v>
      </c>
      <c r="E138" s="46">
        <f t="shared" si="41"/>
        <v>4685</v>
      </c>
      <c r="F138" s="47" t="str">
        <f t="shared" si="42"/>
        <v>103</v>
      </c>
      <c r="G138" s="48" t="str">
        <f t="shared" si="43"/>
        <v>72바1337</v>
      </c>
      <c r="H138" s="49">
        <f t="shared" si="44"/>
        <v>16</v>
      </c>
      <c r="I138" s="50">
        <f t="shared" si="45"/>
        <v>2805.2280000000001</v>
      </c>
      <c r="J138" s="51">
        <f t="shared" si="46"/>
        <v>3.1467017704950362E-2</v>
      </c>
      <c r="K138" s="51">
        <f t="shared" si="47"/>
        <v>0.37071890400383084</v>
      </c>
      <c r="L138" s="51">
        <f t="shared" si="48"/>
        <v>0.23955272084835885</v>
      </c>
      <c r="M138" s="52">
        <f t="shared" si="49"/>
        <v>16.661999999999999</v>
      </c>
      <c r="N138" s="53">
        <f t="shared" si="50"/>
        <v>0.99813633686816183</v>
      </c>
      <c r="O138" s="53">
        <f t="shared" si="51"/>
        <v>24.775169790120447</v>
      </c>
      <c r="P138" s="111">
        <f t="shared" si="52"/>
        <v>246</v>
      </c>
      <c r="Q138" s="112">
        <f t="shared" si="53"/>
        <v>28</v>
      </c>
      <c r="R138" s="112">
        <f t="shared" si="54"/>
        <v>707</v>
      </c>
      <c r="T138">
        <v>502</v>
      </c>
      <c r="U138">
        <v>4685</v>
      </c>
      <c r="V138" t="s">
        <v>341</v>
      </c>
      <c r="W138">
        <v>2839.5740000000001</v>
      </c>
      <c r="X138">
        <v>1608.085</v>
      </c>
      <c r="Y138">
        <v>1.766</v>
      </c>
      <c r="Z138">
        <v>16.661999999999999</v>
      </c>
      <c r="AA138">
        <v>183.40107900000001</v>
      </c>
      <c r="AB138">
        <v>5.7710850000000002</v>
      </c>
      <c r="AC138">
        <v>67.990246999999997</v>
      </c>
      <c r="AD138" s="1">
        <v>672</v>
      </c>
      <c r="AE138">
        <v>28</v>
      </c>
      <c r="AF138">
        <v>707</v>
      </c>
      <c r="AG138">
        <v>88</v>
      </c>
      <c r="AH138">
        <v>15.482863999999999</v>
      </c>
      <c r="AI138">
        <v>2732.2</v>
      </c>
      <c r="AJ138">
        <v>70.3</v>
      </c>
      <c r="AK138">
        <v>246</v>
      </c>
      <c r="AL138">
        <v>12746</v>
      </c>
      <c r="AM138">
        <v>0.8204524054620882</v>
      </c>
      <c r="AN138" t="s">
        <v>67</v>
      </c>
      <c r="AO138">
        <v>496.42399999999998</v>
      </c>
      <c r="AP138" t="s">
        <v>729</v>
      </c>
      <c r="AQ138" t="s">
        <v>116</v>
      </c>
      <c r="AR138" t="s">
        <v>117</v>
      </c>
      <c r="AS138" t="s">
        <v>116</v>
      </c>
      <c r="AT138" t="s">
        <v>117</v>
      </c>
      <c r="AU138" t="s">
        <v>402</v>
      </c>
      <c r="AV138" t="s">
        <v>341</v>
      </c>
      <c r="AW138" t="s">
        <v>67</v>
      </c>
      <c r="AX138">
        <v>4685</v>
      </c>
      <c r="AY138" t="s">
        <v>474</v>
      </c>
      <c r="AZ138">
        <v>12</v>
      </c>
      <c r="BA138" t="s">
        <v>518</v>
      </c>
      <c r="BB138">
        <v>16</v>
      </c>
      <c r="BC138">
        <v>1</v>
      </c>
      <c r="BE138" t="s">
        <v>70</v>
      </c>
      <c r="BF138">
        <v>1</v>
      </c>
      <c r="BG138" t="s">
        <v>394</v>
      </c>
      <c r="BI138" t="s">
        <v>116</v>
      </c>
      <c r="BJ138" t="s">
        <v>341</v>
      </c>
      <c r="BK138" t="s">
        <v>67</v>
      </c>
      <c r="BL138">
        <v>0.8204524054620882</v>
      </c>
      <c r="BM138">
        <v>4685</v>
      </c>
      <c r="BN138" t="s">
        <v>117</v>
      </c>
      <c r="BO138" t="s">
        <v>402</v>
      </c>
      <c r="BP138">
        <v>16</v>
      </c>
      <c r="BQ138">
        <v>2805.2280000000001</v>
      </c>
      <c r="BR138">
        <v>3.1467017704950362E-2</v>
      </c>
      <c r="BS138">
        <v>0.37071890400383084</v>
      </c>
      <c r="BT138">
        <v>0.23665521659234801</v>
      </c>
      <c r="BU138">
        <v>16.661999999999999</v>
      </c>
      <c r="BV138">
        <v>0.99813633686816183</v>
      </c>
      <c r="BW138">
        <v>24.775169790120447</v>
      </c>
      <c r="BX138">
        <v>246</v>
      </c>
      <c r="BY138">
        <v>28</v>
      </c>
      <c r="BZ138">
        <v>707</v>
      </c>
    </row>
    <row r="139" spans="1:78" ht="16.5">
      <c r="A139" s="59" t="str">
        <f t="shared" si="37"/>
        <v>강인여객</v>
      </c>
      <c r="B139" s="60" t="str">
        <f t="shared" si="38"/>
        <v>최완기</v>
      </c>
      <c r="C139" s="61" t="str">
        <f t="shared" si="39"/>
        <v>F</v>
      </c>
      <c r="D139" s="62">
        <f t="shared" si="40"/>
        <v>0.79747247970048285</v>
      </c>
      <c r="E139" s="63">
        <f t="shared" si="41"/>
        <v>4147</v>
      </c>
      <c r="F139" s="64" t="str">
        <f t="shared" si="42"/>
        <v>103</v>
      </c>
      <c r="G139" s="65" t="str">
        <f t="shared" si="43"/>
        <v>72바1601</v>
      </c>
      <c r="H139" s="66">
        <f t="shared" si="44"/>
        <v>3</v>
      </c>
      <c r="I139" s="67">
        <f t="shared" si="45"/>
        <v>1883.9470000000001</v>
      </c>
      <c r="J139" s="68">
        <f t="shared" si="46"/>
        <v>2.5685402109392852E-2</v>
      </c>
      <c r="K139" s="68">
        <f t="shared" si="47"/>
        <v>0.40579981694036038</v>
      </c>
      <c r="L139" s="68">
        <f t="shared" si="48"/>
        <v>0.24416822766245547</v>
      </c>
      <c r="M139" s="69">
        <f t="shared" si="49"/>
        <v>21.071999999999999</v>
      </c>
      <c r="N139" s="70">
        <f t="shared" si="50"/>
        <v>3.344043117985803</v>
      </c>
      <c r="O139" s="70">
        <f t="shared" si="51"/>
        <v>41.402438603633755</v>
      </c>
      <c r="P139" s="109">
        <f t="shared" si="52"/>
        <v>31</v>
      </c>
      <c r="Q139" s="110">
        <f t="shared" si="53"/>
        <v>64</v>
      </c>
      <c r="R139" s="110">
        <f t="shared" si="54"/>
        <v>804</v>
      </c>
      <c r="T139">
        <v>502</v>
      </c>
      <c r="U139">
        <v>4147</v>
      </c>
      <c r="V139" t="s">
        <v>458</v>
      </c>
      <c r="W139">
        <v>1966.0509999999999</v>
      </c>
      <c r="X139">
        <v>1174.1030000000001</v>
      </c>
      <c r="Y139">
        <v>1.675</v>
      </c>
      <c r="Z139">
        <v>21.071999999999999</v>
      </c>
      <c r="AA139">
        <v>121.27413799999999</v>
      </c>
      <c r="AB139">
        <v>3.1149749999999998</v>
      </c>
      <c r="AC139">
        <v>49.213023</v>
      </c>
      <c r="AD139" s="1">
        <v>460</v>
      </c>
      <c r="AE139">
        <v>64</v>
      </c>
      <c r="AF139">
        <v>804</v>
      </c>
      <c r="AG139">
        <v>92</v>
      </c>
      <c r="AH139">
        <v>16.211625999999999</v>
      </c>
      <c r="AI139">
        <v>2061.4</v>
      </c>
      <c r="AJ139">
        <v>77.900000000000006</v>
      </c>
      <c r="AK139">
        <v>31</v>
      </c>
      <c r="AL139">
        <v>14845</v>
      </c>
      <c r="AM139">
        <v>0.79747247970048285</v>
      </c>
      <c r="AN139" t="s">
        <v>70</v>
      </c>
      <c r="AO139">
        <v>1712.441</v>
      </c>
      <c r="AP139" t="s">
        <v>730</v>
      </c>
      <c r="AQ139" t="s">
        <v>116</v>
      </c>
      <c r="AR139" t="s">
        <v>117</v>
      </c>
      <c r="AS139" t="s">
        <v>116</v>
      </c>
      <c r="AT139" t="s">
        <v>117</v>
      </c>
      <c r="AU139" t="s">
        <v>405</v>
      </c>
      <c r="AV139" t="s">
        <v>458</v>
      </c>
      <c r="AW139" t="s">
        <v>70</v>
      </c>
      <c r="AX139">
        <v>4147</v>
      </c>
      <c r="AY139" t="s">
        <v>482</v>
      </c>
      <c r="AZ139">
        <v>1</v>
      </c>
      <c r="BA139" t="s">
        <v>399</v>
      </c>
      <c r="BB139">
        <v>3</v>
      </c>
      <c r="BC139">
        <v>1</v>
      </c>
      <c r="BE139" t="s">
        <v>70</v>
      </c>
      <c r="BF139">
        <v>0</v>
      </c>
      <c r="BG139" t="s">
        <v>397</v>
      </c>
      <c r="BI139" t="s">
        <v>116</v>
      </c>
      <c r="BJ139" t="s">
        <v>458</v>
      </c>
      <c r="BK139" t="s">
        <v>70</v>
      </c>
      <c r="BL139">
        <v>0.79747247970048285</v>
      </c>
      <c r="BM139">
        <v>4147</v>
      </c>
      <c r="BN139" t="s">
        <v>117</v>
      </c>
      <c r="BO139" t="s">
        <v>405</v>
      </c>
      <c r="BP139">
        <v>3</v>
      </c>
      <c r="BQ139">
        <v>1883.9470000000001</v>
      </c>
      <c r="BR139">
        <v>2.5685402109392852E-2</v>
      </c>
      <c r="BS139">
        <v>0.40579981694036038</v>
      </c>
      <c r="BT139">
        <v>0.23397155007677828</v>
      </c>
      <c r="BU139">
        <v>21.071999999999999</v>
      </c>
      <c r="BV139">
        <v>3.344043117985803</v>
      </c>
      <c r="BW139">
        <v>41.402438603633755</v>
      </c>
      <c r="BX139">
        <v>31</v>
      </c>
      <c r="BY139">
        <v>64</v>
      </c>
      <c r="BZ139">
        <v>804</v>
      </c>
    </row>
    <row r="140" spans="1:78" ht="16.5">
      <c r="A140" s="42" t="str">
        <f t="shared" si="37"/>
        <v>강인여객</v>
      </c>
      <c r="B140" s="43" t="str">
        <f t="shared" si="38"/>
        <v>최원식</v>
      </c>
      <c r="C140" s="44" t="str">
        <f t="shared" si="39"/>
        <v>B</v>
      </c>
      <c r="D140" s="45">
        <f t="shared" si="40"/>
        <v>0.91401867282735427</v>
      </c>
      <c r="E140" s="46">
        <f t="shared" si="41"/>
        <v>8585</v>
      </c>
      <c r="F140" s="47" t="str">
        <f t="shared" si="42"/>
        <v>급행91</v>
      </c>
      <c r="G140" s="48" t="str">
        <f t="shared" si="43"/>
        <v>72바1603</v>
      </c>
      <c r="H140" s="49">
        <f t="shared" si="44"/>
        <v>3</v>
      </c>
      <c r="I140" s="50">
        <f t="shared" si="45"/>
        <v>4348.125</v>
      </c>
      <c r="J140" s="51">
        <f t="shared" si="46"/>
        <v>1.2988616492201854E-2</v>
      </c>
      <c r="K140" s="51">
        <f t="shared" si="47"/>
        <v>0.3057974590168594</v>
      </c>
      <c r="L140" s="51">
        <f t="shared" si="48"/>
        <v>0.19180681328158689</v>
      </c>
      <c r="M140" s="52">
        <f t="shared" si="49"/>
        <v>18.555</v>
      </c>
      <c r="N140" s="53">
        <f t="shared" si="50"/>
        <v>4.5996837717406931E-2</v>
      </c>
      <c r="O140" s="53">
        <f t="shared" si="51"/>
        <v>23.458387235877534</v>
      </c>
      <c r="P140" s="111">
        <f t="shared" si="52"/>
        <v>7</v>
      </c>
      <c r="Q140" s="112">
        <f t="shared" si="53"/>
        <v>2</v>
      </c>
      <c r="R140" s="112">
        <f t="shared" si="54"/>
        <v>1020</v>
      </c>
      <c r="T140">
        <v>502</v>
      </c>
      <c r="U140">
        <v>8585</v>
      </c>
      <c r="V140" t="s">
        <v>393</v>
      </c>
      <c r="W140">
        <v>4348.125</v>
      </c>
      <c r="X140">
        <v>1792.865</v>
      </c>
      <c r="Y140">
        <v>2.4249999999999998</v>
      </c>
      <c r="Z140">
        <v>18.555</v>
      </c>
      <c r="AA140">
        <v>165.011878</v>
      </c>
      <c r="AB140">
        <v>2.1432760000000002</v>
      </c>
      <c r="AC140">
        <v>50.460213000000003</v>
      </c>
      <c r="AD140" s="1">
        <v>834</v>
      </c>
      <c r="AE140">
        <v>2</v>
      </c>
      <c r="AF140">
        <v>1020</v>
      </c>
      <c r="AG140">
        <v>91</v>
      </c>
      <c r="AH140">
        <v>26.350375</v>
      </c>
      <c r="AI140">
        <v>15282.8</v>
      </c>
      <c r="AJ140">
        <v>2443.3000000000002</v>
      </c>
      <c r="AK140">
        <v>7</v>
      </c>
      <c r="AL140">
        <v>6251</v>
      </c>
      <c r="AM140">
        <v>0.91401867282735427</v>
      </c>
      <c r="AN140" t="s">
        <v>68</v>
      </c>
      <c r="AO140">
        <v>3772.2890000000002</v>
      </c>
      <c r="AP140" t="s">
        <v>731</v>
      </c>
      <c r="AQ140" t="s">
        <v>116</v>
      </c>
      <c r="AR140" t="s">
        <v>120</v>
      </c>
      <c r="AS140" t="s">
        <v>116</v>
      </c>
      <c r="AT140" t="s">
        <v>120</v>
      </c>
      <c r="AU140" t="s">
        <v>387</v>
      </c>
      <c r="AV140" t="s">
        <v>393</v>
      </c>
      <c r="AW140" t="s">
        <v>68</v>
      </c>
      <c r="AX140">
        <v>8585</v>
      </c>
      <c r="AY140" t="s">
        <v>484</v>
      </c>
      <c r="AZ140">
        <v>3</v>
      </c>
      <c r="BA140" t="s">
        <v>485</v>
      </c>
      <c r="BB140">
        <v>3</v>
      </c>
      <c r="BC140">
        <v>1</v>
      </c>
      <c r="BE140" t="s">
        <v>69</v>
      </c>
      <c r="BF140">
        <v>1</v>
      </c>
      <c r="BG140" t="s">
        <v>394</v>
      </c>
      <c r="BI140" t="s">
        <v>116</v>
      </c>
      <c r="BJ140" t="s">
        <v>393</v>
      </c>
      <c r="BK140" t="s">
        <v>68</v>
      </c>
      <c r="BL140">
        <v>0.91401867282735427</v>
      </c>
      <c r="BM140">
        <v>8585</v>
      </c>
      <c r="BN140" t="s">
        <v>120</v>
      </c>
      <c r="BO140" t="s">
        <v>387</v>
      </c>
      <c r="BP140">
        <v>3</v>
      </c>
      <c r="BQ140">
        <v>4348.125</v>
      </c>
      <c r="BR140">
        <v>1.2988616492201854E-2</v>
      </c>
      <c r="BS140">
        <v>0.3057974590168594</v>
      </c>
      <c r="BT140">
        <v>0.19180681328158689</v>
      </c>
      <c r="BU140">
        <v>18.555</v>
      </c>
      <c r="BV140">
        <v>4.5996837717406931E-2</v>
      </c>
      <c r="BW140">
        <v>23.458387235877534</v>
      </c>
      <c r="BX140">
        <v>7</v>
      </c>
      <c r="BY140">
        <v>2</v>
      </c>
      <c r="BZ140">
        <v>1020</v>
      </c>
    </row>
    <row r="141" spans="1:78" ht="16.5">
      <c r="A141" s="59" t="str">
        <f t="shared" si="37"/>
        <v>강인여객</v>
      </c>
      <c r="B141" s="60" t="str">
        <f t="shared" si="38"/>
        <v>최이수</v>
      </c>
      <c r="C141" s="61" t="str">
        <f t="shared" si="39"/>
        <v>A</v>
      </c>
      <c r="D141" s="62">
        <f t="shared" si="40"/>
        <v>0.98322069688462155</v>
      </c>
      <c r="E141" s="63">
        <f t="shared" si="41"/>
        <v>364</v>
      </c>
      <c r="F141" s="64" t="str">
        <f t="shared" si="42"/>
        <v>223</v>
      </c>
      <c r="G141" s="65" t="str">
        <f t="shared" si="43"/>
        <v>72바1263</v>
      </c>
      <c r="H141" s="66">
        <f t="shared" si="44"/>
        <v>8</v>
      </c>
      <c r="I141" s="67">
        <f t="shared" si="45"/>
        <v>3665.3059999999996</v>
      </c>
      <c r="J141" s="68">
        <f t="shared" si="46"/>
        <v>1.3690533624227876E-2</v>
      </c>
      <c r="K141" s="68">
        <f t="shared" si="47"/>
        <v>0.27038846436485281</v>
      </c>
      <c r="L141" s="68">
        <f t="shared" si="48"/>
        <v>0.17679287895744586</v>
      </c>
      <c r="M141" s="69">
        <f t="shared" si="49"/>
        <v>13.086</v>
      </c>
      <c r="N141" s="70">
        <f t="shared" si="50"/>
        <v>5.4565703381927733E-2</v>
      </c>
      <c r="O141" s="70">
        <f t="shared" si="51"/>
        <v>4.9927618594463876</v>
      </c>
      <c r="P141" s="109">
        <f t="shared" si="52"/>
        <v>4</v>
      </c>
      <c r="Q141" s="110">
        <f t="shared" si="53"/>
        <v>2</v>
      </c>
      <c r="R141" s="110">
        <f t="shared" si="54"/>
        <v>183</v>
      </c>
      <c r="T141">
        <v>502</v>
      </c>
      <c r="U141">
        <v>364</v>
      </c>
      <c r="V141" t="s">
        <v>342</v>
      </c>
      <c r="W141">
        <v>3665.306</v>
      </c>
      <c r="X141">
        <v>1442.6279999999999</v>
      </c>
      <c r="Y141">
        <v>2.5409999999999999</v>
      </c>
      <c r="Z141">
        <v>13.086</v>
      </c>
      <c r="AA141">
        <v>151.074681</v>
      </c>
      <c r="AB141">
        <v>2.0682930000000002</v>
      </c>
      <c r="AC141">
        <v>40.848851000000003</v>
      </c>
      <c r="AD141" s="1">
        <v>648</v>
      </c>
      <c r="AE141">
        <v>2</v>
      </c>
      <c r="AF141">
        <v>183</v>
      </c>
      <c r="AG141">
        <v>91</v>
      </c>
      <c r="AH141">
        <v>24.26155</v>
      </c>
      <c r="AI141">
        <v>20497.599999999999</v>
      </c>
      <c r="AJ141">
        <v>9922.4</v>
      </c>
      <c r="AK141">
        <v>4</v>
      </c>
      <c r="AL141">
        <v>1853</v>
      </c>
      <c r="AM141">
        <v>0.98322069688462155</v>
      </c>
      <c r="AN141" t="s">
        <v>66</v>
      </c>
      <c r="AO141">
        <v>1698.2049999999999</v>
      </c>
      <c r="AP141" t="s">
        <v>732</v>
      </c>
      <c r="AQ141" t="s">
        <v>116</v>
      </c>
      <c r="AR141" t="s">
        <v>119</v>
      </c>
      <c r="AS141" t="s">
        <v>116</v>
      </c>
      <c r="AT141" t="s">
        <v>119</v>
      </c>
      <c r="AU141" t="s">
        <v>228</v>
      </c>
      <c r="AV141" t="s">
        <v>342</v>
      </c>
      <c r="AW141" t="s">
        <v>66</v>
      </c>
      <c r="AX141">
        <v>364</v>
      </c>
      <c r="AY141" t="s">
        <v>529</v>
      </c>
      <c r="AZ141">
        <v>2</v>
      </c>
      <c r="BA141" t="s">
        <v>530</v>
      </c>
      <c r="BB141">
        <v>8</v>
      </c>
      <c r="BC141">
        <v>1</v>
      </c>
      <c r="BE141" t="s">
        <v>71</v>
      </c>
      <c r="BF141">
        <v>-1</v>
      </c>
      <c r="BG141" t="s">
        <v>398</v>
      </c>
      <c r="BI141" t="s">
        <v>116</v>
      </c>
      <c r="BJ141" t="s">
        <v>342</v>
      </c>
      <c r="BK141" t="s">
        <v>66</v>
      </c>
      <c r="BL141">
        <v>0.98322069688462155</v>
      </c>
      <c r="BM141">
        <v>364</v>
      </c>
      <c r="BN141" t="s">
        <v>119</v>
      </c>
      <c r="BO141" t="s">
        <v>228</v>
      </c>
      <c r="BP141">
        <v>8</v>
      </c>
      <c r="BQ141">
        <v>3665.3059999999996</v>
      </c>
      <c r="BR141">
        <v>1.3690533624227876E-2</v>
      </c>
      <c r="BS141">
        <v>0.27038846436485281</v>
      </c>
      <c r="BT141">
        <v>0.17679287895744583</v>
      </c>
      <c r="BU141">
        <v>13.086</v>
      </c>
      <c r="BV141">
        <v>5.4565703381927733E-2</v>
      </c>
      <c r="BW141">
        <v>4.9927618594463876</v>
      </c>
      <c r="BX141">
        <v>4</v>
      </c>
      <c r="BY141">
        <v>2</v>
      </c>
      <c r="BZ141">
        <v>183</v>
      </c>
    </row>
    <row r="142" spans="1:78" ht="16.5">
      <c r="A142" s="42" t="str">
        <f t="shared" si="37"/>
        <v>강인여객</v>
      </c>
      <c r="B142" s="43" t="str">
        <f t="shared" si="38"/>
        <v>최이정</v>
      </c>
      <c r="C142" s="44" t="str">
        <f t="shared" si="39"/>
        <v>S</v>
      </c>
      <c r="D142" s="45">
        <f t="shared" si="40"/>
        <v>1.0956128957829687</v>
      </c>
      <c r="E142" s="46">
        <f t="shared" si="41"/>
        <v>9198</v>
      </c>
      <c r="F142" s="47" t="str">
        <f t="shared" si="42"/>
        <v>급행91</v>
      </c>
      <c r="G142" s="48" t="str">
        <f t="shared" si="43"/>
        <v>70바5981</v>
      </c>
      <c r="H142" s="49">
        <f t="shared" si="44"/>
        <v>8</v>
      </c>
      <c r="I142" s="50">
        <f t="shared" si="45"/>
        <v>4304.1970000000001</v>
      </c>
      <c r="J142" s="51">
        <f t="shared" si="46"/>
        <v>1.0171041979383826E-2</v>
      </c>
      <c r="K142" s="51">
        <f t="shared" si="47"/>
        <v>0.30490038419092941</v>
      </c>
      <c r="L142" s="51">
        <f t="shared" si="48"/>
        <v>0.24836223806670557</v>
      </c>
      <c r="M142" s="52">
        <f t="shared" si="49"/>
        <v>13.156000000000001</v>
      </c>
      <c r="N142" s="53">
        <f t="shared" si="50"/>
        <v>6.9699411992527285E-2</v>
      </c>
      <c r="O142" s="53">
        <f t="shared" si="51"/>
        <v>34.175945013669214</v>
      </c>
      <c r="P142" s="111">
        <f t="shared" si="52"/>
        <v>26</v>
      </c>
      <c r="Q142" s="112">
        <f t="shared" si="53"/>
        <v>3</v>
      </c>
      <c r="R142" s="112">
        <f t="shared" si="54"/>
        <v>1471</v>
      </c>
      <c r="T142">
        <v>502</v>
      </c>
      <c r="U142">
        <v>9198</v>
      </c>
      <c r="V142" t="s">
        <v>343</v>
      </c>
      <c r="W142">
        <v>4304.1970000000001</v>
      </c>
      <c r="X142">
        <v>1398.1510000000001</v>
      </c>
      <c r="Y142">
        <v>3.0779999999999998</v>
      </c>
      <c r="Z142">
        <v>13.156000000000001</v>
      </c>
      <c r="AA142">
        <v>162.60300599999999</v>
      </c>
      <c r="AB142">
        <v>1.653842</v>
      </c>
      <c r="AC142">
        <v>49.577719000000002</v>
      </c>
      <c r="AD142" s="1">
        <v>1069</v>
      </c>
      <c r="AE142">
        <v>3</v>
      </c>
      <c r="AF142">
        <v>1471</v>
      </c>
      <c r="AG142">
        <v>90</v>
      </c>
      <c r="AH142">
        <v>26.470586000000001</v>
      </c>
      <c r="AI142">
        <v>18381</v>
      </c>
      <c r="AJ142">
        <v>837.2</v>
      </c>
      <c r="AK142">
        <v>26</v>
      </c>
      <c r="AL142">
        <v>5545</v>
      </c>
      <c r="AM142">
        <v>1.0956128957829687</v>
      </c>
      <c r="AN142" t="s">
        <v>71</v>
      </c>
      <c r="AO142">
        <v>797.74</v>
      </c>
      <c r="AP142" t="s">
        <v>733</v>
      </c>
      <c r="AQ142" t="s">
        <v>116</v>
      </c>
      <c r="AR142" t="s">
        <v>120</v>
      </c>
      <c r="AS142" t="s">
        <v>116</v>
      </c>
      <c r="AT142" t="s">
        <v>120</v>
      </c>
      <c r="AU142" t="s">
        <v>234</v>
      </c>
      <c r="AV142" t="s">
        <v>343</v>
      </c>
      <c r="AW142" t="s">
        <v>71</v>
      </c>
      <c r="AX142">
        <v>9198</v>
      </c>
      <c r="AY142" t="s">
        <v>490</v>
      </c>
      <c r="AZ142">
        <v>4</v>
      </c>
      <c r="BA142" t="s">
        <v>562</v>
      </c>
      <c r="BB142">
        <v>8</v>
      </c>
      <c r="BC142">
        <v>1</v>
      </c>
      <c r="BE142" t="s">
        <v>71</v>
      </c>
      <c r="BF142">
        <v>0</v>
      </c>
      <c r="BG142" t="s">
        <v>397</v>
      </c>
      <c r="BI142" t="s">
        <v>116</v>
      </c>
      <c r="BJ142" t="s">
        <v>343</v>
      </c>
      <c r="BK142" t="s">
        <v>71</v>
      </c>
      <c r="BL142">
        <v>1.0956128957829687</v>
      </c>
      <c r="BM142">
        <v>9198</v>
      </c>
      <c r="BN142" t="s">
        <v>120</v>
      </c>
      <c r="BO142" t="s">
        <v>234</v>
      </c>
      <c r="BP142">
        <v>8</v>
      </c>
      <c r="BQ142">
        <v>4304.1970000000001</v>
      </c>
      <c r="BR142">
        <v>1.0171041979383826E-2</v>
      </c>
      <c r="BS142">
        <v>0.30490038419092941</v>
      </c>
      <c r="BT142">
        <v>0.24836223806670557</v>
      </c>
      <c r="BU142">
        <v>13.156000000000001</v>
      </c>
      <c r="BV142">
        <v>6.9699411992527285E-2</v>
      </c>
      <c r="BW142">
        <v>34.175945013669214</v>
      </c>
      <c r="BX142">
        <v>26</v>
      </c>
      <c r="BY142">
        <v>3</v>
      </c>
      <c r="BZ142">
        <v>1471</v>
      </c>
    </row>
    <row r="143" spans="1:78" ht="16.5">
      <c r="A143" s="59" t="str">
        <f t="shared" si="37"/>
        <v>강인여객</v>
      </c>
      <c r="B143" s="60" t="str">
        <f t="shared" si="38"/>
        <v>최현우</v>
      </c>
      <c r="C143" s="61" t="str">
        <f t="shared" si="39"/>
        <v>C</v>
      </c>
      <c r="D143" s="62">
        <f t="shared" si="40"/>
        <v>0.87523984200082383</v>
      </c>
      <c r="E143" s="63">
        <f t="shared" si="41"/>
        <v>8880</v>
      </c>
      <c r="F143" s="64" t="str">
        <f t="shared" si="42"/>
        <v>103</v>
      </c>
      <c r="G143" s="65" t="str">
        <f t="shared" si="43"/>
        <v>70바5067</v>
      </c>
      <c r="H143" s="66">
        <f t="shared" si="44"/>
        <v>3</v>
      </c>
      <c r="I143" s="67">
        <f t="shared" si="45"/>
        <v>2892.1900000000005</v>
      </c>
      <c r="J143" s="68">
        <f t="shared" si="46"/>
        <v>1.4334896406284615E-2</v>
      </c>
      <c r="K143" s="68">
        <f t="shared" si="47"/>
        <v>0.40550945281529066</v>
      </c>
      <c r="L143" s="68">
        <f t="shared" si="48"/>
        <v>0.18532669015521108</v>
      </c>
      <c r="M143" s="69">
        <f t="shared" si="49"/>
        <v>16.239000000000001</v>
      </c>
      <c r="N143" s="70">
        <f t="shared" si="50"/>
        <v>0.79524512566601768</v>
      </c>
      <c r="O143" s="70">
        <f t="shared" si="51"/>
        <v>18.670972515636937</v>
      </c>
      <c r="P143" s="109">
        <f t="shared" si="52"/>
        <v>24</v>
      </c>
      <c r="Q143" s="110">
        <f t="shared" si="53"/>
        <v>23</v>
      </c>
      <c r="R143" s="110">
        <f t="shared" si="54"/>
        <v>540</v>
      </c>
      <c r="T143">
        <v>502</v>
      </c>
      <c r="U143">
        <v>8880</v>
      </c>
      <c r="V143" t="s">
        <v>344</v>
      </c>
      <c r="W143">
        <v>2892.19</v>
      </c>
      <c r="X143">
        <v>1502.806</v>
      </c>
      <c r="Y143">
        <v>1.925</v>
      </c>
      <c r="Z143">
        <v>16.239000000000001</v>
      </c>
      <c r="AA143">
        <v>182.88440499999999</v>
      </c>
      <c r="AB143">
        <v>2.621629</v>
      </c>
      <c r="AC143">
        <v>74.161355</v>
      </c>
      <c r="AD143" s="1">
        <v>536</v>
      </c>
      <c r="AE143">
        <v>23</v>
      </c>
      <c r="AF143">
        <v>540</v>
      </c>
      <c r="AG143">
        <v>91</v>
      </c>
      <c r="AH143">
        <v>15.814306</v>
      </c>
      <c r="AI143">
        <v>2803.4</v>
      </c>
      <c r="AJ143">
        <v>111.9</v>
      </c>
      <c r="AK143">
        <v>24</v>
      </c>
      <c r="AL143">
        <v>11593</v>
      </c>
      <c r="AM143">
        <v>0.87523984200082383</v>
      </c>
      <c r="AN143" t="s">
        <v>69</v>
      </c>
      <c r="AO143">
        <v>2622.9740000000002</v>
      </c>
      <c r="AP143" t="s">
        <v>734</v>
      </c>
      <c r="AQ143" t="s">
        <v>116</v>
      </c>
      <c r="AR143" t="s">
        <v>117</v>
      </c>
      <c r="AS143" t="s">
        <v>116</v>
      </c>
      <c r="AT143" t="s">
        <v>117</v>
      </c>
      <c r="AU143" t="s">
        <v>176</v>
      </c>
      <c r="AV143" t="s">
        <v>344</v>
      </c>
      <c r="AW143" t="s">
        <v>69</v>
      </c>
      <c r="AX143">
        <v>8880</v>
      </c>
      <c r="AY143" t="s">
        <v>475</v>
      </c>
      <c r="AZ143">
        <v>8</v>
      </c>
      <c r="BA143" t="s">
        <v>481</v>
      </c>
      <c r="BB143">
        <v>3</v>
      </c>
      <c r="BC143">
        <v>1</v>
      </c>
      <c r="BE143" t="s">
        <v>67</v>
      </c>
      <c r="BF143">
        <v>1</v>
      </c>
      <c r="BG143" t="s">
        <v>394</v>
      </c>
      <c r="BI143" t="s">
        <v>116</v>
      </c>
      <c r="BJ143" t="s">
        <v>344</v>
      </c>
      <c r="BK143" t="s">
        <v>69</v>
      </c>
      <c r="BL143">
        <v>0.87523984200082383</v>
      </c>
      <c r="BM143">
        <v>8880</v>
      </c>
      <c r="BN143" t="s">
        <v>117</v>
      </c>
      <c r="BO143" t="s">
        <v>176</v>
      </c>
      <c r="BP143">
        <v>3</v>
      </c>
      <c r="BQ143">
        <v>2892.1900000000005</v>
      </c>
      <c r="BR143">
        <v>1.4334896406284615E-2</v>
      </c>
      <c r="BS143">
        <v>0.40550945281529066</v>
      </c>
      <c r="BT143">
        <v>0.18532669015521111</v>
      </c>
      <c r="BU143">
        <v>16.239000000000001</v>
      </c>
      <c r="BV143">
        <v>0.79524512566601768</v>
      </c>
      <c r="BW143">
        <v>18.670972515636937</v>
      </c>
      <c r="BX143">
        <v>24</v>
      </c>
      <c r="BY143">
        <v>23</v>
      </c>
      <c r="BZ143">
        <v>540</v>
      </c>
    </row>
    <row r="144" spans="1:78" ht="16.5">
      <c r="A144" s="42" t="str">
        <f t="shared" si="37"/>
        <v>강인여객</v>
      </c>
      <c r="B144" s="43" t="str">
        <f t="shared" si="38"/>
        <v>최호영</v>
      </c>
      <c r="C144" s="44" t="str">
        <f t="shared" si="39"/>
        <v>C</v>
      </c>
      <c r="D144" s="45">
        <f t="shared" si="40"/>
        <v>0.85133652806751303</v>
      </c>
      <c r="E144" s="46">
        <f t="shared" si="41"/>
        <v>7615</v>
      </c>
      <c r="F144" s="47" t="str">
        <f t="shared" si="42"/>
        <v>103-1</v>
      </c>
      <c r="G144" s="48" t="str">
        <f t="shared" si="43"/>
        <v>70바5936</v>
      </c>
      <c r="H144" s="49">
        <f t="shared" si="44"/>
        <v>4</v>
      </c>
      <c r="I144" s="50">
        <f t="shared" si="45"/>
        <v>2433.069</v>
      </c>
      <c r="J144" s="51">
        <f t="shared" si="46"/>
        <v>8.2141661169338256E-2</v>
      </c>
      <c r="K144" s="51">
        <f t="shared" si="47"/>
        <v>0.38467502641548068</v>
      </c>
      <c r="L144" s="51">
        <f t="shared" si="48"/>
        <v>0.2638642800512439</v>
      </c>
      <c r="M144" s="52">
        <f t="shared" si="49"/>
        <v>15.045</v>
      </c>
      <c r="N144" s="53">
        <f t="shared" si="50"/>
        <v>0.16440142059267535</v>
      </c>
      <c r="O144" s="53">
        <f t="shared" si="51"/>
        <v>13.193214002562197</v>
      </c>
      <c r="P144" s="111">
        <f t="shared" si="52"/>
        <v>40</v>
      </c>
      <c r="Q144" s="112">
        <f t="shared" si="53"/>
        <v>4</v>
      </c>
      <c r="R144" s="112">
        <f t="shared" si="54"/>
        <v>331</v>
      </c>
      <c r="T144">
        <v>502</v>
      </c>
      <c r="U144">
        <v>7615</v>
      </c>
      <c r="V144" t="s">
        <v>429</v>
      </c>
      <c r="W144">
        <v>2461.5120000000002</v>
      </c>
      <c r="X144">
        <v>1260.663</v>
      </c>
      <c r="Y144">
        <v>1.9530000000000001</v>
      </c>
      <c r="Z144">
        <v>15.045</v>
      </c>
      <c r="AA144">
        <v>167.995239</v>
      </c>
      <c r="AB144">
        <v>13.799408</v>
      </c>
      <c r="AC144">
        <v>64.623572999999993</v>
      </c>
      <c r="AD144" s="1">
        <v>642</v>
      </c>
      <c r="AE144">
        <v>4</v>
      </c>
      <c r="AF144">
        <v>331</v>
      </c>
      <c r="AG144">
        <v>87</v>
      </c>
      <c r="AH144">
        <v>14.652272</v>
      </c>
      <c r="AI144">
        <v>3592.8</v>
      </c>
      <c r="AJ144">
        <v>60</v>
      </c>
      <c r="AK144">
        <v>40</v>
      </c>
      <c r="AL144">
        <v>28054</v>
      </c>
      <c r="AM144">
        <v>0.85133652806751303</v>
      </c>
      <c r="AN144" t="s">
        <v>69</v>
      </c>
      <c r="AO144">
        <v>2167.2779999999998</v>
      </c>
      <c r="AP144" t="s">
        <v>735</v>
      </c>
      <c r="AQ144" t="s">
        <v>116</v>
      </c>
      <c r="AR144" t="s">
        <v>118</v>
      </c>
      <c r="AS144" t="s">
        <v>116</v>
      </c>
      <c r="AT144" t="s">
        <v>118</v>
      </c>
      <c r="AU144" t="s">
        <v>408</v>
      </c>
      <c r="AV144" t="s">
        <v>429</v>
      </c>
      <c r="AW144" t="s">
        <v>69</v>
      </c>
      <c r="AX144">
        <v>7615</v>
      </c>
      <c r="AY144" t="s">
        <v>506</v>
      </c>
      <c r="AZ144">
        <v>7</v>
      </c>
      <c r="BA144" t="s">
        <v>736</v>
      </c>
      <c r="BB144">
        <v>4</v>
      </c>
      <c r="BC144">
        <v>1</v>
      </c>
      <c r="BE144" t="s">
        <v>67</v>
      </c>
      <c r="BF144">
        <v>1</v>
      </c>
      <c r="BG144" t="s">
        <v>394</v>
      </c>
      <c r="BI144" t="s">
        <v>116</v>
      </c>
      <c r="BJ144" t="s">
        <v>429</v>
      </c>
      <c r="BK144" t="s">
        <v>69</v>
      </c>
      <c r="BL144">
        <v>0.85133652806751303</v>
      </c>
      <c r="BM144">
        <v>7615</v>
      </c>
      <c r="BN144" t="s">
        <v>118</v>
      </c>
      <c r="BO144" t="s">
        <v>408</v>
      </c>
      <c r="BP144">
        <v>4</v>
      </c>
      <c r="BQ144">
        <v>2433.069</v>
      </c>
      <c r="BR144">
        <v>8.2141661169338256E-2</v>
      </c>
      <c r="BS144">
        <v>0.38467502641548068</v>
      </c>
      <c r="BT144">
        <v>0.26081530376451545</v>
      </c>
      <c r="BU144">
        <v>15.045</v>
      </c>
      <c r="BV144">
        <v>0.16440142059267535</v>
      </c>
      <c r="BW144">
        <v>13.193214002562197</v>
      </c>
      <c r="BX144">
        <v>40</v>
      </c>
      <c r="BY144">
        <v>4</v>
      </c>
      <c r="BZ144">
        <v>331</v>
      </c>
    </row>
    <row r="145" spans="1:78" ht="16.5">
      <c r="A145" s="59" t="str">
        <f t="shared" si="37"/>
        <v>강인여객</v>
      </c>
      <c r="B145" s="60" t="str">
        <f t="shared" si="38"/>
        <v>하왕호</v>
      </c>
      <c r="C145" s="61" t="str">
        <f t="shared" si="39"/>
        <v>D</v>
      </c>
      <c r="D145" s="62">
        <f t="shared" si="40"/>
        <v>0.82800631207889419</v>
      </c>
      <c r="E145" s="63">
        <f t="shared" si="41"/>
        <v>231</v>
      </c>
      <c r="F145" s="64" t="str">
        <f t="shared" si="42"/>
        <v>103</v>
      </c>
      <c r="G145" s="65" t="str">
        <f t="shared" si="43"/>
        <v>72바1338</v>
      </c>
      <c r="H145" s="66">
        <f t="shared" si="44"/>
        <v>3</v>
      </c>
      <c r="I145" s="67">
        <f t="shared" si="45"/>
        <v>2489.4549999999999</v>
      </c>
      <c r="J145" s="68">
        <f t="shared" si="46"/>
        <v>2.4938195544210433E-2</v>
      </c>
      <c r="K145" s="68">
        <f t="shared" si="47"/>
        <v>0.41204395094360058</v>
      </c>
      <c r="L145" s="68">
        <f t="shared" si="48"/>
        <v>0.28761315227630146</v>
      </c>
      <c r="M145" s="69">
        <f t="shared" si="49"/>
        <v>17.141999999999999</v>
      </c>
      <c r="N145" s="70">
        <f t="shared" si="50"/>
        <v>0.96406643221106636</v>
      </c>
      <c r="O145" s="70">
        <f t="shared" si="51"/>
        <v>38.964351635197261</v>
      </c>
      <c r="P145" s="109">
        <f t="shared" si="52"/>
        <v>46</v>
      </c>
      <c r="Q145" s="110">
        <f t="shared" si="53"/>
        <v>24</v>
      </c>
      <c r="R145" s="110">
        <f t="shared" si="54"/>
        <v>970</v>
      </c>
      <c r="T145">
        <v>502</v>
      </c>
      <c r="U145">
        <v>231</v>
      </c>
      <c r="V145" t="s">
        <v>345</v>
      </c>
      <c r="W145">
        <v>2489.4549999999999</v>
      </c>
      <c r="X145">
        <v>1371.2139999999999</v>
      </c>
      <c r="Y145">
        <v>1.8160000000000001</v>
      </c>
      <c r="Z145">
        <v>17.141999999999999</v>
      </c>
      <c r="AA145">
        <v>157.989418</v>
      </c>
      <c r="AB145">
        <v>3.9399709999999999</v>
      </c>
      <c r="AC145">
        <v>65.098584000000002</v>
      </c>
      <c r="AD145" s="1">
        <v>716</v>
      </c>
      <c r="AE145">
        <v>24</v>
      </c>
      <c r="AF145">
        <v>970</v>
      </c>
      <c r="AG145">
        <v>93</v>
      </c>
      <c r="AH145">
        <v>15.757099</v>
      </c>
      <c r="AI145">
        <v>2584.9</v>
      </c>
      <c r="AJ145">
        <v>51.1</v>
      </c>
      <c r="AK145">
        <v>46</v>
      </c>
      <c r="AL145">
        <v>23381</v>
      </c>
      <c r="AM145">
        <v>0.82800631207889419</v>
      </c>
      <c r="AN145" t="s">
        <v>67</v>
      </c>
      <c r="AO145">
        <v>2264.35</v>
      </c>
      <c r="AP145" t="s">
        <v>737</v>
      </c>
      <c r="AQ145" t="s">
        <v>116</v>
      </c>
      <c r="AR145" t="s">
        <v>117</v>
      </c>
      <c r="AS145" t="s">
        <v>116</v>
      </c>
      <c r="AT145" t="s">
        <v>117</v>
      </c>
      <c r="AU145" t="s">
        <v>197</v>
      </c>
      <c r="AV145" t="s">
        <v>345</v>
      </c>
      <c r="AW145" t="s">
        <v>67</v>
      </c>
      <c r="AX145">
        <v>231</v>
      </c>
      <c r="AY145" t="s">
        <v>474</v>
      </c>
      <c r="AZ145">
        <v>8</v>
      </c>
      <c r="BA145" t="s">
        <v>436</v>
      </c>
      <c r="BB145">
        <v>3</v>
      </c>
      <c r="BC145">
        <v>1</v>
      </c>
      <c r="BE145" t="s">
        <v>70</v>
      </c>
      <c r="BF145">
        <v>1</v>
      </c>
      <c r="BG145" t="s">
        <v>394</v>
      </c>
      <c r="BI145" t="s">
        <v>116</v>
      </c>
      <c r="BJ145" t="s">
        <v>345</v>
      </c>
      <c r="BK145" t="s">
        <v>67</v>
      </c>
      <c r="BL145">
        <v>0.82800631207889419</v>
      </c>
      <c r="BM145">
        <v>231</v>
      </c>
      <c r="BN145" t="s">
        <v>117</v>
      </c>
      <c r="BO145" t="s">
        <v>197</v>
      </c>
      <c r="BP145">
        <v>3</v>
      </c>
      <c r="BQ145">
        <v>2489.4549999999999</v>
      </c>
      <c r="BR145">
        <v>2.4938195544210433E-2</v>
      </c>
      <c r="BS145">
        <v>0.41204395094360058</v>
      </c>
      <c r="BT145">
        <v>0.28761315227630146</v>
      </c>
      <c r="BU145">
        <v>17.141999999999999</v>
      </c>
      <c r="BV145">
        <v>0.96406643221106636</v>
      </c>
      <c r="BW145">
        <v>38.964351635197261</v>
      </c>
      <c r="BX145">
        <v>46</v>
      </c>
      <c r="BY145">
        <v>24</v>
      </c>
      <c r="BZ145">
        <v>970</v>
      </c>
    </row>
    <row r="146" spans="1:78" ht="16.5">
      <c r="A146" s="42" t="str">
        <f t="shared" si="37"/>
        <v>강인여객</v>
      </c>
      <c r="B146" s="43" t="str">
        <f t="shared" si="38"/>
        <v>한건수</v>
      </c>
      <c r="C146" s="44" t="str">
        <f t="shared" si="39"/>
        <v>D</v>
      </c>
      <c r="D146" s="45">
        <f t="shared" si="40"/>
        <v>0.80347224861711841</v>
      </c>
      <c r="E146" s="46">
        <f t="shared" si="41"/>
        <v>2999</v>
      </c>
      <c r="F146" s="47" t="str">
        <f t="shared" si="42"/>
        <v>103</v>
      </c>
      <c r="G146" s="48" t="str">
        <f t="shared" si="43"/>
        <v>72바1258</v>
      </c>
      <c r="H146" s="49">
        <f t="shared" si="44"/>
        <v>2</v>
      </c>
      <c r="I146" s="50">
        <f t="shared" si="45"/>
        <v>2583.1440000000002</v>
      </c>
      <c r="J146" s="51">
        <f t="shared" si="46"/>
        <v>4.0634591947684012E-2</v>
      </c>
      <c r="K146" s="51">
        <f t="shared" si="47"/>
        <v>0.39732416451413416</v>
      </c>
      <c r="L146" s="51">
        <f t="shared" si="48"/>
        <v>0.34067012911397893</v>
      </c>
      <c r="M146" s="52">
        <f t="shared" si="49"/>
        <v>17.486999999999998</v>
      </c>
      <c r="N146" s="53">
        <f t="shared" si="50"/>
        <v>1.5872131015537654</v>
      </c>
      <c r="O146" s="53">
        <f t="shared" si="51"/>
        <v>68.250163366811904</v>
      </c>
      <c r="P146" s="111">
        <f t="shared" si="52"/>
        <v>47</v>
      </c>
      <c r="Q146" s="112">
        <f t="shared" si="53"/>
        <v>41</v>
      </c>
      <c r="R146" s="112">
        <f t="shared" si="54"/>
        <v>1763</v>
      </c>
      <c r="T146">
        <v>502</v>
      </c>
      <c r="U146">
        <v>2999</v>
      </c>
      <c r="V146" t="s">
        <v>346</v>
      </c>
      <c r="W146">
        <v>2609.0949999999998</v>
      </c>
      <c r="X146">
        <v>1474.3920000000001</v>
      </c>
      <c r="Y146">
        <v>1.77</v>
      </c>
      <c r="Z146">
        <v>17.486999999999998</v>
      </c>
      <c r="AA146">
        <v>170.29746499999999</v>
      </c>
      <c r="AB146">
        <v>6.9199679999999999</v>
      </c>
      <c r="AC146">
        <v>67.663297999999998</v>
      </c>
      <c r="AD146" s="1">
        <v>880</v>
      </c>
      <c r="AE146">
        <v>41</v>
      </c>
      <c r="AF146">
        <v>1763</v>
      </c>
      <c r="AG146">
        <v>91</v>
      </c>
      <c r="AH146">
        <v>15.320809000000001</v>
      </c>
      <c r="AI146">
        <v>2359.8000000000002</v>
      </c>
      <c r="AJ146">
        <v>261.8</v>
      </c>
      <c r="AK146">
        <v>47</v>
      </c>
      <c r="AL146">
        <v>14139</v>
      </c>
      <c r="AM146">
        <v>0.80347224861711841</v>
      </c>
      <c r="AN146" t="s">
        <v>67</v>
      </c>
      <c r="AO146">
        <v>2445.6030000000001</v>
      </c>
      <c r="AP146" t="s">
        <v>738</v>
      </c>
      <c r="AQ146" t="s">
        <v>116</v>
      </c>
      <c r="AR146" t="s">
        <v>117</v>
      </c>
      <c r="AS146" t="s">
        <v>116</v>
      </c>
      <c r="AT146" t="s">
        <v>117</v>
      </c>
      <c r="AU146" t="s">
        <v>190</v>
      </c>
      <c r="AV146" t="s">
        <v>346</v>
      </c>
      <c r="AW146" t="s">
        <v>67</v>
      </c>
      <c r="AX146">
        <v>2999</v>
      </c>
      <c r="AY146" t="s">
        <v>474</v>
      </c>
      <c r="AZ146">
        <v>14</v>
      </c>
      <c r="BA146" t="s">
        <v>538</v>
      </c>
      <c r="BB146">
        <v>2</v>
      </c>
      <c r="BC146">
        <v>1</v>
      </c>
      <c r="BE146" t="s">
        <v>67</v>
      </c>
      <c r="BF146">
        <v>0</v>
      </c>
      <c r="BG146" t="s">
        <v>397</v>
      </c>
      <c r="BI146" t="s">
        <v>116</v>
      </c>
      <c r="BJ146" t="s">
        <v>346</v>
      </c>
      <c r="BK146" t="s">
        <v>67</v>
      </c>
      <c r="BL146">
        <v>0.80347224861711841</v>
      </c>
      <c r="BM146">
        <v>2999</v>
      </c>
      <c r="BN146" t="s">
        <v>117</v>
      </c>
      <c r="BO146" t="s">
        <v>190</v>
      </c>
      <c r="BP146">
        <v>2</v>
      </c>
      <c r="BQ146">
        <v>2583.1440000000002</v>
      </c>
      <c r="BR146">
        <v>4.0634591947684012E-2</v>
      </c>
      <c r="BS146">
        <v>0.39732416451413416</v>
      </c>
      <c r="BT146">
        <v>0.33728170112625261</v>
      </c>
      <c r="BU146">
        <v>17.486999999999998</v>
      </c>
      <c r="BV146">
        <v>1.5872131015537654</v>
      </c>
      <c r="BW146">
        <v>68.250163366811904</v>
      </c>
      <c r="BX146">
        <v>47</v>
      </c>
      <c r="BY146">
        <v>41</v>
      </c>
      <c r="BZ146">
        <v>1763</v>
      </c>
    </row>
    <row r="147" spans="1:78" ht="16.5">
      <c r="A147" s="59" t="str">
        <f t="shared" si="37"/>
        <v>강인여객</v>
      </c>
      <c r="B147" s="60" t="str">
        <f t="shared" si="38"/>
        <v>한상효</v>
      </c>
      <c r="C147" s="61" t="str">
        <f t="shared" si="39"/>
        <v>D</v>
      </c>
      <c r="D147" s="62">
        <f t="shared" si="40"/>
        <v>0.83202987929268002</v>
      </c>
      <c r="E147" s="63">
        <f t="shared" si="41"/>
        <v>7959</v>
      </c>
      <c r="F147" s="64" t="str">
        <f t="shared" si="42"/>
        <v>223</v>
      </c>
      <c r="G147" s="65" t="str">
        <f t="shared" si="43"/>
        <v>72바1261</v>
      </c>
      <c r="H147" s="66">
        <f t="shared" si="44"/>
        <v>2</v>
      </c>
      <c r="I147" s="67">
        <f t="shared" si="45"/>
        <v>2025.3440000000001</v>
      </c>
      <c r="J147" s="68">
        <f t="shared" si="46"/>
        <v>4.6135305836741379E-3</v>
      </c>
      <c r="K147" s="68">
        <f t="shared" si="47"/>
        <v>0.35124243485216122</v>
      </c>
      <c r="L147" s="68">
        <f t="shared" si="48"/>
        <v>0.19848480060671175</v>
      </c>
      <c r="M147" s="69">
        <f t="shared" si="49"/>
        <v>16.056999999999999</v>
      </c>
      <c r="N147" s="70">
        <f t="shared" si="50"/>
        <v>0.44436895658219044</v>
      </c>
      <c r="O147" s="70">
        <f t="shared" si="51"/>
        <v>32.5870568160273</v>
      </c>
      <c r="P147" s="109">
        <f t="shared" si="52"/>
        <v>32</v>
      </c>
      <c r="Q147" s="110">
        <f t="shared" si="53"/>
        <v>9</v>
      </c>
      <c r="R147" s="110">
        <f t="shared" si="54"/>
        <v>660</v>
      </c>
      <c r="T147">
        <v>502</v>
      </c>
      <c r="U147">
        <v>7959</v>
      </c>
      <c r="V147" t="s">
        <v>347</v>
      </c>
      <c r="W147">
        <v>2025.3440000000001</v>
      </c>
      <c r="X147">
        <v>936.57299999999998</v>
      </c>
      <c r="Y147">
        <v>2.1629999999999998</v>
      </c>
      <c r="Z147">
        <v>16.056999999999999</v>
      </c>
      <c r="AA147">
        <v>94.587213000000006</v>
      </c>
      <c r="AB147">
        <v>0.43638100000000002</v>
      </c>
      <c r="AC147">
        <v>33.223042999999997</v>
      </c>
      <c r="AD147" s="1">
        <v>402</v>
      </c>
      <c r="AE147">
        <v>9</v>
      </c>
      <c r="AF147">
        <v>660</v>
      </c>
      <c r="AG147">
        <v>90</v>
      </c>
      <c r="AH147">
        <v>21.41245</v>
      </c>
      <c r="AI147">
        <v>21487.3</v>
      </c>
      <c r="AJ147">
        <v>10407.299999999999</v>
      </c>
      <c r="AK147">
        <v>32</v>
      </c>
      <c r="AL147">
        <v>31314</v>
      </c>
      <c r="AM147">
        <v>0.83202987929268002</v>
      </c>
      <c r="AN147" t="s">
        <v>67</v>
      </c>
      <c r="AO147">
        <v>1826.559</v>
      </c>
      <c r="AP147" t="s">
        <v>739</v>
      </c>
      <c r="AQ147" t="s">
        <v>116</v>
      </c>
      <c r="AR147" t="s">
        <v>119</v>
      </c>
      <c r="AS147" t="s">
        <v>116</v>
      </c>
      <c r="AT147" t="s">
        <v>119</v>
      </c>
      <c r="AU147" t="s">
        <v>227</v>
      </c>
      <c r="AV147" t="s">
        <v>347</v>
      </c>
      <c r="AW147" t="s">
        <v>67</v>
      </c>
      <c r="AX147">
        <v>7959</v>
      </c>
      <c r="AY147" t="s">
        <v>494</v>
      </c>
      <c r="AZ147">
        <v>2</v>
      </c>
      <c r="BA147" t="s">
        <v>565</v>
      </c>
      <c r="BB147">
        <v>2</v>
      </c>
      <c r="BC147">
        <v>1</v>
      </c>
      <c r="BE147" t="s">
        <v>69</v>
      </c>
      <c r="BF147">
        <v>-1</v>
      </c>
      <c r="BG147" t="s">
        <v>398</v>
      </c>
      <c r="BI147" t="s">
        <v>116</v>
      </c>
      <c r="BJ147" t="s">
        <v>347</v>
      </c>
      <c r="BK147" t="s">
        <v>67</v>
      </c>
      <c r="BL147">
        <v>0.83202987929268002</v>
      </c>
      <c r="BM147">
        <v>7959</v>
      </c>
      <c r="BN147" t="s">
        <v>119</v>
      </c>
      <c r="BO147" t="s">
        <v>227</v>
      </c>
      <c r="BP147">
        <v>2</v>
      </c>
      <c r="BQ147">
        <v>2025.3440000000001</v>
      </c>
      <c r="BR147">
        <v>4.6135305836741379E-3</v>
      </c>
      <c r="BS147">
        <v>0.35124243485216122</v>
      </c>
      <c r="BT147">
        <v>0.19848480060671175</v>
      </c>
      <c r="BU147">
        <v>16.056999999999999</v>
      </c>
      <c r="BV147">
        <v>0.44436895658219044</v>
      </c>
      <c r="BW147">
        <v>32.5870568160273</v>
      </c>
      <c r="BX147">
        <v>32</v>
      </c>
      <c r="BY147">
        <v>9</v>
      </c>
      <c r="BZ147">
        <v>660</v>
      </c>
    </row>
    <row r="148" spans="1:78" ht="16.5">
      <c r="A148" s="42" t="str">
        <f t="shared" si="37"/>
        <v>강인여객</v>
      </c>
      <c r="B148" s="43" t="str">
        <f t="shared" si="38"/>
        <v>허병욱</v>
      </c>
      <c r="C148" s="44" t="str">
        <f t="shared" si="39"/>
        <v>S</v>
      </c>
      <c r="D148" s="45">
        <f t="shared" si="40"/>
        <v>1.0865825412350838</v>
      </c>
      <c r="E148" s="46">
        <f t="shared" si="41"/>
        <v>5523</v>
      </c>
      <c r="F148" s="47" t="str">
        <f t="shared" si="42"/>
        <v>103</v>
      </c>
      <c r="G148" s="48" t="str">
        <f t="shared" si="43"/>
        <v>70바5987</v>
      </c>
      <c r="H148" s="49">
        <f t="shared" si="44"/>
        <v>4</v>
      </c>
      <c r="I148" s="50">
        <f t="shared" si="45"/>
        <v>2983.7910000000002</v>
      </c>
      <c r="J148" s="51">
        <f t="shared" si="46"/>
        <v>3.2034390971195747E-3</v>
      </c>
      <c r="K148" s="51">
        <f t="shared" si="47"/>
        <v>0.33639112398981114</v>
      </c>
      <c r="L148" s="51">
        <f t="shared" si="48"/>
        <v>4.9266185198628187E-2</v>
      </c>
      <c r="M148" s="52">
        <f t="shared" si="49"/>
        <v>9.3480000000000008</v>
      </c>
      <c r="N148" s="53">
        <f t="shared" si="50"/>
        <v>0.13405764679898827</v>
      </c>
      <c r="O148" s="53">
        <f t="shared" si="51"/>
        <v>11.093270272616278</v>
      </c>
      <c r="P148" s="111">
        <f t="shared" si="52"/>
        <v>1</v>
      </c>
      <c r="Q148" s="112">
        <f t="shared" si="53"/>
        <v>4</v>
      </c>
      <c r="R148" s="112">
        <f t="shared" si="54"/>
        <v>331</v>
      </c>
      <c r="T148">
        <v>502</v>
      </c>
      <c r="U148">
        <v>5523</v>
      </c>
      <c r="V148" t="s">
        <v>348</v>
      </c>
      <c r="W148">
        <v>2983.7910000000002</v>
      </c>
      <c r="X148">
        <v>1253.5630000000001</v>
      </c>
      <c r="Y148">
        <v>2.38</v>
      </c>
      <c r="Z148">
        <v>9.3480000000000008</v>
      </c>
      <c r="AA148">
        <v>195.177739</v>
      </c>
      <c r="AB148">
        <v>0.62524000000000002</v>
      </c>
      <c r="AC148">
        <v>65.656058999999999</v>
      </c>
      <c r="AD148" s="1">
        <v>147</v>
      </c>
      <c r="AE148">
        <v>4</v>
      </c>
      <c r="AF148">
        <v>331</v>
      </c>
      <c r="AG148">
        <v>68</v>
      </c>
      <c r="AH148">
        <v>15.287557</v>
      </c>
      <c r="AI148">
        <v>83.5</v>
      </c>
      <c r="AJ148">
        <v>0</v>
      </c>
      <c r="AK148">
        <v>1</v>
      </c>
      <c r="AL148">
        <v>47</v>
      </c>
      <c r="AM148">
        <v>1.0865825412350838</v>
      </c>
      <c r="AN148" t="s">
        <v>71</v>
      </c>
      <c r="AO148">
        <v>2605.989</v>
      </c>
      <c r="AP148" t="s">
        <v>740</v>
      </c>
      <c r="AQ148" t="s">
        <v>116</v>
      </c>
      <c r="AR148" t="s">
        <v>117</v>
      </c>
      <c r="AS148" t="s">
        <v>116</v>
      </c>
      <c r="AT148" t="s">
        <v>117</v>
      </c>
      <c r="AU148" t="s">
        <v>185</v>
      </c>
      <c r="AV148" t="s">
        <v>348</v>
      </c>
      <c r="AW148" t="s">
        <v>71</v>
      </c>
      <c r="AX148">
        <v>5523</v>
      </c>
      <c r="AY148" t="s">
        <v>488</v>
      </c>
      <c r="AZ148">
        <v>1</v>
      </c>
      <c r="BA148" t="s">
        <v>438</v>
      </c>
      <c r="BB148">
        <v>4</v>
      </c>
      <c r="BC148">
        <v>1</v>
      </c>
      <c r="BE148" t="s">
        <v>71</v>
      </c>
      <c r="BF148">
        <v>0</v>
      </c>
      <c r="BG148" t="s">
        <v>397</v>
      </c>
      <c r="BI148" t="s">
        <v>116</v>
      </c>
      <c r="BJ148" t="s">
        <v>348</v>
      </c>
      <c r="BK148" t="s">
        <v>71</v>
      </c>
      <c r="BL148">
        <v>1.0865825412350838</v>
      </c>
      <c r="BM148">
        <v>5523</v>
      </c>
      <c r="BN148" t="s">
        <v>117</v>
      </c>
      <c r="BO148" t="s">
        <v>185</v>
      </c>
      <c r="BP148">
        <v>4</v>
      </c>
      <c r="BQ148">
        <v>2983.7910000000002</v>
      </c>
      <c r="BR148">
        <v>3.2034390971195747E-3</v>
      </c>
      <c r="BS148">
        <v>0.33639112398981114</v>
      </c>
      <c r="BT148">
        <v>4.9266185198628187E-2</v>
      </c>
      <c r="BU148">
        <v>9.3480000000000008</v>
      </c>
      <c r="BV148">
        <v>0.13405764679898827</v>
      </c>
      <c r="BW148">
        <v>11.093270272616278</v>
      </c>
      <c r="BX148">
        <v>1</v>
      </c>
      <c r="BY148">
        <v>4</v>
      </c>
      <c r="BZ148">
        <v>331</v>
      </c>
    </row>
    <row r="149" spans="1:78" ht="16.5">
      <c r="A149" s="59" t="str">
        <f t="shared" si="37"/>
        <v>강인여객</v>
      </c>
      <c r="B149" s="60" t="str">
        <f t="shared" si="38"/>
        <v>홍사봉</v>
      </c>
      <c r="C149" s="61" t="str">
        <f t="shared" si="39"/>
        <v>A</v>
      </c>
      <c r="D149" s="62">
        <f t="shared" si="40"/>
        <v>0.95657789600861332</v>
      </c>
      <c r="E149" s="63">
        <f t="shared" si="41"/>
        <v>7554</v>
      </c>
      <c r="F149" s="64" t="str">
        <f t="shared" si="42"/>
        <v>103</v>
      </c>
      <c r="G149" s="65" t="str">
        <f t="shared" si="43"/>
        <v>72바1337</v>
      </c>
      <c r="H149" s="66">
        <f t="shared" si="44"/>
        <v>16</v>
      </c>
      <c r="I149" s="67">
        <f t="shared" si="45"/>
        <v>2772.221</v>
      </c>
      <c r="J149" s="68">
        <f t="shared" si="46"/>
        <v>4.844920462141431E-3</v>
      </c>
      <c r="K149" s="68">
        <f t="shared" si="47"/>
        <v>0.36333146281064421</v>
      </c>
      <c r="L149" s="68">
        <f t="shared" si="48"/>
        <v>0.19370750023176364</v>
      </c>
      <c r="M149" s="69">
        <f t="shared" si="49"/>
        <v>13.132</v>
      </c>
      <c r="N149" s="70">
        <f t="shared" si="50"/>
        <v>0.50501024268988659</v>
      </c>
      <c r="O149" s="70">
        <f t="shared" si="51"/>
        <v>37.83969604154936</v>
      </c>
      <c r="P149" s="109">
        <f t="shared" si="52"/>
        <v>77</v>
      </c>
      <c r="Q149" s="110">
        <f t="shared" si="53"/>
        <v>14</v>
      </c>
      <c r="R149" s="110">
        <f t="shared" si="54"/>
        <v>1061</v>
      </c>
      <c r="T149">
        <v>502</v>
      </c>
      <c r="U149">
        <v>7554</v>
      </c>
      <c r="V149" t="s">
        <v>367</v>
      </c>
      <c r="W149">
        <v>2806.6550000000002</v>
      </c>
      <c r="X149">
        <v>1346.787</v>
      </c>
      <c r="Y149">
        <v>2.0840000000000001</v>
      </c>
      <c r="Z149">
        <v>13.132</v>
      </c>
      <c r="AA149">
        <v>169.355515</v>
      </c>
      <c r="AB149">
        <v>0.82051399999999997</v>
      </c>
      <c r="AC149">
        <v>61.532187</v>
      </c>
      <c r="AD149" s="1">
        <v>537</v>
      </c>
      <c r="AE149">
        <v>14</v>
      </c>
      <c r="AF149">
        <v>1061</v>
      </c>
      <c r="AG149">
        <v>89</v>
      </c>
      <c r="AH149">
        <v>16.572562999999999</v>
      </c>
      <c r="AI149">
        <v>1056.9000000000001</v>
      </c>
      <c r="AJ149">
        <v>1.7</v>
      </c>
      <c r="AK149">
        <v>77</v>
      </c>
      <c r="AL149">
        <v>1</v>
      </c>
      <c r="AM149">
        <v>0.95657789600861332</v>
      </c>
      <c r="AN149" t="s">
        <v>66</v>
      </c>
      <c r="AO149">
        <v>522.72500000000002</v>
      </c>
      <c r="AP149" t="s">
        <v>741</v>
      </c>
      <c r="AQ149" t="s">
        <v>116</v>
      </c>
      <c r="AR149" t="s">
        <v>117</v>
      </c>
      <c r="AS149" t="s">
        <v>116</v>
      </c>
      <c r="AT149" t="s">
        <v>117</v>
      </c>
      <c r="AU149" t="s">
        <v>402</v>
      </c>
      <c r="AV149" t="s">
        <v>367</v>
      </c>
      <c r="AW149" t="s">
        <v>66</v>
      </c>
      <c r="AX149">
        <v>7554</v>
      </c>
      <c r="AY149" t="s">
        <v>486</v>
      </c>
      <c r="AZ149">
        <v>10</v>
      </c>
      <c r="BA149" t="s">
        <v>513</v>
      </c>
      <c r="BB149">
        <v>16</v>
      </c>
      <c r="BC149">
        <v>1</v>
      </c>
      <c r="BE149" t="s">
        <v>68</v>
      </c>
      <c r="BF149">
        <v>1</v>
      </c>
      <c r="BG149" t="s">
        <v>394</v>
      </c>
      <c r="BI149" t="s">
        <v>116</v>
      </c>
      <c r="BJ149" t="s">
        <v>367</v>
      </c>
      <c r="BK149" t="s">
        <v>66</v>
      </c>
      <c r="BL149">
        <v>0.95657789600861332</v>
      </c>
      <c r="BM149">
        <v>7554</v>
      </c>
      <c r="BN149" t="s">
        <v>117</v>
      </c>
      <c r="BO149" t="s">
        <v>402</v>
      </c>
      <c r="BP149">
        <v>16</v>
      </c>
      <c r="BQ149">
        <v>2772.221</v>
      </c>
      <c r="BR149">
        <v>4.844920462141431E-3</v>
      </c>
      <c r="BS149">
        <v>0.36333146281064421</v>
      </c>
      <c r="BT149">
        <v>0.19133096158950777</v>
      </c>
      <c r="BU149">
        <v>13.132</v>
      </c>
      <c r="BV149">
        <v>0.50501024268988659</v>
      </c>
      <c r="BW149">
        <v>37.83969604154936</v>
      </c>
      <c r="BX149">
        <v>77</v>
      </c>
      <c r="BY149">
        <v>14</v>
      </c>
      <c r="BZ149">
        <v>1061</v>
      </c>
    </row>
    <row r="150" spans="1:78" ht="16.5">
      <c r="A150" s="42" t="str">
        <f t="shared" si="37"/>
        <v>강인여객</v>
      </c>
      <c r="B150" s="43" t="str">
        <f t="shared" si="38"/>
        <v>황가용</v>
      </c>
      <c r="C150" s="44" t="str">
        <f t="shared" si="39"/>
        <v>A</v>
      </c>
      <c r="D150" s="45">
        <f t="shared" si="40"/>
        <v>0.98428371161831174</v>
      </c>
      <c r="E150" s="46">
        <f t="shared" si="41"/>
        <v>2947</v>
      </c>
      <c r="F150" s="47" t="str">
        <f t="shared" si="42"/>
        <v>103-1</v>
      </c>
      <c r="G150" s="48" t="str">
        <f t="shared" si="43"/>
        <v>70바5969</v>
      </c>
      <c r="H150" s="49">
        <f t="shared" si="44"/>
        <v>3</v>
      </c>
      <c r="I150" s="50">
        <f t="shared" si="45"/>
        <v>3265.904</v>
      </c>
      <c r="J150" s="51">
        <f t="shared" si="46"/>
        <v>1.3019336493550821E-2</v>
      </c>
      <c r="K150" s="51">
        <f t="shared" si="47"/>
        <v>0.34401211023031131</v>
      </c>
      <c r="L150" s="51">
        <f t="shared" si="48"/>
        <v>0.20361896736707508</v>
      </c>
      <c r="M150" s="52">
        <f t="shared" si="49"/>
        <v>15.986000000000001</v>
      </c>
      <c r="N150" s="53">
        <f t="shared" si="50"/>
        <v>0.88796241408198162</v>
      </c>
      <c r="O150" s="53">
        <f t="shared" si="51"/>
        <v>38.304861379881345</v>
      </c>
      <c r="P150" s="111">
        <f t="shared" si="52"/>
        <v>6</v>
      </c>
      <c r="Q150" s="112">
        <f t="shared" si="53"/>
        <v>29</v>
      </c>
      <c r="R150" s="112">
        <f t="shared" si="54"/>
        <v>1251</v>
      </c>
      <c r="T150">
        <v>502</v>
      </c>
      <c r="U150">
        <v>2947</v>
      </c>
      <c r="V150" t="s">
        <v>349</v>
      </c>
      <c r="W150">
        <v>3265.904</v>
      </c>
      <c r="X150">
        <v>1578.546</v>
      </c>
      <c r="Y150">
        <v>2.069</v>
      </c>
      <c r="Z150">
        <v>15.986000000000001</v>
      </c>
      <c r="AA150">
        <v>179.28048799999999</v>
      </c>
      <c r="AB150">
        <v>2.3341129999999999</v>
      </c>
      <c r="AC150">
        <v>61.674658999999998</v>
      </c>
      <c r="AD150" s="1">
        <v>665</v>
      </c>
      <c r="AE150">
        <v>29</v>
      </c>
      <c r="AF150">
        <v>1251</v>
      </c>
      <c r="AG150">
        <v>90</v>
      </c>
      <c r="AH150">
        <v>18.216728</v>
      </c>
      <c r="AI150">
        <v>2645.4</v>
      </c>
      <c r="AJ150">
        <v>69.900000000000006</v>
      </c>
      <c r="AK150">
        <v>6</v>
      </c>
      <c r="AL150">
        <v>918</v>
      </c>
      <c r="AM150">
        <v>0.98428371161831174</v>
      </c>
      <c r="AN150" t="s">
        <v>66</v>
      </c>
      <c r="AO150">
        <v>3056.8980000000001</v>
      </c>
      <c r="AP150" t="s">
        <v>742</v>
      </c>
      <c r="AQ150" t="s">
        <v>116</v>
      </c>
      <c r="AR150" t="s">
        <v>118</v>
      </c>
      <c r="AS150" t="s">
        <v>116</v>
      </c>
      <c r="AT150" t="s">
        <v>118</v>
      </c>
      <c r="AU150" t="s">
        <v>207</v>
      </c>
      <c r="AV150" t="s">
        <v>349</v>
      </c>
      <c r="AW150" t="s">
        <v>66</v>
      </c>
      <c r="AX150">
        <v>2947</v>
      </c>
      <c r="AY150" t="s">
        <v>503</v>
      </c>
      <c r="AZ150">
        <v>7</v>
      </c>
      <c r="BA150" t="s">
        <v>743</v>
      </c>
      <c r="BB150">
        <v>3</v>
      </c>
      <c r="BC150">
        <v>1</v>
      </c>
      <c r="BE150" t="s">
        <v>66</v>
      </c>
      <c r="BF150">
        <v>0</v>
      </c>
      <c r="BG150" t="s">
        <v>397</v>
      </c>
      <c r="BI150" t="s">
        <v>116</v>
      </c>
      <c r="BJ150" t="s">
        <v>349</v>
      </c>
      <c r="BK150" t="s">
        <v>66</v>
      </c>
      <c r="BL150">
        <v>0.98428371161831174</v>
      </c>
      <c r="BM150">
        <v>2947</v>
      </c>
      <c r="BN150" t="s">
        <v>118</v>
      </c>
      <c r="BO150" t="s">
        <v>207</v>
      </c>
      <c r="BP150">
        <v>3</v>
      </c>
      <c r="BQ150">
        <v>3265.904</v>
      </c>
      <c r="BR150">
        <v>1.3019336493550821E-2</v>
      </c>
      <c r="BS150">
        <v>0.34401211023031131</v>
      </c>
      <c r="BT150">
        <v>0.20361896736707508</v>
      </c>
      <c r="BU150">
        <v>15.986000000000001</v>
      </c>
      <c r="BV150">
        <v>0.88796241408198162</v>
      </c>
      <c r="BW150">
        <v>38.304861379881345</v>
      </c>
      <c r="BX150">
        <v>6</v>
      </c>
      <c r="BY150">
        <v>29</v>
      </c>
      <c r="BZ150">
        <v>1251</v>
      </c>
    </row>
    <row r="151" spans="1:78" ht="16.5">
      <c r="A151" s="59" t="str">
        <f t="shared" si="37"/>
        <v>강인여객</v>
      </c>
      <c r="B151" s="60" t="str">
        <f t="shared" si="38"/>
        <v>황성진</v>
      </c>
      <c r="C151" s="61" t="str">
        <f t="shared" si="39"/>
        <v>F</v>
      </c>
      <c r="D151" s="62">
        <f t="shared" si="40"/>
        <v>0.7813213114251687</v>
      </c>
      <c r="E151" s="63">
        <f t="shared" si="41"/>
        <v>4339</v>
      </c>
      <c r="F151" s="64" t="str">
        <f t="shared" si="42"/>
        <v>103</v>
      </c>
      <c r="G151" s="65" t="str">
        <f t="shared" si="43"/>
        <v>70바5064</v>
      </c>
      <c r="H151" s="66">
        <f t="shared" si="44"/>
        <v>10</v>
      </c>
      <c r="I151" s="67">
        <f t="shared" si="45"/>
        <v>2117.9539999999997</v>
      </c>
      <c r="J151" s="68">
        <f t="shared" si="46"/>
        <v>1.3192543074691847E-2</v>
      </c>
      <c r="K151" s="68">
        <f t="shared" si="47"/>
        <v>0.38998958719954674</v>
      </c>
      <c r="L151" s="68">
        <f t="shared" si="48"/>
        <v>0.27951504140316552</v>
      </c>
      <c r="M151" s="69">
        <f t="shared" si="49"/>
        <v>21.01</v>
      </c>
      <c r="N151" s="70">
        <f t="shared" si="50"/>
        <v>2.7384919596931758</v>
      </c>
      <c r="O151" s="70">
        <f t="shared" si="51"/>
        <v>40.746871745089841</v>
      </c>
      <c r="P151" s="109">
        <f t="shared" si="52"/>
        <v>2</v>
      </c>
      <c r="Q151" s="110">
        <f t="shared" si="53"/>
        <v>58</v>
      </c>
      <c r="R151" s="110">
        <f t="shared" si="54"/>
        <v>901</v>
      </c>
      <c r="T151">
        <v>502</v>
      </c>
      <c r="U151">
        <v>4339</v>
      </c>
      <c r="V151" t="s">
        <v>350</v>
      </c>
      <c r="W151">
        <v>2196.3589999999999</v>
      </c>
      <c r="X151">
        <v>1275.913</v>
      </c>
      <c r="Y151">
        <v>1.7210000000000001</v>
      </c>
      <c r="Z151">
        <v>21.01</v>
      </c>
      <c r="AA151">
        <v>124.39497</v>
      </c>
      <c r="AB151">
        <v>1.641086</v>
      </c>
      <c r="AC151">
        <v>48.512743</v>
      </c>
      <c r="AD151" s="1">
        <v>592</v>
      </c>
      <c r="AE151">
        <v>58</v>
      </c>
      <c r="AF151">
        <v>901</v>
      </c>
      <c r="AG151">
        <v>92</v>
      </c>
      <c r="AH151">
        <v>17.656331999999999</v>
      </c>
      <c r="AI151">
        <v>2513.6</v>
      </c>
      <c r="AJ151">
        <v>71.3</v>
      </c>
      <c r="AK151">
        <v>2</v>
      </c>
      <c r="AL151">
        <v>209</v>
      </c>
      <c r="AM151">
        <v>0.7813213114251687</v>
      </c>
      <c r="AN151" t="s">
        <v>70</v>
      </c>
      <c r="AO151">
        <v>422.39499999999998</v>
      </c>
      <c r="AP151" t="s">
        <v>744</v>
      </c>
      <c r="AQ151" t="s">
        <v>116</v>
      </c>
      <c r="AR151" t="s">
        <v>117</v>
      </c>
      <c r="AS151" t="s">
        <v>116</v>
      </c>
      <c r="AT151" t="s">
        <v>117</v>
      </c>
      <c r="AU151" t="s">
        <v>173</v>
      </c>
      <c r="AV151" t="s">
        <v>350</v>
      </c>
      <c r="AW151" t="s">
        <v>70</v>
      </c>
      <c r="AX151">
        <v>4339</v>
      </c>
      <c r="AY151" t="s">
        <v>482</v>
      </c>
      <c r="AZ151">
        <v>4</v>
      </c>
      <c r="BA151" t="s">
        <v>534</v>
      </c>
      <c r="BB151">
        <v>10</v>
      </c>
      <c r="BC151">
        <v>1</v>
      </c>
      <c r="BE151" t="s">
        <v>70</v>
      </c>
      <c r="BF151">
        <v>0</v>
      </c>
      <c r="BG151" t="s">
        <v>397</v>
      </c>
      <c r="BI151" t="s">
        <v>116</v>
      </c>
      <c r="BJ151" t="s">
        <v>350</v>
      </c>
      <c r="BK151" t="s">
        <v>70</v>
      </c>
      <c r="BL151">
        <v>0.7813213114251687</v>
      </c>
      <c r="BM151">
        <v>4339</v>
      </c>
      <c r="BN151" t="s">
        <v>117</v>
      </c>
      <c r="BO151" t="s">
        <v>173</v>
      </c>
      <c r="BP151">
        <v>10</v>
      </c>
      <c r="BQ151">
        <v>2117.9539999999997</v>
      </c>
      <c r="BR151">
        <v>1.3192543074691847E-2</v>
      </c>
      <c r="BS151">
        <v>0.38998958719954674</v>
      </c>
      <c r="BT151">
        <v>0.26953699281401627</v>
      </c>
      <c r="BU151">
        <v>21.01</v>
      </c>
      <c r="BV151">
        <v>2.7384919596931758</v>
      </c>
      <c r="BW151">
        <v>40.746871745089841</v>
      </c>
      <c r="BX151">
        <v>2</v>
      </c>
      <c r="BY151">
        <v>58</v>
      </c>
      <c r="BZ151">
        <v>901</v>
      </c>
    </row>
    <row r="152" spans="1:78" ht="16.5">
      <c r="A152" s="42" t="str">
        <f t="shared" si="37"/>
        <v>강인여객</v>
      </c>
      <c r="B152" s="43" t="str">
        <f t="shared" si="38"/>
        <v>황운연</v>
      </c>
      <c r="C152" s="44" t="str">
        <f t="shared" si="39"/>
        <v>C</v>
      </c>
      <c r="D152" s="45">
        <f t="shared" si="40"/>
        <v>0.86485443198908118</v>
      </c>
      <c r="E152" s="46">
        <f t="shared" si="41"/>
        <v>4214</v>
      </c>
      <c r="F152" s="47" t="str">
        <f t="shared" si="42"/>
        <v>103-1</v>
      </c>
      <c r="G152" s="48" t="str">
        <f t="shared" si="43"/>
        <v>70바6098</v>
      </c>
      <c r="H152" s="49">
        <f t="shared" si="44"/>
        <v>3</v>
      </c>
      <c r="I152" s="50">
        <f t="shared" si="45"/>
        <v>2303.8609999999999</v>
      </c>
      <c r="J152" s="51">
        <f t="shared" si="46"/>
        <v>4.5376875272478079E-2</v>
      </c>
      <c r="K152" s="51">
        <f t="shared" si="47"/>
        <v>0.35534828073411051</v>
      </c>
      <c r="L152" s="51">
        <f t="shared" si="48"/>
        <v>0.22093346777431452</v>
      </c>
      <c r="M152" s="52">
        <f t="shared" si="49"/>
        <v>19.584</v>
      </c>
      <c r="N152" s="53">
        <f t="shared" si="50"/>
        <v>0.31984574296739177</v>
      </c>
      <c r="O152" s="53">
        <f t="shared" si="51"/>
        <v>45.600864497350997</v>
      </c>
      <c r="P152" s="111">
        <f t="shared" si="52"/>
        <v>9</v>
      </c>
      <c r="Q152" s="112">
        <f t="shared" si="53"/>
        <v>7</v>
      </c>
      <c r="R152" s="112">
        <f t="shared" si="54"/>
        <v>1100</v>
      </c>
      <c r="T152">
        <v>502</v>
      </c>
      <c r="U152">
        <v>4214</v>
      </c>
      <c r="V152" t="s">
        <v>430</v>
      </c>
      <c r="W152">
        <v>2303.8609999999999</v>
      </c>
      <c r="X152">
        <v>1261.8320000000001</v>
      </c>
      <c r="Y152">
        <v>1.8260000000000001</v>
      </c>
      <c r="Z152">
        <v>19.584</v>
      </c>
      <c r="AA152">
        <v>128.63190700000001</v>
      </c>
      <c r="AB152">
        <v>5.8369140000000002</v>
      </c>
      <c r="AC152">
        <v>45.709127000000002</v>
      </c>
      <c r="AD152" s="1">
        <v>509</v>
      </c>
      <c r="AE152">
        <v>7</v>
      </c>
      <c r="AF152">
        <v>1100</v>
      </c>
      <c r="AG152">
        <v>90</v>
      </c>
      <c r="AH152">
        <v>17.910494</v>
      </c>
      <c r="AI152">
        <v>3297.8</v>
      </c>
      <c r="AJ152">
        <v>283.3</v>
      </c>
      <c r="AK152">
        <v>9</v>
      </c>
      <c r="AL152">
        <v>4372</v>
      </c>
      <c r="AM152">
        <v>0.86485443198908118</v>
      </c>
      <c r="AN152" t="s">
        <v>69</v>
      </c>
      <c r="AO152">
        <v>2036.011</v>
      </c>
      <c r="AP152" t="s">
        <v>745</v>
      </c>
      <c r="AQ152" t="s">
        <v>116</v>
      </c>
      <c r="AR152" t="s">
        <v>118</v>
      </c>
      <c r="AS152" t="s">
        <v>116</v>
      </c>
      <c r="AT152" t="s">
        <v>118</v>
      </c>
      <c r="AU152" t="s">
        <v>221</v>
      </c>
      <c r="AV152" t="s">
        <v>430</v>
      </c>
      <c r="AW152" t="s">
        <v>69</v>
      </c>
      <c r="AX152">
        <v>4214</v>
      </c>
      <c r="AY152" t="s">
        <v>506</v>
      </c>
      <c r="AZ152">
        <v>5</v>
      </c>
      <c r="BA152" t="s">
        <v>439</v>
      </c>
      <c r="BB152">
        <v>3</v>
      </c>
      <c r="BC152">
        <v>1</v>
      </c>
      <c r="BE152" t="s">
        <v>69</v>
      </c>
      <c r="BF152">
        <v>0</v>
      </c>
      <c r="BG152" t="s">
        <v>397</v>
      </c>
      <c r="BI152" t="s">
        <v>116</v>
      </c>
      <c r="BJ152" t="s">
        <v>430</v>
      </c>
      <c r="BK152" t="s">
        <v>69</v>
      </c>
      <c r="BL152">
        <v>0.86485443198908118</v>
      </c>
      <c r="BM152">
        <v>4214</v>
      </c>
      <c r="BN152" t="s">
        <v>118</v>
      </c>
      <c r="BO152" t="s">
        <v>221</v>
      </c>
      <c r="BP152">
        <v>3</v>
      </c>
      <c r="BQ152">
        <v>2303.8609999999999</v>
      </c>
      <c r="BR152">
        <v>4.5376875272478079E-2</v>
      </c>
      <c r="BS152">
        <v>0.35534828073411051</v>
      </c>
      <c r="BT152">
        <v>0.22093346777431452</v>
      </c>
      <c r="BU152">
        <v>19.584</v>
      </c>
      <c r="BV152">
        <v>0.31984574296739177</v>
      </c>
      <c r="BW152">
        <v>45.600864497350997</v>
      </c>
      <c r="BX152">
        <v>9</v>
      </c>
      <c r="BY152">
        <v>7</v>
      </c>
      <c r="BZ152">
        <v>1100</v>
      </c>
    </row>
    <row r="153" spans="1:78" ht="16.5">
      <c r="A153" s="59" t="str">
        <f t="shared" si="37"/>
        <v>강인여객</v>
      </c>
      <c r="B153" s="60" t="str">
        <f t="shared" si="38"/>
        <v>황지영</v>
      </c>
      <c r="C153" s="61" t="str">
        <f t="shared" si="39"/>
        <v>B</v>
      </c>
      <c r="D153" s="62">
        <f t="shared" si="40"/>
        <v>0.93596787043011664</v>
      </c>
      <c r="E153" s="63">
        <f t="shared" si="41"/>
        <v>3195</v>
      </c>
      <c r="F153" s="64" t="str">
        <f t="shared" si="42"/>
        <v>103-1</v>
      </c>
      <c r="G153" s="65" t="str">
        <f t="shared" si="43"/>
        <v>70바6098</v>
      </c>
      <c r="H153" s="66">
        <f t="shared" si="44"/>
        <v>3</v>
      </c>
      <c r="I153" s="67">
        <f t="shared" si="45"/>
        <v>2572.2000000000003</v>
      </c>
      <c r="J153" s="68">
        <f t="shared" si="46"/>
        <v>2.5563458262338534E-2</v>
      </c>
      <c r="K153" s="68">
        <f t="shared" si="47"/>
        <v>0.34167099739684359</v>
      </c>
      <c r="L153" s="68">
        <f t="shared" si="48"/>
        <v>0.22548790918280068</v>
      </c>
      <c r="M153" s="69">
        <f t="shared" si="49"/>
        <v>17.317</v>
      </c>
      <c r="N153" s="70">
        <f t="shared" si="50"/>
        <v>0.46652670865407042</v>
      </c>
      <c r="O153" s="70">
        <f t="shared" si="51"/>
        <v>42.99821164761682</v>
      </c>
      <c r="P153" s="109">
        <f t="shared" si="52"/>
        <v>6</v>
      </c>
      <c r="Q153" s="110">
        <f t="shared" si="53"/>
        <v>12</v>
      </c>
      <c r="R153" s="110">
        <f t="shared" si="54"/>
        <v>1106</v>
      </c>
      <c r="T153">
        <v>502</v>
      </c>
      <c r="U153">
        <v>3195</v>
      </c>
      <c r="V153" t="s">
        <v>351</v>
      </c>
      <c r="W153">
        <v>2572.1999999999998</v>
      </c>
      <c r="X153">
        <v>1304.9839999999999</v>
      </c>
      <c r="Y153">
        <v>1.9710000000000001</v>
      </c>
      <c r="Z153">
        <v>17.317</v>
      </c>
      <c r="AA153">
        <v>137.33634799999999</v>
      </c>
      <c r="AB153">
        <v>3.5107919999999999</v>
      </c>
      <c r="AC153">
        <v>46.923847000000002</v>
      </c>
      <c r="AD153" s="1">
        <v>580</v>
      </c>
      <c r="AE153">
        <v>12</v>
      </c>
      <c r="AF153">
        <v>1106</v>
      </c>
      <c r="AG153">
        <v>90</v>
      </c>
      <c r="AH153">
        <v>18.729199999999999</v>
      </c>
      <c r="AI153">
        <v>3334.5</v>
      </c>
      <c r="AJ153">
        <v>26.3</v>
      </c>
      <c r="AK153">
        <v>6</v>
      </c>
      <c r="AL153">
        <v>2250</v>
      </c>
      <c r="AM153">
        <v>0.93596787043011664</v>
      </c>
      <c r="AN153" t="s">
        <v>68</v>
      </c>
      <c r="AO153">
        <v>2362.8380000000002</v>
      </c>
      <c r="AP153" t="s">
        <v>746</v>
      </c>
      <c r="AQ153" t="s">
        <v>116</v>
      </c>
      <c r="AR153" t="s">
        <v>118</v>
      </c>
      <c r="AS153" t="s">
        <v>116</v>
      </c>
      <c r="AT153" t="s">
        <v>118</v>
      </c>
      <c r="AU153" t="s">
        <v>221</v>
      </c>
      <c r="AV153" t="s">
        <v>351</v>
      </c>
      <c r="AW153" t="s">
        <v>68</v>
      </c>
      <c r="AX153">
        <v>3195</v>
      </c>
      <c r="AY153" t="s">
        <v>477</v>
      </c>
      <c r="AZ153">
        <v>5</v>
      </c>
      <c r="BA153" t="s">
        <v>359</v>
      </c>
      <c r="BB153">
        <v>3</v>
      </c>
      <c r="BC153">
        <v>1</v>
      </c>
      <c r="BE153" t="s">
        <v>68</v>
      </c>
      <c r="BF153">
        <v>0</v>
      </c>
      <c r="BG153" t="s">
        <v>397</v>
      </c>
      <c r="BI153" t="s">
        <v>116</v>
      </c>
      <c r="BJ153" t="s">
        <v>351</v>
      </c>
      <c r="BK153" t="s">
        <v>68</v>
      </c>
      <c r="BL153">
        <v>0.93596787043011664</v>
      </c>
      <c r="BM153">
        <v>3195</v>
      </c>
      <c r="BN153" t="s">
        <v>118</v>
      </c>
      <c r="BO153" t="s">
        <v>221</v>
      </c>
      <c r="BP153">
        <v>3</v>
      </c>
      <c r="BQ153">
        <v>2572.2000000000003</v>
      </c>
      <c r="BR153">
        <v>2.5563458262338534E-2</v>
      </c>
      <c r="BS153">
        <v>0.34167099739684359</v>
      </c>
      <c r="BT153">
        <v>0.22548790918280073</v>
      </c>
      <c r="BU153">
        <v>17.317</v>
      </c>
      <c r="BV153">
        <v>0.46652670865407042</v>
      </c>
      <c r="BW153">
        <v>42.99821164761682</v>
      </c>
      <c r="BX153">
        <v>6</v>
      </c>
      <c r="BY153">
        <v>12</v>
      </c>
      <c r="BZ153">
        <v>1106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53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62" t="s">
        <v>747</v>
      </c>
      <c r="B2" s="263"/>
      <c r="C2" s="264"/>
      <c r="D2" s="265"/>
      <c r="E2" s="262"/>
      <c r="F2" s="266"/>
      <c r="G2" s="262"/>
      <c r="H2" s="262"/>
      <c r="I2" s="262"/>
      <c r="J2" s="262"/>
      <c r="K2" s="122"/>
      <c r="L2" s="122"/>
      <c r="M2" s="122"/>
      <c r="N2" s="122"/>
      <c r="O2" s="122"/>
      <c r="P2" s="122"/>
      <c r="Q2" s="122"/>
      <c r="R2" s="122"/>
    </row>
    <row r="3" spans="1:18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ht="26.25">
      <c r="A4" s="267" t="s">
        <v>748</v>
      </c>
      <c r="B4" s="268"/>
      <c r="C4" s="269"/>
      <c r="D4" s="270"/>
      <c r="E4" s="271"/>
      <c r="F4" s="272"/>
      <c r="G4" s="122"/>
      <c r="H4" s="271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ht="26.25">
      <c r="A5" s="125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</row>
    <row r="6" spans="1:18" ht="17.25">
      <c r="A6" s="126" t="s">
        <v>749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</row>
    <row r="7" spans="1:18" ht="17.25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</row>
    <row r="8" spans="1:18" ht="17.25">
      <c r="A8" s="123" t="s">
        <v>162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8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1:18">
      <c r="A10" s="124" t="s">
        <v>750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</row>
    <row r="11" spans="1:18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</row>
    <row r="12" spans="1:18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ht="37.5" customHeight="1">
      <c r="A13" s="273" t="s">
        <v>0</v>
      </c>
      <c r="B13" s="274" t="s">
        <v>74</v>
      </c>
      <c r="C13" s="275" t="s">
        <v>65</v>
      </c>
      <c r="D13" s="275" t="s">
        <v>154</v>
      </c>
      <c r="E13" s="276" t="s">
        <v>140</v>
      </c>
      <c r="F13" s="274" t="s">
        <v>145</v>
      </c>
      <c r="G13" s="276" t="s">
        <v>143</v>
      </c>
      <c r="H13" s="276" t="s">
        <v>147</v>
      </c>
      <c r="I13" s="114" t="s">
        <v>149</v>
      </c>
      <c r="J13" s="276" t="s">
        <v>11</v>
      </c>
      <c r="K13" s="276" t="s">
        <v>12</v>
      </c>
      <c r="L13" s="276" t="s">
        <v>13</v>
      </c>
      <c r="M13" s="276" t="s">
        <v>105</v>
      </c>
      <c r="N13" s="276" t="s">
        <v>6</v>
      </c>
      <c r="O13" s="276" t="s">
        <v>7</v>
      </c>
      <c r="P13" s="276" t="s">
        <v>157</v>
      </c>
      <c r="Q13" s="277" t="s">
        <v>159</v>
      </c>
      <c r="R13" s="277" t="s">
        <v>160</v>
      </c>
    </row>
    <row r="14" spans="1:18" ht="16.5">
      <c r="A14" s="278" t="s">
        <v>116</v>
      </c>
      <c r="B14" s="279" t="s">
        <v>361</v>
      </c>
      <c r="C14" s="280" t="s">
        <v>67</v>
      </c>
      <c r="D14" s="281">
        <v>0.83624605754617132</v>
      </c>
      <c r="E14" s="282">
        <v>2887</v>
      </c>
      <c r="F14" s="115" t="s">
        <v>118</v>
      </c>
      <c r="G14" s="283" t="s">
        <v>219</v>
      </c>
      <c r="H14" s="284">
        <v>14</v>
      </c>
      <c r="I14" s="116">
        <v>2648.7869999999998</v>
      </c>
      <c r="J14" s="285">
        <v>1.8573352606137964E-2</v>
      </c>
      <c r="K14" s="285">
        <v>0.39422493170144429</v>
      </c>
      <c r="L14" s="285">
        <v>0.21443777850012102</v>
      </c>
      <c r="M14" s="286">
        <v>17.827000000000002</v>
      </c>
      <c r="N14" s="287">
        <v>0.11325939005288081</v>
      </c>
      <c r="O14" s="287">
        <v>30.995319744471718</v>
      </c>
      <c r="P14" s="288">
        <v>15</v>
      </c>
      <c r="Q14" s="289">
        <v>3</v>
      </c>
      <c r="R14" s="289">
        <v>821</v>
      </c>
    </row>
    <row r="15" spans="1:18" ht="16.5">
      <c r="A15" s="278" t="s">
        <v>116</v>
      </c>
      <c r="B15" s="279" t="s">
        <v>249</v>
      </c>
      <c r="C15" s="280" t="s">
        <v>70</v>
      </c>
      <c r="D15" s="281">
        <v>0.75672987105727374</v>
      </c>
      <c r="E15" s="282">
        <v>21</v>
      </c>
      <c r="F15" s="115" t="s">
        <v>117</v>
      </c>
      <c r="G15" s="283" t="s">
        <v>181</v>
      </c>
      <c r="H15" s="284">
        <v>3</v>
      </c>
      <c r="I15" s="116">
        <v>1423.377</v>
      </c>
      <c r="J15" s="285">
        <v>3.4874272322267988E-2</v>
      </c>
      <c r="K15" s="285">
        <v>0.36632233275556175</v>
      </c>
      <c r="L15" s="285">
        <v>0.22481745876180381</v>
      </c>
      <c r="M15" s="286">
        <v>20.045999999999999</v>
      </c>
      <c r="N15" s="287">
        <v>0.35127727931531844</v>
      </c>
      <c r="O15" s="287">
        <v>11.311128393953254</v>
      </c>
      <c r="P15" s="288">
        <v>5</v>
      </c>
      <c r="Q15" s="289">
        <v>5</v>
      </c>
      <c r="R15" s="289">
        <v>161</v>
      </c>
    </row>
    <row r="16" spans="1:18" ht="16.5">
      <c r="A16" s="278" t="s">
        <v>116</v>
      </c>
      <c r="B16" s="279" t="s">
        <v>253</v>
      </c>
      <c r="C16" s="280" t="s">
        <v>70</v>
      </c>
      <c r="D16" s="281">
        <v>0.74642169666325875</v>
      </c>
      <c r="E16" s="282">
        <v>5366</v>
      </c>
      <c r="F16" s="115" t="s">
        <v>118</v>
      </c>
      <c r="G16" s="283" t="s">
        <v>203</v>
      </c>
      <c r="H16" s="284">
        <v>2</v>
      </c>
      <c r="I16" s="116">
        <v>1670.1390000000001</v>
      </c>
      <c r="J16" s="285">
        <v>0.11929151822553778</v>
      </c>
      <c r="K16" s="285">
        <v>0.34908481038808181</v>
      </c>
      <c r="L16" s="285">
        <v>0.25506859009938693</v>
      </c>
      <c r="M16" s="286">
        <v>23.196999999999999</v>
      </c>
      <c r="N16" s="287">
        <v>0.1796257676756246</v>
      </c>
      <c r="O16" s="287">
        <v>34.787523673179294</v>
      </c>
      <c r="P16" s="288">
        <v>10</v>
      </c>
      <c r="Q16" s="289">
        <v>3</v>
      </c>
      <c r="R16" s="289">
        <v>581</v>
      </c>
    </row>
    <row r="17" spans="1:18" ht="16.5">
      <c r="A17" s="278" t="s">
        <v>116</v>
      </c>
      <c r="B17" s="279" t="s">
        <v>448</v>
      </c>
      <c r="C17" s="280" t="s">
        <v>70</v>
      </c>
      <c r="D17" s="281">
        <v>0.77361859921233989</v>
      </c>
      <c r="E17" s="282">
        <v>391</v>
      </c>
      <c r="F17" s="115" t="s">
        <v>118</v>
      </c>
      <c r="G17" s="283" t="s">
        <v>202</v>
      </c>
      <c r="H17" s="284">
        <v>17</v>
      </c>
      <c r="I17" s="116">
        <v>3786.1359999999995</v>
      </c>
      <c r="J17" s="285">
        <v>3.1295791042239146E-2</v>
      </c>
      <c r="K17" s="285">
        <v>0.44220075126542208</v>
      </c>
      <c r="L17" s="285">
        <v>0.21652193424863217</v>
      </c>
      <c r="M17" s="286">
        <v>21.131</v>
      </c>
      <c r="N17" s="287">
        <v>7.7201303944060227</v>
      </c>
      <c r="O17" s="287">
        <v>54.433937580921011</v>
      </c>
      <c r="P17" s="288">
        <v>71</v>
      </c>
      <c r="Q17" s="289">
        <v>276</v>
      </c>
      <c r="R17" s="289">
        <v>2143</v>
      </c>
    </row>
    <row r="18" spans="1:18" ht="16.5">
      <c r="A18" s="278" t="s">
        <v>116</v>
      </c>
      <c r="B18" s="279" t="s">
        <v>421</v>
      </c>
      <c r="C18" s="280" t="s">
        <v>67</v>
      </c>
      <c r="D18" s="281">
        <v>0.81207695502322652</v>
      </c>
      <c r="E18" s="282">
        <v>5225</v>
      </c>
      <c r="F18" s="115" t="s">
        <v>120</v>
      </c>
      <c r="G18" s="283" t="s">
        <v>414</v>
      </c>
      <c r="H18" s="284">
        <v>4</v>
      </c>
      <c r="I18" s="116">
        <v>3948.4730000000004</v>
      </c>
      <c r="J18" s="285">
        <v>1.5833567101239187E-2</v>
      </c>
      <c r="K18" s="285">
        <v>0.34140871914858095</v>
      </c>
      <c r="L18" s="285">
        <v>0.14001348165848618</v>
      </c>
      <c r="M18" s="286">
        <v>18.204999999999998</v>
      </c>
      <c r="N18" s="287">
        <v>0</v>
      </c>
      <c r="O18" s="287">
        <v>2.3300146664292751</v>
      </c>
      <c r="P18" s="288">
        <v>64</v>
      </c>
      <c r="Q18" s="289">
        <v>1</v>
      </c>
      <c r="R18" s="289">
        <v>100</v>
      </c>
    </row>
    <row r="19" spans="1:18" ht="16.5">
      <c r="A19" s="278" t="s">
        <v>116</v>
      </c>
      <c r="B19" s="279" t="s">
        <v>263</v>
      </c>
      <c r="C19" s="280" t="s">
        <v>70</v>
      </c>
      <c r="D19" s="281">
        <v>0.78165336466811264</v>
      </c>
      <c r="E19" s="282">
        <v>4554</v>
      </c>
      <c r="F19" s="115" t="s">
        <v>117</v>
      </c>
      <c r="G19" s="283" t="s">
        <v>370</v>
      </c>
      <c r="H19" s="284">
        <v>11</v>
      </c>
      <c r="I19" s="116">
        <v>2067.5309999999999</v>
      </c>
      <c r="J19" s="285">
        <v>1.3979370391947049E-2</v>
      </c>
      <c r="K19" s="285">
        <v>0.40822090964661722</v>
      </c>
      <c r="L19" s="285">
        <v>0.27165960275604373</v>
      </c>
      <c r="M19" s="286">
        <v>19.286000000000001</v>
      </c>
      <c r="N19" s="287">
        <v>2.0266080976926433</v>
      </c>
      <c r="O19" s="287">
        <v>51.425180478950821</v>
      </c>
      <c r="P19" s="288">
        <v>144</v>
      </c>
      <c r="Q19" s="289">
        <v>47</v>
      </c>
      <c r="R19" s="289">
        <v>1335</v>
      </c>
    </row>
    <row r="20" spans="1:18" ht="16.5">
      <c r="A20" s="278" t="s">
        <v>116</v>
      </c>
      <c r="B20" s="279" t="s">
        <v>266</v>
      </c>
      <c r="C20" s="280" t="s">
        <v>67</v>
      </c>
      <c r="D20" s="281">
        <v>0.82950000000000002</v>
      </c>
      <c r="E20" s="282">
        <v>9914</v>
      </c>
      <c r="F20" s="115" t="s">
        <v>118</v>
      </c>
      <c r="G20" s="283" t="s">
        <v>213</v>
      </c>
      <c r="H20" s="284">
        <v>2</v>
      </c>
      <c r="I20" s="116">
        <v>1580.326</v>
      </c>
      <c r="J20" s="285">
        <v>7.4696799128988828E-2</v>
      </c>
      <c r="K20" s="285">
        <v>0.38202999161581469</v>
      </c>
      <c r="L20" s="285">
        <v>0.150412951922551</v>
      </c>
      <c r="M20" s="286">
        <v>23.573</v>
      </c>
      <c r="N20" s="287">
        <v>1.6414798006061655</v>
      </c>
      <c r="O20" s="287">
        <v>37.557057837869067</v>
      </c>
      <c r="P20" s="288">
        <v>21</v>
      </c>
      <c r="Q20" s="289">
        <v>27</v>
      </c>
      <c r="R20" s="289">
        <v>622</v>
      </c>
    </row>
    <row r="21" spans="1:18" ht="16.5">
      <c r="A21" s="278" t="s">
        <v>116</v>
      </c>
      <c r="B21" s="279" t="s">
        <v>422</v>
      </c>
      <c r="C21" s="280" t="s">
        <v>70</v>
      </c>
      <c r="D21" s="281">
        <v>0.77665955500857609</v>
      </c>
      <c r="E21" s="282">
        <v>7884</v>
      </c>
      <c r="F21" s="115" t="s">
        <v>117</v>
      </c>
      <c r="G21" s="283" t="s">
        <v>401</v>
      </c>
      <c r="H21" s="284">
        <v>2</v>
      </c>
      <c r="I21" s="116">
        <v>2426.1059999999998</v>
      </c>
      <c r="J21" s="285">
        <v>2.3894766867966308E-2</v>
      </c>
      <c r="K21" s="285">
        <v>0.41079073365483049</v>
      </c>
      <c r="L21" s="285">
        <v>0.24567677678544686</v>
      </c>
      <c r="M21" s="286">
        <v>22.556000000000001</v>
      </c>
      <c r="N21" s="287" t="s">
        <v>480</v>
      </c>
      <c r="O21" s="287" t="s">
        <v>480</v>
      </c>
      <c r="P21" s="288">
        <v>26</v>
      </c>
      <c r="Q21" s="289">
        <v>119</v>
      </c>
      <c r="R21" s="289">
        <v>3365</v>
      </c>
    </row>
    <row r="22" spans="1:18" ht="16.5">
      <c r="A22" s="278" t="s">
        <v>116</v>
      </c>
      <c r="B22" s="279" t="s">
        <v>270</v>
      </c>
      <c r="C22" s="280" t="s">
        <v>67</v>
      </c>
      <c r="D22" s="281">
        <v>0.84482471145110727</v>
      </c>
      <c r="E22" s="282">
        <v>9059</v>
      </c>
      <c r="F22" s="115" t="s">
        <v>118</v>
      </c>
      <c r="G22" s="283" t="s">
        <v>203</v>
      </c>
      <c r="H22" s="284">
        <v>5</v>
      </c>
      <c r="I22" s="116">
        <v>2575.5349999999999</v>
      </c>
      <c r="J22" s="285">
        <v>3.9051018401154845E-2</v>
      </c>
      <c r="K22" s="285">
        <v>0.35228830363272323</v>
      </c>
      <c r="L22" s="285">
        <v>0.15880195765151708</v>
      </c>
      <c r="M22" s="286">
        <v>17.018000000000001</v>
      </c>
      <c r="N22" s="287">
        <v>0.81536457473884072</v>
      </c>
      <c r="O22" s="287">
        <v>38.593923204305128</v>
      </c>
      <c r="P22" s="288">
        <v>11</v>
      </c>
      <c r="Q22" s="289">
        <v>21</v>
      </c>
      <c r="R22" s="289">
        <v>994</v>
      </c>
    </row>
    <row r="23" spans="1:18" ht="16.5">
      <c r="A23" s="278" t="s">
        <v>116</v>
      </c>
      <c r="B23" s="279" t="s">
        <v>449</v>
      </c>
      <c r="C23" s="280" t="s">
        <v>67</v>
      </c>
      <c r="D23" s="281">
        <v>0.84914887034697939</v>
      </c>
      <c r="E23" s="282">
        <v>3976</v>
      </c>
      <c r="F23" s="115" t="s">
        <v>117</v>
      </c>
      <c r="G23" s="283" t="s">
        <v>395</v>
      </c>
      <c r="H23" s="284">
        <v>18</v>
      </c>
      <c r="I23" s="116">
        <v>2995.3599999999997</v>
      </c>
      <c r="J23" s="285">
        <v>1.5656418882427272E-2</v>
      </c>
      <c r="K23" s="285">
        <v>0.40352199271107297</v>
      </c>
      <c r="L23" s="285">
        <v>0.10506853243710096</v>
      </c>
      <c r="M23" s="286">
        <v>18.312999999999999</v>
      </c>
      <c r="N23" s="287">
        <v>1.068319000053416</v>
      </c>
      <c r="O23" s="287">
        <v>43.266919502163354</v>
      </c>
      <c r="P23" s="288">
        <v>156</v>
      </c>
      <c r="Q23" s="289">
        <v>34</v>
      </c>
      <c r="R23" s="289">
        <v>1313</v>
      </c>
    </row>
    <row r="24" spans="1:18" ht="16.5">
      <c r="A24" s="278" t="s">
        <v>116</v>
      </c>
      <c r="B24" s="279" t="s">
        <v>280</v>
      </c>
      <c r="C24" s="280" t="s">
        <v>67</v>
      </c>
      <c r="D24" s="281">
        <v>0.81378880909946227</v>
      </c>
      <c r="E24" s="282">
        <v>1960</v>
      </c>
      <c r="F24" s="115" t="s">
        <v>117</v>
      </c>
      <c r="G24" s="283" t="s">
        <v>180</v>
      </c>
      <c r="H24" s="284">
        <v>4</v>
      </c>
      <c r="I24" s="116">
        <v>2666.076</v>
      </c>
      <c r="J24" s="285">
        <v>8.079766634207685E-3</v>
      </c>
      <c r="K24" s="285">
        <v>0.37436659611121531</v>
      </c>
      <c r="L24" s="285">
        <v>0.25993257506537698</v>
      </c>
      <c r="M24" s="286">
        <v>17.821999999999999</v>
      </c>
      <c r="N24" s="287">
        <v>0.26255815663169391</v>
      </c>
      <c r="O24" s="287">
        <v>17.403854953872283</v>
      </c>
      <c r="P24" s="288">
        <v>8</v>
      </c>
      <c r="Q24" s="289">
        <v>7</v>
      </c>
      <c r="R24" s="289">
        <v>464</v>
      </c>
    </row>
    <row r="25" spans="1:18" ht="16.5">
      <c r="A25" s="278" t="s">
        <v>116</v>
      </c>
      <c r="B25" s="279" t="s">
        <v>363</v>
      </c>
      <c r="C25" s="280" t="s">
        <v>70</v>
      </c>
      <c r="D25" s="281">
        <v>0.7513749395664594</v>
      </c>
      <c r="E25" s="282">
        <v>4646</v>
      </c>
      <c r="F25" s="115" t="s">
        <v>117</v>
      </c>
      <c r="G25" s="283" t="s">
        <v>195</v>
      </c>
      <c r="H25" s="284">
        <v>9</v>
      </c>
      <c r="I25" s="116">
        <v>1248.1870000000001</v>
      </c>
      <c r="J25" s="285">
        <v>6.61297830722654E-2</v>
      </c>
      <c r="K25" s="285">
        <v>0.37022232891646334</v>
      </c>
      <c r="L25" s="285">
        <v>0.27808696445628567</v>
      </c>
      <c r="M25" s="286">
        <v>23.427</v>
      </c>
      <c r="N25" s="287">
        <v>0.32731081434930615</v>
      </c>
      <c r="O25" s="287">
        <v>34.69494632102645</v>
      </c>
      <c r="P25" s="288">
        <v>241</v>
      </c>
      <c r="Q25" s="289">
        <v>18</v>
      </c>
      <c r="R25" s="289">
        <v>1025</v>
      </c>
    </row>
    <row r="26" spans="1:18" ht="16.5">
      <c r="A26" s="278" t="s">
        <v>116</v>
      </c>
      <c r="B26" s="279" t="s">
        <v>285</v>
      </c>
      <c r="C26" s="280" t="s">
        <v>70</v>
      </c>
      <c r="D26" s="281">
        <v>0.73335676783469295</v>
      </c>
      <c r="E26" s="282">
        <v>4916</v>
      </c>
      <c r="F26" s="115" t="s">
        <v>118</v>
      </c>
      <c r="G26" s="283" t="s">
        <v>215</v>
      </c>
      <c r="H26" s="284">
        <v>2</v>
      </c>
      <c r="I26" s="116">
        <v>1908.144</v>
      </c>
      <c r="J26" s="285">
        <v>1.0693336664776331E-2</v>
      </c>
      <c r="K26" s="285">
        <v>0.37643922127851759</v>
      </c>
      <c r="L26" s="285">
        <v>0.18132803394293093</v>
      </c>
      <c r="M26" s="286">
        <v>20.716000000000001</v>
      </c>
      <c r="N26" s="287">
        <v>0.62888335471536738</v>
      </c>
      <c r="O26" s="287">
        <v>45.279601539506452</v>
      </c>
      <c r="P26" s="288">
        <v>9</v>
      </c>
      <c r="Q26" s="289">
        <v>12</v>
      </c>
      <c r="R26" s="289">
        <v>864</v>
      </c>
    </row>
    <row r="27" spans="1:18" ht="16.5">
      <c r="A27" s="278" t="s">
        <v>116</v>
      </c>
      <c r="B27" s="279" t="s">
        <v>290</v>
      </c>
      <c r="C27" s="280" t="s">
        <v>67</v>
      </c>
      <c r="D27" s="281">
        <v>0.80123823407342964</v>
      </c>
      <c r="E27" s="282">
        <v>8197</v>
      </c>
      <c r="F27" s="115" t="s">
        <v>117</v>
      </c>
      <c r="G27" s="283" t="s">
        <v>188</v>
      </c>
      <c r="H27" s="284">
        <v>3</v>
      </c>
      <c r="I27" s="116">
        <v>2525.4960000000001</v>
      </c>
      <c r="J27" s="285">
        <v>4.6622153879064168E-2</v>
      </c>
      <c r="K27" s="285">
        <v>0.39050780280113384</v>
      </c>
      <c r="L27" s="285">
        <v>0.30324659192630599</v>
      </c>
      <c r="M27" s="286">
        <v>18.835000000000001</v>
      </c>
      <c r="N27" s="287">
        <v>1.0993026463732467</v>
      </c>
      <c r="O27" s="287">
        <v>73.477388883587807</v>
      </c>
      <c r="P27" s="288">
        <v>11</v>
      </c>
      <c r="Q27" s="289">
        <v>45</v>
      </c>
      <c r="R27" s="289">
        <v>1882</v>
      </c>
    </row>
    <row r="28" spans="1:18" ht="16.5">
      <c r="A28" s="278" t="s">
        <v>116</v>
      </c>
      <c r="B28" s="279" t="s">
        <v>291</v>
      </c>
      <c r="C28" s="280" t="s">
        <v>67</v>
      </c>
      <c r="D28" s="281">
        <v>0.83362133287163265</v>
      </c>
      <c r="E28" s="282">
        <v>7561</v>
      </c>
      <c r="F28" s="115" t="s">
        <v>117</v>
      </c>
      <c r="G28" s="283" t="s">
        <v>190</v>
      </c>
      <c r="H28" s="284">
        <v>2</v>
      </c>
      <c r="I28" s="116">
        <v>2665.5459999999998</v>
      </c>
      <c r="J28" s="285">
        <v>3.2182236767180836E-2</v>
      </c>
      <c r="K28" s="285">
        <v>0.42163183687592998</v>
      </c>
      <c r="L28" s="285">
        <v>0.2742402494648376</v>
      </c>
      <c r="M28" s="286">
        <v>17.68</v>
      </c>
      <c r="N28" s="287" t="s">
        <v>480</v>
      </c>
      <c r="O28" s="287" t="s">
        <v>480</v>
      </c>
      <c r="P28" s="288">
        <v>53</v>
      </c>
      <c r="Q28" s="289">
        <v>43</v>
      </c>
      <c r="R28" s="289">
        <v>2760</v>
      </c>
    </row>
    <row r="29" spans="1:18" ht="16.5">
      <c r="A29" s="278" t="s">
        <v>116</v>
      </c>
      <c r="B29" s="279" t="s">
        <v>295</v>
      </c>
      <c r="C29" s="280" t="s">
        <v>70</v>
      </c>
      <c r="D29" s="281">
        <v>0.7573442579417794</v>
      </c>
      <c r="E29" s="282">
        <v>1445</v>
      </c>
      <c r="F29" s="115" t="s">
        <v>119</v>
      </c>
      <c r="G29" s="283" t="s">
        <v>228</v>
      </c>
      <c r="H29" s="284">
        <v>3</v>
      </c>
      <c r="I29" s="116">
        <v>3099.2110000000002</v>
      </c>
      <c r="J29" s="285">
        <v>1.4673023795573507E-2</v>
      </c>
      <c r="K29" s="285">
        <v>0.34269046623112187</v>
      </c>
      <c r="L29" s="285">
        <v>0.15939540741175739</v>
      </c>
      <c r="M29" s="286">
        <v>18.837</v>
      </c>
      <c r="N29" s="287" t="s">
        <v>480</v>
      </c>
      <c r="O29" s="287" t="s">
        <v>480</v>
      </c>
      <c r="P29" s="288">
        <v>49</v>
      </c>
      <c r="Q29" s="289">
        <v>11</v>
      </c>
      <c r="R29" s="289">
        <v>3607</v>
      </c>
    </row>
    <row r="30" spans="1:18" ht="16.5">
      <c r="A30" s="278" t="s">
        <v>116</v>
      </c>
      <c r="B30" s="279" t="s">
        <v>298</v>
      </c>
      <c r="C30" s="280" t="s">
        <v>67</v>
      </c>
      <c r="D30" s="281">
        <v>0.83771843458021</v>
      </c>
      <c r="E30" s="282">
        <v>6000</v>
      </c>
      <c r="F30" s="115" t="s">
        <v>119</v>
      </c>
      <c r="G30" s="283" t="s">
        <v>233</v>
      </c>
      <c r="H30" s="284">
        <v>3</v>
      </c>
      <c r="I30" s="116">
        <v>3297.1779999999999</v>
      </c>
      <c r="J30" s="285">
        <v>1.6071331645733625E-3</v>
      </c>
      <c r="K30" s="285">
        <v>0.29745127162518953</v>
      </c>
      <c r="L30" s="285">
        <v>0.21169618382750341</v>
      </c>
      <c r="M30" s="286">
        <v>17.04</v>
      </c>
      <c r="N30" s="287">
        <v>2.3050014284943066</v>
      </c>
      <c r="O30" s="287">
        <v>67.148331087978875</v>
      </c>
      <c r="P30" s="288">
        <v>0</v>
      </c>
      <c r="Q30" s="289">
        <v>76</v>
      </c>
      <c r="R30" s="289">
        <v>2214</v>
      </c>
    </row>
    <row r="31" spans="1:18" ht="16.5">
      <c r="A31" s="278" t="s">
        <v>116</v>
      </c>
      <c r="B31" s="279" t="s">
        <v>299</v>
      </c>
      <c r="C31" s="280" t="s">
        <v>67</v>
      </c>
      <c r="D31" s="281">
        <v>0.82524480652839771</v>
      </c>
      <c r="E31" s="282">
        <v>7164</v>
      </c>
      <c r="F31" s="115" t="s">
        <v>117</v>
      </c>
      <c r="G31" s="283" t="s">
        <v>176</v>
      </c>
      <c r="H31" s="284">
        <v>13</v>
      </c>
      <c r="I31" s="116">
        <v>2720.9630000000002</v>
      </c>
      <c r="J31" s="285">
        <v>3.4554314591738931E-2</v>
      </c>
      <c r="K31" s="285">
        <v>0.39680149891064453</v>
      </c>
      <c r="L31" s="285">
        <v>0.16648517455033382</v>
      </c>
      <c r="M31" s="286">
        <v>19.765999999999998</v>
      </c>
      <c r="N31" s="287">
        <v>1.5647629297230194</v>
      </c>
      <c r="O31" s="287">
        <v>71.805232219511893</v>
      </c>
      <c r="P31" s="288">
        <v>13</v>
      </c>
      <c r="Q31" s="289">
        <v>43</v>
      </c>
      <c r="R31" s="289">
        <v>2775</v>
      </c>
    </row>
    <row r="32" spans="1:18" ht="16.5">
      <c r="A32" s="278" t="s">
        <v>116</v>
      </c>
      <c r="B32" s="279" t="s">
        <v>302</v>
      </c>
      <c r="C32" s="280" t="s">
        <v>67</v>
      </c>
      <c r="D32" s="281">
        <v>0.83308370189427505</v>
      </c>
      <c r="E32" s="282">
        <v>1370</v>
      </c>
      <c r="F32" s="115" t="s">
        <v>117</v>
      </c>
      <c r="G32" s="283" t="s">
        <v>169</v>
      </c>
      <c r="H32" s="284">
        <v>6</v>
      </c>
      <c r="I32" s="116">
        <v>2312.4380000000001</v>
      </c>
      <c r="J32" s="285">
        <v>1.3481327553891481E-2</v>
      </c>
      <c r="K32" s="285">
        <v>0.39150219492315802</v>
      </c>
      <c r="L32" s="285">
        <v>0.26162863609748671</v>
      </c>
      <c r="M32" s="286">
        <v>19.234000000000002</v>
      </c>
      <c r="N32" s="287">
        <v>1.6626762436818301</v>
      </c>
      <c r="O32" s="287">
        <v>76.483107209364192</v>
      </c>
      <c r="P32" s="288">
        <v>5</v>
      </c>
      <c r="Q32" s="289">
        <v>26</v>
      </c>
      <c r="R32" s="289">
        <v>2146</v>
      </c>
    </row>
    <row r="33" spans="1:18" ht="16.5">
      <c r="A33" s="278" t="s">
        <v>116</v>
      </c>
      <c r="B33" s="279" t="s">
        <v>390</v>
      </c>
      <c r="C33" s="280" t="s">
        <v>70</v>
      </c>
      <c r="D33" s="281">
        <v>0.77914219340395174</v>
      </c>
      <c r="E33" s="282">
        <v>1633</v>
      </c>
      <c r="F33" s="115" t="s">
        <v>117</v>
      </c>
      <c r="G33" s="283" t="s">
        <v>171</v>
      </c>
      <c r="H33" s="284">
        <v>11</v>
      </c>
      <c r="I33" s="116">
        <v>1302.9970000000001</v>
      </c>
      <c r="J33" s="285">
        <v>2.0524170761721857E-2</v>
      </c>
      <c r="K33" s="285">
        <v>0.3794688581449408</v>
      </c>
      <c r="L33" s="285">
        <v>0.29867733308772493</v>
      </c>
      <c r="M33" s="286">
        <v>21.864000000000001</v>
      </c>
      <c r="N33" s="287">
        <v>1.1789000469595186</v>
      </c>
      <c r="O33" s="287">
        <v>48.236660254760302</v>
      </c>
      <c r="P33" s="288">
        <v>92</v>
      </c>
      <c r="Q33" s="289">
        <v>51</v>
      </c>
      <c r="R33" s="289">
        <v>891</v>
      </c>
    </row>
    <row r="34" spans="1:18" ht="16.5">
      <c r="A34" s="278" t="s">
        <v>116</v>
      </c>
      <c r="B34" s="279" t="s">
        <v>307</v>
      </c>
      <c r="C34" s="280" t="s">
        <v>67</v>
      </c>
      <c r="D34" s="281">
        <v>0.83728797909081987</v>
      </c>
      <c r="E34" s="282">
        <v>9106</v>
      </c>
      <c r="F34" s="115" t="s">
        <v>118</v>
      </c>
      <c r="G34" s="283" t="s">
        <v>199</v>
      </c>
      <c r="H34" s="284">
        <v>13</v>
      </c>
      <c r="I34" s="116">
        <v>2876.4620000000004</v>
      </c>
      <c r="J34" s="285">
        <v>6.996801388829639E-3</v>
      </c>
      <c r="K34" s="285">
        <v>0.40941621607061746</v>
      </c>
      <c r="L34" s="285">
        <v>0.21693316303152971</v>
      </c>
      <c r="M34" s="286">
        <v>18.613</v>
      </c>
      <c r="N34" s="287">
        <v>0.48670901962202168</v>
      </c>
      <c r="O34" s="287">
        <v>29.1677762473483</v>
      </c>
      <c r="P34" s="288">
        <v>12</v>
      </c>
      <c r="Q34" s="289">
        <v>14</v>
      </c>
      <c r="R34" s="289">
        <v>839</v>
      </c>
    </row>
    <row r="35" spans="1:18" ht="16.5">
      <c r="A35" s="278" t="s">
        <v>116</v>
      </c>
      <c r="B35" s="279" t="s">
        <v>453</v>
      </c>
      <c r="C35" s="280" t="s">
        <v>67</v>
      </c>
      <c r="D35" s="281">
        <v>0.8407397354314784</v>
      </c>
      <c r="E35" s="282">
        <v>3798</v>
      </c>
      <c r="F35" s="115" t="s">
        <v>117</v>
      </c>
      <c r="G35" s="283" t="s">
        <v>197</v>
      </c>
      <c r="H35" s="284">
        <v>16</v>
      </c>
      <c r="I35" s="116">
        <v>2752.7270000000003</v>
      </c>
      <c r="J35" s="285">
        <v>3.2999535006888431E-2</v>
      </c>
      <c r="K35" s="285">
        <v>0.38338431628614672</v>
      </c>
      <c r="L35" s="285">
        <v>0.19580583181695824</v>
      </c>
      <c r="M35" s="286">
        <v>15.551</v>
      </c>
      <c r="N35" s="287">
        <v>0.36300466218987804</v>
      </c>
      <c r="O35" s="287">
        <v>64.171157504899554</v>
      </c>
      <c r="P35" s="288">
        <v>33</v>
      </c>
      <c r="Q35" s="289">
        <v>10</v>
      </c>
      <c r="R35" s="289">
        <v>1855</v>
      </c>
    </row>
    <row r="36" spans="1:18" ht="16.5">
      <c r="A36" s="278" t="s">
        <v>116</v>
      </c>
      <c r="B36" s="279" t="s">
        <v>391</v>
      </c>
      <c r="C36" s="280" t="s">
        <v>67</v>
      </c>
      <c r="D36" s="281">
        <v>0.82922295794996725</v>
      </c>
      <c r="E36" s="282">
        <v>5183</v>
      </c>
      <c r="F36" s="115" t="s">
        <v>117</v>
      </c>
      <c r="G36" s="283" t="s">
        <v>404</v>
      </c>
      <c r="H36" s="284">
        <v>3</v>
      </c>
      <c r="I36" s="116">
        <v>2189.9059999999999</v>
      </c>
      <c r="J36" s="285">
        <v>1.7287669717688945E-2</v>
      </c>
      <c r="K36" s="285">
        <v>0.38408717204495718</v>
      </c>
      <c r="L36" s="285">
        <v>0.3680523273601698</v>
      </c>
      <c r="M36" s="286">
        <v>17.954000000000001</v>
      </c>
      <c r="N36" s="287">
        <v>1.6439061767948031</v>
      </c>
      <c r="O36" s="287">
        <v>47.079646340984503</v>
      </c>
      <c r="P36" s="288">
        <v>10</v>
      </c>
      <c r="Q36" s="289">
        <v>36</v>
      </c>
      <c r="R36" s="289">
        <v>1031</v>
      </c>
    </row>
    <row r="37" spans="1:18" ht="16.5">
      <c r="A37" s="278" t="s">
        <v>116</v>
      </c>
      <c r="B37" s="279" t="s">
        <v>309</v>
      </c>
      <c r="C37" s="280" t="s">
        <v>70</v>
      </c>
      <c r="D37" s="281">
        <v>0.75588180125498139</v>
      </c>
      <c r="E37" s="282">
        <v>8002</v>
      </c>
      <c r="F37" s="115" t="s">
        <v>119</v>
      </c>
      <c r="G37" s="283" t="s">
        <v>228</v>
      </c>
      <c r="H37" s="284">
        <v>2</v>
      </c>
      <c r="I37" s="116">
        <v>2031.78</v>
      </c>
      <c r="J37" s="285">
        <v>2.5654634205934886E-2</v>
      </c>
      <c r="K37" s="285">
        <v>0.3502378743193113</v>
      </c>
      <c r="L37" s="285">
        <v>0.22935554046205792</v>
      </c>
      <c r="M37" s="286">
        <v>19.016999999999999</v>
      </c>
      <c r="N37" s="287">
        <v>0.39374341710224531</v>
      </c>
      <c r="O37" s="287">
        <v>76.6323125535245</v>
      </c>
      <c r="P37" s="288">
        <v>31</v>
      </c>
      <c r="Q37" s="289">
        <v>8</v>
      </c>
      <c r="R37" s="289">
        <v>1557</v>
      </c>
    </row>
    <row r="38" spans="1:18" ht="16.5">
      <c r="A38" s="278" t="s">
        <v>116</v>
      </c>
      <c r="B38" s="279" t="s">
        <v>313</v>
      </c>
      <c r="C38" s="280" t="s">
        <v>70</v>
      </c>
      <c r="D38" s="281">
        <v>0.79698523688733092</v>
      </c>
      <c r="E38" s="282">
        <v>4</v>
      </c>
      <c r="F38" s="115" t="s">
        <v>117</v>
      </c>
      <c r="G38" s="283" t="s">
        <v>187</v>
      </c>
      <c r="H38" s="284">
        <v>2</v>
      </c>
      <c r="I38" s="116">
        <v>2204.384</v>
      </c>
      <c r="J38" s="285">
        <v>1.6169151968028546E-2</v>
      </c>
      <c r="K38" s="285">
        <v>0.43051405228415324</v>
      </c>
      <c r="L38" s="285">
        <v>0.29350603161699595</v>
      </c>
      <c r="M38" s="286">
        <v>20.895</v>
      </c>
      <c r="N38" s="287" t="s">
        <v>480</v>
      </c>
      <c r="O38" s="287" t="s">
        <v>480</v>
      </c>
      <c r="P38" s="288">
        <v>21</v>
      </c>
      <c r="Q38" s="289">
        <v>34</v>
      </c>
      <c r="R38" s="289">
        <v>2423</v>
      </c>
    </row>
    <row r="39" spans="1:18" ht="16.5">
      <c r="A39" s="278" t="s">
        <v>116</v>
      </c>
      <c r="B39" s="279" t="s">
        <v>454</v>
      </c>
      <c r="C39" s="280" t="s">
        <v>67</v>
      </c>
      <c r="D39" s="281">
        <v>0.8464046368412933</v>
      </c>
      <c r="E39" s="282">
        <v>5933</v>
      </c>
      <c r="F39" s="115" t="s">
        <v>117</v>
      </c>
      <c r="G39" s="283" t="s">
        <v>187</v>
      </c>
      <c r="H39" s="284">
        <v>2</v>
      </c>
      <c r="I39" s="116">
        <v>2744.8920000000003</v>
      </c>
      <c r="J39" s="285">
        <v>3.4474072569598342E-2</v>
      </c>
      <c r="K39" s="285">
        <v>0.37669380261557117</v>
      </c>
      <c r="L39" s="285">
        <v>0.27906380287457577</v>
      </c>
      <c r="M39" s="286">
        <v>18.385999999999999</v>
      </c>
      <c r="N39" s="287">
        <v>0.87435134059919284</v>
      </c>
      <c r="O39" s="287">
        <v>16.321225024518267</v>
      </c>
      <c r="P39" s="288">
        <v>9</v>
      </c>
      <c r="Q39" s="289">
        <v>24</v>
      </c>
      <c r="R39" s="289">
        <v>448</v>
      </c>
    </row>
    <row r="40" spans="1:18" ht="16.5">
      <c r="A40" s="278" t="s">
        <v>116</v>
      </c>
      <c r="B40" s="279" t="s">
        <v>384</v>
      </c>
      <c r="C40" s="280" t="s">
        <v>67</v>
      </c>
      <c r="D40" s="281">
        <v>0.8092307692307692</v>
      </c>
      <c r="E40" s="282">
        <v>8938</v>
      </c>
      <c r="F40" s="115" t="s">
        <v>119</v>
      </c>
      <c r="G40" s="283" t="s">
        <v>230</v>
      </c>
      <c r="H40" s="284">
        <v>1</v>
      </c>
      <c r="I40" s="116">
        <v>2578.34</v>
      </c>
      <c r="J40" s="285">
        <v>2.0756652025770646E-2</v>
      </c>
      <c r="K40" s="285">
        <v>0.3096626938775921</v>
      </c>
      <c r="L40" s="285">
        <v>0.18303710357789571</v>
      </c>
      <c r="M40" s="286">
        <v>17.870999999999999</v>
      </c>
      <c r="N40" s="287">
        <v>0.89204682082269982</v>
      </c>
      <c r="O40" s="287">
        <v>37.15568931948463</v>
      </c>
      <c r="P40" s="288">
        <v>13</v>
      </c>
      <c r="Q40" s="289">
        <v>23</v>
      </c>
      <c r="R40" s="289">
        <v>961</v>
      </c>
    </row>
    <row r="41" spans="1:18" ht="16.5">
      <c r="A41" s="278" t="s">
        <v>116</v>
      </c>
      <c r="B41" s="279" t="s">
        <v>427</v>
      </c>
      <c r="C41" s="280" t="s">
        <v>70</v>
      </c>
      <c r="D41" s="281">
        <v>0.74995712950522653</v>
      </c>
      <c r="E41" s="282">
        <v>7679</v>
      </c>
      <c r="F41" s="115" t="s">
        <v>117</v>
      </c>
      <c r="G41" s="283" t="s">
        <v>401</v>
      </c>
      <c r="H41" s="284">
        <v>2</v>
      </c>
      <c r="I41" s="116">
        <v>2320.9859999999999</v>
      </c>
      <c r="J41" s="285">
        <v>2.1326605927043565E-2</v>
      </c>
      <c r="K41" s="285">
        <v>0.37682019896047436</v>
      </c>
      <c r="L41" s="285">
        <v>0.23912251086391734</v>
      </c>
      <c r="M41" s="286">
        <v>20.623999999999999</v>
      </c>
      <c r="N41" s="287">
        <v>2.5851082255558628</v>
      </c>
      <c r="O41" s="287">
        <v>62.688874469729676</v>
      </c>
      <c r="P41" s="288">
        <v>20</v>
      </c>
      <c r="Q41" s="289">
        <v>60</v>
      </c>
      <c r="R41" s="289">
        <v>1455</v>
      </c>
    </row>
    <row r="42" spans="1:18" ht="16.5">
      <c r="A42" s="278" t="s">
        <v>116</v>
      </c>
      <c r="B42" s="279" t="s">
        <v>319</v>
      </c>
      <c r="C42" s="280" t="s">
        <v>70</v>
      </c>
      <c r="D42" s="281">
        <v>0.75167718845480791</v>
      </c>
      <c r="E42" s="282">
        <v>6377</v>
      </c>
      <c r="F42" s="115" t="s">
        <v>117</v>
      </c>
      <c r="G42" s="283" t="s">
        <v>182</v>
      </c>
      <c r="H42" s="284">
        <v>2</v>
      </c>
      <c r="I42" s="116">
        <v>2265.7069999999999</v>
      </c>
      <c r="J42" s="285">
        <v>2.5051406200709884E-2</v>
      </c>
      <c r="K42" s="285">
        <v>0.3993327352280388</v>
      </c>
      <c r="L42" s="285">
        <v>0.29703752515219312</v>
      </c>
      <c r="M42" s="286">
        <v>18.085999999999999</v>
      </c>
      <c r="N42" s="287">
        <v>0.92686300567549118</v>
      </c>
      <c r="O42" s="287">
        <v>14.918080758015048</v>
      </c>
      <c r="P42" s="288">
        <v>25</v>
      </c>
      <c r="Q42" s="289">
        <v>21</v>
      </c>
      <c r="R42" s="289">
        <v>338</v>
      </c>
    </row>
    <row r="43" spans="1:18" ht="16.5">
      <c r="A43" s="278" t="s">
        <v>116</v>
      </c>
      <c r="B43" s="279" t="s">
        <v>326</v>
      </c>
      <c r="C43" s="280" t="s">
        <v>67</v>
      </c>
      <c r="D43" s="281">
        <v>0.82860696014653934</v>
      </c>
      <c r="E43" s="282">
        <v>91</v>
      </c>
      <c r="F43" s="115" t="s">
        <v>119</v>
      </c>
      <c r="G43" s="283" t="s">
        <v>231</v>
      </c>
      <c r="H43" s="284">
        <v>5</v>
      </c>
      <c r="I43" s="116">
        <v>4315.643</v>
      </c>
      <c r="J43" s="285">
        <v>1.1662219684772449E-2</v>
      </c>
      <c r="K43" s="285">
        <v>0.33801970655474367</v>
      </c>
      <c r="L43" s="285">
        <v>0.17262781003896754</v>
      </c>
      <c r="M43" s="286">
        <v>16.931000000000001</v>
      </c>
      <c r="N43" s="287">
        <v>0.32440125376450274</v>
      </c>
      <c r="O43" s="287">
        <v>30.8412906257538</v>
      </c>
      <c r="P43" s="288">
        <v>39</v>
      </c>
      <c r="Q43" s="289">
        <v>14</v>
      </c>
      <c r="R43" s="289">
        <v>1331</v>
      </c>
    </row>
    <row r="44" spans="1:18" ht="16.5">
      <c r="A44" s="278" t="s">
        <v>116</v>
      </c>
      <c r="B44" s="279" t="s">
        <v>329</v>
      </c>
      <c r="C44" s="280" t="s">
        <v>67</v>
      </c>
      <c r="D44" s="281">
        <v>0.82405686379578169</v>
      </c>
      <c r="E44" s="282">
        <v>6487</v>
      </c>
      <c r="F44" s="115" t="s">
        <v>117</v>
      </c>
      <c r="G44" s="283" t="s">
        <v>175</v>
      </c>
      <c r="H44" s="284">
        <v>3</v>
      </c>
      <c r="I44" s="116">
        <v>2543.5250000000001</v>
      </c>
      <c r="J44" s="285">
        <v>4.0547417935194945E-2</v>
      </c>
      <c r="K44" s="285">
        <v>0.36045473575135983</v>
      </c>
      <c r="L44" s="285">
        <v>0.2307820839189707</v>
      </c>
      <c r="M44" s="286">
        <v>17.152999999999999</v>
      </c>
      <c r="N44" s="287">
        <v>0.90425688758710843</v>
      </c>
      <c r="O44" s="287">
        <v>37.113847907923059</v>
      </c>
      <c r="P44" s="288">
        <v>17</v>
      </c>
      <c r="Q44" s="289">
        <v>23</v>
      </c>
      <c r="R44" s="289">
        <v>944</v>
      </c>
    </row>
    <row r="45" spans="1:18" ht="16.5">
      <c r="A45" s="278" t="s">
        <v>116</v>
      </c>
      <c r="B45" s="279" t="s">
        <v>334</v>
      </c>
      <c r="C45" s="280" t="s">
        <v>67</v>
      </c>
      <c r="D45" s="281">
        <v>0.82638588220742737</v>
      </c>
      <c r="E45" s="282">
        <v>3041</v>
      </c>
      <c r="F45" s="115" t="s">
        <v>118</v>
      </c>
      <c r="G45" s="283" t="s">
        <v>218</v>
      </c>
      <c r="H45" s="284">
        <v>2</v>
      </c>
      <c r="I45" s="116">
        <v>2584.5710000000004</v>
      </c>
      <c r="J45" s="285">
        <v>3.138809659799803E-2</v>
      </c>
      <c r="K45" s="285">
        <v>0.35472376815647239</v>
      </c>
      <c r="L45" s="285">
        <v>0.18107453809549051</v>
      </c>
      <c r="M45" s="286">
        <v>17.337</v>
      </c>
      <c r="N45" s="287">
        <v>7.7382281237389092E-2</v>
      </c>
      <c r="O45" s="287">
        <v>57.301579256286622</v>
      </c>
      <c r="P45" s="288">
        <v>11</v>
      </c>
      <c r="Q45" s="289">
        <v>2</v>
      </c>
      <c r="R45" s="289">
        <v>1481</v>
      </c>
    </row>
    <row r="46" spans="1:18" ht="16.5">
      <c r="A46" s="278" t="s">
        <v>116</v>
      </c>
      <c r="B46" s="279" t="s">
        <v>386</v>
      </c>
      <c r="C46" s="280" t="s">
        <v>67</v>
      </c>
      <c r="D46" s="281">
        <v>0.82353028204939038</v>
      </c>
      <c r="E46" s="282">
        <v>2116</v>
      </c>
      <c r="F46" s="115" t="s">
        <v>117</v>
      </c>
      <c r="G46" s="283" t="s">
        <v>370</v>
      </c>
      <c r="H46" s="284">
        <v>3</v>
      </c>
      <c r="I46" s="116">
        <v>2416.5439999999999</v>
      </c>
      <c r="J46" s="285">
        <v>9.8004074002056747E-3</v>
      </c>
      <c r="K46" s="285">
        <v>0.40985601093355939</v>
      </c>
      <c r="L46" s="285">
        <v>0.37822609478660435</v>
      </c>
      <c r="M46" s="286">
        <v>20.812999999999999</v>
      </c>
      <c r="N46" s="287">
        <v>2.1932147728326075</v>
      </c>
      <c r="O46" s="287">
        <v>33.849994041076847</v>
      </c>
      <c r="P46" s="288">
        <v>80</v>
      </c>
      <c r="Q46" s="289">
        <v>53</v>
      </c>
      <c r="R46" s="289">
        <v>818</v>
      </c>
    </row>
    <row r="47" spans="1:18" ht="16.5">
      <c r="A47" s="278" t="s">
        <v>116</v>
      </c>
      <c r="B47" s="279" t="s">
        <v>337</v>
      </c>
      <c r="C47" s="280" t="s">
        <v>67</v>
      </c>
      <c r="D47" s="281">
        <v>0.80482282505227032</v>
      </c>
      <c r="E47" s="282">
        <v>257</v>
      </c>
      <c r="F47" s="115" t="s">
        <v>119</v>
      </c>
      <c r="G47" s="283" t="s">
        <v>223</v>
      </c>
      <c r="H47" s="284">
        <v>9</v>
      </c>
      <c r="I47" s="116">
        <v>3826.2289999999998</v>
      </c>
      <c r="J47" s="285">
        <v>1.4629040267863321E-2</v>
      </c>
      <c r="K47" s="285">
        <v>0.29739951496807027</v>
      </c>
      <c r="L47" s="285">
        <v>0.16439162423367762</v>
      </c>
      <c r="M47" s="286">
        <v>19.125</v>
      </c>
      <c r="N47" s="287">
        <v>0.80357042410839852</v>
      </c>
      <c r="O47" s="287">
        <v>69.910626897430674</v>
      </c>
      <c r="P47" s="288">
        <v>20</v>
      </c>
      <c r="Q47" s="289">
        <v>55</v>
      </c>
      <c r="R47" s="289">
        <v>4006</v>
      </c>
    </row>
    <row r="48" spans="1:18" ht="16.5">
      <c r="A48" s="278" t="s">
        <v>116</v>
      </c>
      <c r="B48" s="279" t="s">
        <v>341</v>
      </c>
      <c r="C48" s="280" t="s">
        <v>67</v>
      </c>
      <c r="D48" s="281">
        <v>0.8204524054620882</v>
      </c>
      <c r="E48" s="282">
        <v>4685</v>
      </c>
      <c r="F48" s="115" t="s">
        <v>117</v>
      </c>
      <c r="G48" s="283" t="s">
        <v>402</v>
      </c>
      <c r="H48" s="284">
        <v>16</v>
      </c>
      <c r="I48" s="116">
        <v>2805.2280000000001</v>
      </c>
      <c r="J48" s="285">
        <v>3.1467017704950362E-2</v>
      </c>
      <c r="K48" s="285">
        <v>0.37071890400383084</v>
      </c>
      <c r="L48" s="285">
        <v>0.23665521659234801</v>
      </c>
      <c r="M48" s="286">
        <v>16.661999999999999</v>
      </c>
      <c r="N48" s="287">
        <v>0.99813633686816183</v>
      </c>
      <c r="O48" s="287">
        <v>24.775169790120447</v>
      </c>
      <c r="P48" s="288">
        <v>246</v>
      </c>
      <c r="Q48" s="289">
        <v>28</v>
      </c>
      <c r="R48" s="289">
        <v>707</v>
      </c>
    </row>
    <row r="49" spans="1:18" ht="16.5">
      <c r="A49" s="278" t="s">
        <v>116</v>
      </c>
      <c r="B49" s="279" t="s">
        <v>458</v>
      </c>
      <c r="C49" s="280" t="s">
        <v>70</v>
      </c>
      <c r="D49" s="281">
        <v>0.79747247970048285</v>
      </c>
      <c r="E49" s="282">
        <v>4147</v>
      </c>
      <c r="F49" s="115" t="s">
        <v>117</v>
      </c>
      <c r="G49" s="283" t="s">
        <v>405</v>
      </c>
      <c r="H49" s="284">
        <v>3</v>
      </c>
      <c r="I49" s="116">
        <v>1883.9470000000001</v>
      </c>
      <c r="J49" s="285">
        <v>2.5685402109392852E-2</v>
      </c>
      <c r="K49" s="285">
        <v>0.40579981694036038</v>
      </c>
      <c r="L49" s="285">
        <v>0.23397155007677828</v>
      </c>
      <c r="M49" s="286">
        <v>21.071999999999999</v>
      </c>
      <c r="N49" s="287">
        <v>3.344043117985803</v>
      </c>
      <c r="O49" s="287">
        <v>41.402438603633755</v>
      </c>
      <c r="P49" s="288">
        <v>31</v>
      </c>
      <c r="Q49" s="289">
        <v>64</v>
      </c>
      <c r="R49" s="289">
        <v>804</v>
      </c>
    </row>
    <row r="50" spans="1:18" ht="16.5">
      <c r="A50" s="278" t="s">
        <v>116</v>
      </c>
      <c r="B50" s="279" t="s">
        <v>345</v>
      </c>
      <c r="C50" s="280" t="s">
        <v>67</v>
      </c>
      <c r="D50" s="281">
        <v>0.82800631207889419</v>
      </c>
      <c r="E50" s="282">
        <v>231</v>
      </c>
      <c r="F50" s="115" t="s">
        <v>117</v>
      </c>
      <c r="G50" s="283" t="s">
        <v>197</v>
      </c>
      <c r="H50" s="284">
        <v>3</v>
      </c>
      <c r="I50" s="116">
        <v>2489.4549999999999</v>
      </c>
      <c r="J50" s="285">
        <v>2.4938195544210433E-2</v>
      </c>
      <c r="K50" s="285">
        <v>0.41204395094360058</v>
      </c>
      <c r="L50" s="285">
        <v>0.28761315227630146</v>
      </c>
      <c r="M50" s="286">
        <v>17.141999999999999</v>
      </c>
      <c r="N50" s="287">
        <v>0.96406643221106636</v>
      </c>
      <c r="O50" s="287">
        <v>38.964351635197261</v>
      </c>
      <c r="P50" s="288">
        <v>46</v>
      </c>
      <c r="Q50" s="289">
        <v>24</v>
      </c>
      <c r="R50" s="289">
        <v>970</v>
      </c>
    </row>
    <row r="51" spans="1:18" ht="16.5">
      <c r="A51" s="278" t="s">
        <v>116</v>
      </c>
      <c r="B51" s="279" t="s">
        <v>346</v>
      </c>
      <c r="C51" s="280" t="s">
        <v>67</v>
      </c>
      <c r="D51" s="281">
        <v>0.80347224861711841</v>
      </c>
      <c r="E51" s="282">
        <v>2999</v>
      </c>
      <c r="F51" s="115" t="s">
        <v>117</v>
      </c>
      <c r="G51" s="283" t="s">
        <v>190</v>
      </c>
      <c r="H51" s="284">
        <v>2</v>
      </c>
      <c r="I51" s="116">
        <v>2583.1440000000002</v>
      </c>
      <c r="J51" s="285">
        <v>4.0634591947684012E-2</v>
      </c>
      <c r="K51" s="285">
        <v>0.39732416451413416</v>
      </c>
      <c r="L51" s="285">
        <v>0.33728170112625261</v>
      </c>
      <c r="M51" s="286">
        <v>17.486999999999998</v>
      </c>
      <c r="N51" s="287">
        <v>1.5872131015537654</v>
      </c>
      <c r="O51" s="287">
        <v>68.250163366811904</v>
      </c>
      <c r="P51" s="288">
        <v>47</v>
      </c>
      <c r="Q51" s="289">
        <v>41</v>
      </c>
      <c r="R51" s="289">
        <v>1763</v>
      </c>
    </row>
    <row r="52" spans="1:18" ht="16.5">
      <c r="A52" s="278" t="s">
        <v>116</v>
      </c>
      <c r="B52" s="279" t="s">
        <v>347</v>
      </c>
      <c r="C52" s="280" t="s">
        <v>67</v>
      </c>
      <c r="D52" s="281">
        <v>0.83202987929268002</v>
      </c>
      <c r="E52" s="282">
        <v>7959</v>
      </c>
      <c r="F52" s="115" t="s">
        <v>119</v>
      </c>
      <c r="G52" s="283" t="s">
        <v>227</v>
      </c>
      <c r="H52" s="284">
        <v>2</v>
      </c>
      <c r="I52" s="116">
        <v>2025.3440000000001</v>
      </c>
      <c r="J52" s="285">
        <v>4.6135305836741379E-3</v>
      </c>
      <c r="K52" s="285">
        <v>0.35124243485216122</v>
      </c>
      <c r="L52" s="285">
        <v>0.19848480060671175</v>
      </c>
      <c r="M52" s="286">
        <v>16.056999999999999</v>
      </c>
      <c r="N52" s="287">
        <v>0.44436895658219044</v>
      </c>
      <c r="O52" s="287">
        <v>32.5870568160273</v>
      </c>
      <c r="P52" s="288">
        <v>32</v>
      </c>
      <c r="Q52" s="289">
        <v>9</v>
      </c>
      <c r="R52" s="289">
        <v>660</v>
      </c>
    </row>
    <row r="53" spans="1:18" ht="16.5">
      <c r="A53" s="278" t="s">
        <v>116</v>
      </c>
      <c r="B53" s="279" t="s">
        <v>350</v>
      </c>
      <c r="C53" s="280" t="s">
        <v>70</v>
      </c>
      <c r="D53" s="281">
        <v>0.7813213114251687</v>
      </c>
      <c r="E53" s="282">
        <v>4339</v>
      </c>
      <c r="F53" s="115" t="s">
        <v>117</v>
      </c>
      <c r="G53" s="283" t="s">
        <v>173</v>
      </c>
      <c r="H53" s="284">
        <v>10</v>
      </c>
      <c r="I53" s="116">
        <v>2117.9539999999997</v>
      </c>
      <c r="J53" s="285">
        <v>1.3192543074691847E-2</v>
      </c>
      <c r="K53" s="285">
        <v>0.38998958719954674</v>
      </c>
      <c r="L53" s="285">
        <v>0.26953699281401627</v>
      </c>
      <c r="M53" s="286">
        <v>21.01</v>
      </c>
      <c r="N53" s="287">
        <v>2.7384919596931758</v>
      </c>
      <c r="O53" s="287">
        <v>40.746871745089841</v>
      </c>
      <c r="P53" s="288">
        <v>2</v>
      </c>
      <c r="Q53" s="289">
        <v>58</v>
      </c>
      <c r="R53" s="289">
        <v>901</v>
      </c>
    </row>
  </sheetData>
  <phoneticPr fontId="3" type="noConversion"/>
  <conditionalFormatting sqref="C14:D53">
    <cfRule type="containsText" dxfId="31" priority="1" operator="containsText" text="F">
      <formula>NOT(ISERROR(SEARCH("F",C14)))</formula>
    </cfRule>
    <cfRule type="containsText" dxfId="30" priority="2" operator="containsText" text="D">
      <formula>NOT(ISERROR(SEARCH("D",C14)))</formula>
    </cfRule>
    <cfRule type="containsText" dxfId="29" priority="3" operator="containsText" text="C">
      <formula>NOT(ISERROR(SEARCH("C",C14)))</formula>
    </cfRule>
    <cfRule type="containsText" dxfId="28" priority="4" operator="containsText" text="B">
      <formula>NOT(ISERROR(SEARCH("B",C14)))</formula>
    </cfRule>
    <cfRule type="containsText" dxfId="27" priority="5" operator="containsText" text="A">
      <formula>NOT(ISERROR(SEARCH("A",C14)))</formula>
    </cfRule>
    <cfRule type="containsText" dxfId="2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8"/>
  <sheetViews>
    <sheetView showGridLines="0" zoomScaleNormal="100" zoomScaleSheetLayoutView="85" workbookViewId="0"/>
  </sheetViews>
  <sheetFormatPr defaultRowHeight="13.5"/>
  <cols>
    <col min="1" max="2" width="9.140625" style="122"/>
    <col min="3" max="3" width="9.85546875" style="122" customWidth="1"/>
    <col min="4" max="16384" width="9.140625" style="122"/>
  </cols>
  <sheetData>
    <row r="1" spans="1:11" ht="3.75" customHeight="1">
      <c r="A1" s="117"/>
      <c r="B1" s="118"/>
      <c r="C1" s="119"/>
      <c r="D1" s="120"/>
      <c r="E1" s="120"/>
      <c r="F1" s="121"/>
      <c r="G1" s="120"/>
      <c r="H1" s="120"/>
      <c r="I1" s="120"/>
      <c r="J1" s="120"/>
      <c r="K1" s="120"/>
    </row>
    <row r="2" spans="1:11" ht="41.25">
      <c r="A2" s="297" t="s">
        <v>751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</row>
    <row r="4" spans="1:11" ht="17.25">
      <c r="A4" s="123" t="s">
        <v>352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6" spans="1:11" ht="26.25">
      <c r="A6" s="125"/>
    </row>
    <row r="7" spans="1:11" ht="130.5" customHeight="1">
      <c r="A7" s="125"/>
    </row>
    <row r="8" spans="1:11" ht="26.25">
      <c r="A8" s="125"/>
    </row>
    <row r="9" spans="1:11" ht="26.25">
      <c r="A9" s="125"/>
    </row>
    <row r="10" spans="1:11" ht="40.5" customHeight="1">
      <c r="A10" s="125" t="s">
        <v>353</v>
      </c>
    </row>
    <row r="11" spans="1:11" ht="19.5" customHeight="1">
      <c r="A11" s="125"/>
    </row>
    <row r="12" spans="1:11" ht="17.25">
      <c r="A12" s="126" t="s">
        <v>354</v>
      </c>
    </row>
    <row r="13" spans="1:11" ht="40.5">
      <c r="A13" s="273" t="s">
        <v>0</v>
      </c>
      <c r="B13" s="274" t="s">
        <v>74</v>
      </c>
      <c r="C13" s="275" t="s">
        <v>65</v>
      </c>
      <c r="D13" s="275" t="s">
        <v>154</v>
      </c>
      <c r="E13" s="276" t="s">
        <v>140</v>
      </c>
      <c r="F13" s="274" t="s">
        <v>145</v>
      </c>
      <c r="G13" s="276" t="s">
        <v>143</v>
      </c>
      <c r="H13" s="276" t="s">
        <v>147</v>
      </c>
      <c r="I13" s="114" t="s">
        <v>149</v>
      </c>
      <c r="J13" s="276" t="s">
        <v>6</v>
      </c>
      <c r="K13" s="290" t="s">
        <v>7</v>
      </c>
    </row>
    <row r="14" spans="1:11" ht="16.5">
      <c r="A14" s="278" t="s">
        <v>116</v>
      </c>
      <c r="B14" s="279" t="s">
        <v>361</v>
      </c>
      <c r="C14" s="280" t="s">
        <v>67</v>
      </c>
      <c r="D14" s="281">
        <v>0.83624605754617132</v>
      </c>
      <c r="E14" s="282">
        <v>2887</v>
      </c>
      <c r="F14" s="115" t="s">
        <v>118</v>
      </c>
      <c r="G14" s="298" t="s">
        <v>219</v>
      </c>
      <c r="H14" s="284">
        <v>14</v>
      </c>
      <c r="I14" s="116">
        <v>2648.7869999999998</v>
      </c>
      <c r="J14" s="287">
        <v>0.11325939005288081</v>
      </c>
      <c r="K14" s="291">
        <v>30.995319744471718</v>
      </c>
    </row>
    <row r="15" spans="1:11" ht="16.5">
      <c r="A15" s="278" t="s">
        <v>116</v>
      </c>
      <c r="B15" s="279" t="s">
        <v>247</v>
      </c>
      <c r="C15" s="280" t="s">
        <v>69</v>
      </c>
      <c r="D15" s="281">
        <v>0.85734115441756964</v>
      </c>
      <c r="E15" s="282">
        <v>887</v>
      </c>
      <c r="F15" s="115" t="s">
        <v>119</v>
      </c>
      <c r="G15" s="298" t="s">
        <v>225</v>
      </c>
      <c r="H15" s="284">
        <v>4</v>
      </c>
      <c r="I15" s="116">
        <v>4857.0320000000002</v>
      </c>
      <c r="J15" s="287">
        <v>2.5513132885152632</v>
      </c>
      <c r="K15" s="291">
        <v>79.090711943973162</v>
      </c>
    </row>
    <row r="16" spans="1:11" ht="16.5">
      <c r="A16" s="278" t="s">
        <v>116</v>
      </c>
      <c r="B16" s="279" t="s">
        <v>253</v>
      </c>
      <c r="C16" s="280" t="s">
        <v>70</v>
      </c>
      <c r="D16" s="281">
        <v>0.74642169666325875</v>
      </c>
      <c r="E16" s="282">
        <v>5366</v>
      </c>
      <c r="F16" s="115" t="s">
        <v>118</v>
      </c>
      <c r="G16" s="298" t="s">
        <v>203</v>
      </c>
      <c r="H16" s="284">
        <v>2</v>
      </c>
      <c r="I16" s="116">
        <v>1670.1390000000001</v>
      </c>
      <c r="J16" s="287">
        <v>0.1796257676756246</v>
      </c>
      <c r="K16" s="291">
        <v>34.787523673179294</v>
      </c>
    </row>
    <row r="17" spans="1:11" ht="16.5">
      <c r="A17" s="278" t="s">
        <v>116</v>
      </c>
      <c r="B17" s="279" t="s">
        <v>448</v>
      </c>
      <c r="C17" s="280" t="s">
        <v>70</v>
      </c>
      <c r="D17" s="281">
        <v>0.77361859921233989</v>
      </c>
      <c r="E17" s="282">
        <v>391</v>
      </c>
      <c r="F17" s="115" t="s">
        <v>118</v>
      </c>
      <c r="G17" s="298" t="s">
        <v>202</v>
      </c>
      <c r="H17" s="284">
        <v>17</v>
      </c>
      <c r="I17" s="116">
        <v>3786.1359999999995</v>
      </c>
      <c r="J17" s="287">
        <v>7.7201303944060227</v>
      </c>
      <c r="K17" s="291">
        <v>54.433937580921011</v>
      </c>
    </row>
    <row r="18" spans="1:11" ht="16.5">
      <c r="A18" s="278" t="s">
        <v>116</v>
      </c>
      <c r="B18" s="279" t="s">
        <v>261</v>
      </c>
      <c r="C18" s="280" t="s">
        <v>69</v>
      </c>
      <c r="D18" s="281">
        <v>0.86969508945071383</v>
      </c>
      <c r="E18" s="282">
        <v>852</v>
      </c>
      <c r="F18" s="115" t="s">
        <v>117</v>
      </c>
      <c r="G18" s="298" t="s">
        <v>165</v>
      </c>
      <c r="H18" s="284">
        <v>3</v>
      </c>
      <c r="I18" s="116">
        <v>2975.1330000000003</v>
      </c>
      <c r="J18" s="287">
        <v>0.40334331271912882</v>
      </c>
      <c r="K18" s="291">
        <v>27.360121379447573</v>
      </c>
    </row>
    <row r="19" spans="1:11" ht="16.5">
      <c r="A19" s="278" t="s">
        <v>116</v>
      </c>
      <c r="B19" s="279" t="s">
        <v>263</v>
      </c>
      <c r="C19" s="280" t="s">
        <v>70</v>
      </c>
      <c r="D19" s="281">
        <v>0.78165336466811264</v>
      </c>
      <c r="E19" s="282">
        <v>4554</v>
      </c>
      <c r="F19" s="115" t="s">
        <v>117</v>
      </c>
      <c r="G19" s="298" t="s">
        <v>370</v>
      </c>
      <c r="H19" s="284">
        <v>11</v>
      </c>
      <c r="I19" s="116">
        <v>2067.5309999999999</v>
      </c>
      <c r="J19" s="287">
        <v>2.0266080976926433</v>
      </c>
      <c r="K19" s="291">
        <v>51.425180478950821</v>
      </c>
    </row>
    <row r="20" spans="1:11" ht="16.5">
      <c r="A20" s="278" t="s">
        <v>116</v>
      </c>
      <c r="B20" s="279" t="s">
        <v>266</v>
      </c>
      <c r="C20" s="280" t="s">
        <v>67</v>
      </c>
      <c r="D20" s="281">
        <v>0.82950000000000002</v>
      </c>
      <c r="E20" s="282">
        <v>9914</v>
      </c>
      <c r="F20" s="115" t="s">
        <v>118</v>
      </c>
      <c r="G20" s="298" t="s">
        <v>213</v>
      </c>
      <c r="H20" s="284">
        <v>2</v>
      </c>
      <c r="I20" s="116">
        <v>1580.326</v>
      </c>
      <c r="J20" s="287">
        <v>1.6414798006061655</v>
      </c>
      <c r="K20" s="291">
        <v>37.557057837869067</v>
      </c>
    </row>
    <row r="21" spans="1:11" ht="16.5">
      <c r="A21" s="278" t="s">
        <v>116</v>
      </c>
      <c r="B21" s="279" t="s">
        <v>267</v>
      </c>
      <c r="C21" s="280" t="s">
        <v>69</v>
      </c>
      <c r="D21" s="281">
        <v>0.85108680772538681</v>
      </c>
      <c r="E21" s="282">
        <v>5010</v>
      </c>
      <c r="F21" s="115" t="s">
        <v>118</v>
      </c>
      <c r="G21" s="298" t="s">
        <v>204</v>
      </c>
      <c r="H21" s="284">
        <v>2</v>
      </c>
      <c r="I21" s="116">
        <v>2613.7270000000003</v>
      </c>
      <c r="J21" s="287">
        <v>0.42085497069892908</v>
      </c>
      <c r="K21" s="291">
        <v>55.705894303421886</v>
      </c>
    </row>
    <row r="22" spans="1:11" ht="16.5">
      <c r="A22" s="278" t="s">
        <v>116</v>
      </c>
      <c r="B22" s="279" t="s">
        <v>270</v>
      </c>
      <c r="C22" s="280" t="s">
        <v>67</v>
      </c>
      <c r="D22" s="281">
        <v>0.84482471145110727</v>
      </c>
      <c r="E22" s="282">
        <v>9059</v>
      </c>
      <c r="F22" s="115" t="s">
        <v>118</v>
      </c>
      <c r="G22" s="298" t="s">
        <v>203</v>
      </c>
      <c r="H22" s="284">
        <v>5</v>
      </c>
      <c r="I22" s="116">
        <v>2575.5349999999999</v>
      </c>
      <c r="J22" s="287">
        <v>0.81536457473884072</v>
      </c>
      <c r="K22" s="291">
        <v>38.593923204305128</v>
      </c>
    </row>
    <row r="23" spans="1:11" ht="16.5">
      <c r="A23" s="278" t="s">
        <v>116</v>
      </c>
      <c r="B23" s="279" t="s">
        <v>449</v>
      </c>
      <c r="C23" s="280" t="s">
        <v>67</v>
      </c>
      <c r="D23" s="281">
        <v>0.84914887034697939</v>
      </c>
      <c r="E23" s="282">
        <v>3976</v>
      </c>
      <c r="F23" s="115" t="s">
        <v>117</v>
      </c>
      <c r="G23" s="298" t="s">
        <v>395</v>
      </c>
      <c r="H23" s="284">
        <v>18</v>
      </c>
      <c r="I23" s="116">
        <v>2995.3599999999997</v>
      </c>
      <c r="J23" s="287">
        <v>1.068319000053416</v>
      </c>
      <c r="K23" s="291">
        <v>43.266919502163354</v>
      </c>
    </row>
    <row r="24" spans="1:11" ht="16.5">
      <c r="A24" s="278" t="s">
        <v>116</v>
      </c>
      <c r="B24" s="279" t="s">
        <v>274</v>
      </c>
      <c r="C24" s="280" t="s">
        <v>69</v>
      </c>
      <c r="D24" s="281">
        <v>0.85459080138013721</v>
      </c>
      <c r="E24" s="282">
        <v>3551</v>
      </c>
      <c r="F24" s="115" t="s">
        <v>117</v>
      </c>
      <c r="G24" s="298" t="s">
        <v>181</v>
      </c>
      <c r="H24" s="284">
        <v>4</v>
      </c>
      <c r="I24" s="116">
        <v>2543.5560000000005</v>
      </c>
      <c r="J24" s="287">
        <v>0.94356090449748287</v>
      </c>
      <c r="K24" s="291">
        <v>42.027775287825385</v>
      </c>
    </row>
    <row r="25" spans="1:11" ht="16.5">
      <c r="A25" s="278" t="s">
        <v>116</v>
      </c>
      <c r="B25" s="279" t="s">
        <v>363</v>
      </c>
      <c r="C25" s="280" t="s">
        <v>70</v>
      </c>
      <c r="D25" s="281">
        <v>0.7513749395664594</v>
      </c>
      <c r="E25" s="282">
        <v>4646</v>
      </c>
      <c r="F25" s="115" t="s">
        <v>117</v>
      </c>
      <c r="G25" s="298" t="s">
        <v>195</v>
      </c>
      <c r="H25" s="284">
        <v>9</v>
      </c>
      <c r="I25" s="116">
        <v>1248.1870000000001</v>
      </c>
      <c r="J25" s="287">
        <v>0.32731081434930615</v>
      </c>
      <c r="K25" s="291">
        <v>34.69494632102645</v>
      </c>
    </row>
    <row r="26" spans="1:11" ht="16.5">
      <c r="A26" s="278" t="s">
        <v>116</v>
      </c>
      <c r="B26" s="279" t="s">
        <v>388</v>
      </c>
      <c r="C26" s="280" t="s">
        <v>69</v>
      </c>
      <c r="D26" s="281">
        <v>0.89596249874646916</v>
      </c>
      <c r="E26" s="282">
        <v>1258</v>
      </c>
      <c r="F26" s="115" t="s">
        <v>117</v>
      </c>
      <c r="G26" s="298" t="s">
        <v>404</v>
      </c>
      <c r="H26" s="284">
        <v>3</v>
      </c>
      <c r="I26" s="116">
        <v>2804.1569999999997</v>
      </c>
      <c r="J26" s="287">
        <v>0.6419041444541087</v>
      </c>
      <c r="K26" s="291">
        <v>34.591501117804746</v>
      </c>
    </row>
    <row r="27" spans="1:11" ht="16.5">
      <c r="A27" s="278" t="s">
        <v>116</v>
      </c>
      <c r="B27" s="279" t="s">
        <v>283</v>
      </c>
      <c r="C27" s="280" t="s">
        <v>69</v>
      </c>
      <c r="D27" s="281">
        <v>0.89016630191896495</v>
      </c>
      <c r="E27" s="282">
        <v>1104</v>
      </c>
      <c r="F27" s="115" t="s">
        <v>119</v>
      </c>
      <c r="G27" s="298" t="s">
        <v>227</v>
      </c>
      <c r="H27" s="284">
        <v>8</v>
      </c>
      <c r="I27" s="116">
        <v>6969.9390000000003</v>
      </c>
      <c r="J27" s="287">
        <v>1.2625648517153449</v>
      </c>
      <c r="K27" s="291">
        <v>35.853972323143715</v>
      </c>
    </row>
    <row r="28" spans="1:11" ht="16.5">
      <c r="A28" s="278" t="s">
        <v>116</v>
      </c>
      <c r="B28" s="279" t="s">
        <v>285</v>
      </c>
      <c r="C28" s="280" t="s">
        <v>70</v>
      </c>
      <c r="D28" s="281">
        <v>0.73335676783469295</v>
      </c>
      <c r="E28" s="282">
        <v>4916</v>
      </c>
      <c r="F28" s="115" t="s">
        <v>118</v>
      </c>
      <c r="G28" s="298" t="s">
        <v>215</v>
      </c>
      <c r="H28" s="284">
        <v>2</v>
      </c>
      <c r="I28" s="116">
        <v>1908.144</v>
      </c>
      <c r="J28" s="287">
        <v>0.62888335471536738</v>
      </c>
      <c r="K28" s="291">
        <v>45.279601539506452</v>
      </c>
    </row>
    <row r="29" spans="1:11" ht="16.5">
      <c r="A29" s="278" t="s">
        <v>116</v>
      </c>
      <c r="B29" s="279" t="s">
        <v>290</v>
      </c>
      <c r="C29" s="280" t="s">
        <v>67</v>
      </c>
      <c r="D29" s="281">
        <v>0.80123823407342964</v>
      </c>
      <c r="E29" s="282">
        <v>8197</v>
      </c>
      <c r="F29" s="115" t="s">
        <v>117</v>
      </c>
      <c r="G29" s="298" t="s">
        <v>188</v>
      </c>
      <c r="H29" s="284">
        <v>3</v>
      </c>
      <c r="I29" s="116">
        <v>2525.4960000000001</v>
      </c>
      <c r="J29" s="287">
        <v>1.0993026463732467</v>
      </c>
      <c r="K29" s="291">
        <v>73.477388883587807</v>
      </c>
    </row>
    <row r="30" spans="1:11" ht="16.5">
      <c r="A30" s="278" t="s">
        <v>116</v>
      </c>
      <c r="B30" s="279" t="s">
        <v>450</v>
      </c>
      <c r="C30" s="280" t="s">
        <v>69</v>
      </c>
      <c r="D30" s="281">
        <v>0.85493882753732842</v>
      </c>
      <c r="E30" s="282">
        <v>413</v>
      </c>
      <c r="F30" s="115" t="s">
        <v>119</v>
      </c>
      <c r="G30" s="298" t="s">
        <v>227</v>
      </c>
      <c r="H30" s="284">
        <v>8</v>
      </c>
      <c r="I30" s="116">
        <v>3208.627</v>
      </c>
      <c r="J30" s="287">
        <v>2.4621122991235818</v>
      </c>
      <c r="K30" s="291">
        <v>54.57162830082774</v>
      </c>
    </row>
    <row r="31" spans="1:11" ht="16.5">
      <c r="A31" s="278" t="s">
        <v>116</v>
      </c>
      <c r="B31" s="279" t="s">
        <v>297</v>
      </c>
      <c r="C31" s="280" t="s">
        <v>69</v>
      </c>
      <c r="D31" s="281">
        <v>0.89305281393133129</v>
      </c>
      <c r="E31" s="282">
        <v>1881</v>
      </c>
      <c r="F31" s="115" t="s">
        <v>119</v>
      </c>
      <c r="G31" s="298" t="s">
        <v>226</v>
      </c>
      <c r="H31" s="284">
        <v>7</v>
      </c>
      <c r="I31" s="116">
        <v>3191.0010000000002</v>
      </c>
      <c r="J31" s="287">
        <v>0.72077695995707924</v>
      </c>
      <c r="K31" s="291">
        <v>23.315567748176825</v>
      </c>
    </row>
    <row r="32" spans="1:11" ht="16.5">
      <c r="A32" s="278" t="s">
        <v>116</v>
      </c>
      <c r="B32" s="279" t="s">
        <v>298</v>
      </c>
      <c r="C32" s="280" t="s">
        <v>67</v>
      </c>
      <c r="D32" s="281">
        <v>0.83771843458021</v>
      </c>
      <c r="E32" s="282">
        <v>6000</v>
      </c>
      <c r="F32" s="115" t="s">
        <v>119</v>
      </c>
      <c r="G32" s="298" t="s">
        <v>233</v>
      </c>
      <c r="H32" s="284">
        <v>3</v>
      </c>
      <c r="I32" s="116">
        <v>3297.1779999999999</v>
      </c>
      <c r="J32" s="287">
        <v>2.3050014284943066</v>
      </c>
      <c r="K32" s="291">
        <v>67.148331087978875</v>
      </c>
    </row>
    <row r="33" spans="1:11" ht="16.5">
      <c r="A33" s="278" t="s">
        <v>116</v>
      </c>
      <c r="B33" s="279" t="s">
        <v>299</v>
      </c>
      <c r="C33" s="280" t="s">
        <v>67</v>
      </c>
      <c r="D33" s="281">
        <v>0.82524480652839771</v>
      </c>
      <c r="E33" s="282">
        <v>7164</v>
      </c>
      <c r="F33" s="115" t="s">
        <v>117</v>
      </c>
      <c r="G33" s="298" t="s">
        <v>176</v>
      </c>
      <c r="H33" s="284">
        <v>13</v>
      </c>
      <c r="I33" s="116">
        <v>2720.9630000000002</v>
      </c>
      <c r="J33" s="287">
        <v>1.5647629297230194</v>
      </c>
      <c r="K33" s="291">
        <v>71.805232219511893</v>
      </c>
    </row>
    <row r="34" spans="1:11" ht="16.5">
      <c r="A34" s="278" t="s">
        <v>116</v>
      </c>
      <c r="B34" s="279" t="s">
        <v>300</v>
      </c>
      <c r="C34" s="280" t="s">
        <v>69</v>
      </c>
      <c r="D34" s="281">
        <v>0.87095118244762382</v>
      </c>
      <c r="E34" s="282">
        <v>606</v>
      </c>
      <c r="F34" s="115" t="s">
        <v>118</v>
      </c>
      <c r="G34" s="298" t="s">
        <v>206</v>
      </c>
      <c r="H34" s="284">
        <v>3</v>
      </c>
      <c r="I34" s="116">
        <v>2657.4449999999997</v>
      </c>
      <c r="J34" s="287">
        <v>1.6557257064586475</v>
      </c>
      <c r="K34" s="291">
        <v>30.555665310100494</v>
      </c>
    </row>
    <row r="35" spans="1:11" ht="16.5">
      <c r="A35" s="278" t="s">
        <v>116</v>
      </c>
      <c r="B35" s="279" t="s">
        <v>302</v>
      </c>
      <c r="C35" s="280" t="s">
        <v>67</v>
      </c>
      <c r="D35" s="281">
        <v>0.83308370189427505</v>
      </c>
      <c r="E35" s="282">
        <v>1370</v>
      </c>
      <c r="F35" s="115" t="s">
        <v>117</v>
      </c>
      <c r="G35" s="298" t="s">
        <v>169</v>
      </c>
      <c r="H35" s="284">
        <v>6</v>
      </c>
      <c r="I35" s="116">
        <v>2312.4380000000001</v>
      </c>
      <c r="J35" s="287">
        <v>1.6626762436818301</v>
      </c>
      <c r="K35" s="291">
        <v>76.483107209364192</v>
      </c>
    </row>
    <row r="36" spans="1:11" ht="16.5">
      <c r="A36" s="278" t="s">
        <v>116</v>
      </c>
      <c r="B36" s="279" t="s">
        <v>390</v>
      </c>
      <c r="C36" s="280" t="s">
        <v>70</v>
      </c>
      <c r="D36" s="281">
        <v>0.77914219340395174</v>
      </c>
      <c r="E36" s="282">
        <v>1633</v>
      </c>
      <c r="F36" s="115" t="s">
        <v>117</v>
      </c>
      <c r="G36" s="298" t="s">
        <v>171</v>
      </c>
      <c r="H36" s="284">
        <v>11</v>
      </c>
      <c r="I36" s="116">
        <v>1302.9970000000001</v>
      </c>
      <c r="J36" s="287">
        <v>1.1789000469595186</v>
      </c>
      <c r="K36" s="291">
        <v>48.236660254760302</v>
      </c>
    </row>
    <row r="37" spans="1:11" ht="16.5">
      <c r="A37" s="278" t="s">
        <v>116</v>
      </c>
      <c r="B37" s="279" t="s">
        <v>307</v>
      </c>
      <c r="C37" s="280" t="s">
        <v>67</v>
      </c>
      <c r="D37" s="281">
        <v>0.83728797909081987</v>
      </c>
      <c r="E37" s="282">
        <v>9106</v>
      </c>
      <c r="F37" s="115" t="s">
        <v>118</v>
      </c>
      <c r="G37" s="298" t="s">
        <v>199</v>
      </c>
      <c r="H37" s="284">
        <v>13</v>
      </c>
      <c r="I37" s="116">
        <v>2876.4620000000004</v>
      </c>
      <c r="J37" s="287">
        <v>0.48670901962202168</v>
      </c>
      <c r="K37" s="291">
        <v>29.1677762473483</v>
      </c>
    </row>
    <row r="38" spans="1:11" ht="16.5">
      <c r="A38" s="278" t="s">
        <v>116</v>
      </c>
      <c r="B38" s="279" t="s">
        <v>453</v>
      </c>
      <c r="C38" s="280" t="s">
        <v>67</v>
      </c>
      <c r="D38" s="281">
        <v>0.8407397354314784</v>
      </c>
      <c r="E38" s="282">
        <v>3798</v>
      </c>
      <c r="F38" s="115" t="s">
        <v>117</v>
      </c>
      <c r="G38" s="298" t="s">
        <v>197</v>
      </c>
      <c r="H38" s="284">
        <v>16</v>
      </c>
      <c r="I38" s="116">
        <v>2752.7270000000003</v>
      </c>
      <c r="J38" s="287">
        <v>0.36300466218987804</v>
      </c>
      <c r="K38" s="291">
        <v>64.171157504899554</v>
      </c>
    </row>
    <row r="39" spans="1:11" ht="16.5">
      <c r="A39" s="278" t="s">
        <v>116</v>
      </c>
      <c r="B39" s="279" t="s">
        <v>391</v>
      </c>
      <c r="C39" s="280" t="s">
        <v>67</v>
      </c>
      <c r="D39" s="281">
        <v>0.82922295794996725</v>
      </c>
      <c r="E39" s="282">
        <v>5183</v>
      </c>
      <c r="F39" s="115" t="s">
        <v>117</v>
      </c>
      <c r="G39" s="298" t="s">
        <v>404</v>
      </c>
      <c r="H39" s="284">
        <v>3</v>
      </c>
      <c r="I39" s="116">
        <v>2189.9059999999999</v>
      </c>
      <c r="J39" s="287">
        <v>1.6439061767948031</v>
      </c>
      <c r="K39" s="291">
        <v>47.079646340984503</v>
      </c>
    </row>
    <row r="40" spans="1:11" ht="16.5">
      <c r="A40" s="278" t="s">
        <v>116</v>
      </c>
      <c r="B40" s="279" t="s">
        <v>309</v>
      </c>
      <c r="C40" s="280" t="s">
        <v>70</v>
      </c>
      <c r="D40" s="281">
        <v>0.75588180125498139</v>
      </c>
      <c r="E40" s="282">
        <v>8002</v>
      </c>
      <c r="F40" s="115" t="s">
        <v>119</v>
      </c>
      <c r="G40" s="298" t="s">
        <v>228</v>
      </c>
      <c r="H40" s="284">
        <v>2</v>
      </c>
      <c r="I40" s="116">
        <v>2031.78</v>
      </c>
      <c r="J40" s="287">
        <v>0.39374341710224531</v>
      </c>
      <c r="K40" s="291">
        <v>76.6323125535245</v>
      </c>
    </row>
    <row r="41" spans="1:11" ht="16.5">
      <c r="A41" s="278" t="s">
        <v>116</v>
      </c>
      <c r="B41" s="279" t="s">
        <v>384</v>
      </c>
      <c r="C41" s="280" t="s">
        <v>67</v>
      </c>
      <c r="D41" s="281">
        <v>0.8092307692307692</v>
      </c>
      <c r="E41" s="282">
        <v>8938</v>
      </c>
      <c r="F41" s="115" t="s">
        <v>119</v>
      </c>
      <c r="G41" s="298" t="s">
        <v>230</v>
      </c>
      <c r="H41" s="284">
        <v>1</v>
      </c>
      <c r="I41" s="116">
        <v>2578.34</v>
      </c>
      <c r="J41" s="287">
        <v>0.89204682082269982</v>
      </c>
      <c r="K41" s="291">
        <v>37.15568931948463</v>
      </c>
    </row>
    <row r="42" spans="1:11" ht="16.5">
      <c r="A42" s="278" t="s">
        <v>116</v>
      </c>
      <c r="B42" s="279" t="s">
        <v>427</v>
      </c>
      <c r="C42" s="280" t="s">
        <v>70</v>
      </c>
      <c r="D42" s="281">
        <v>0.74995712950522653</v>
      </c>
      <c r="E42" s="282">
        <v>7679</v>
      </c>
      <c r="F42" s="115" t="s">
        <v>117</v>
      </c>
      <c r="G42" s="298" t="s">
        <v>401</v>
      </c>
      <c r="H42" s="284">
        <v>2</v>
      </c>
      <c r="I42" s="116">
        <v>2320.9859999999999</v>
      </c>
      <c r="J42" s="287">
        <v>2.5851082255558628</v>
      </c>
      <c r="K42" s="291">
        <v>62.688874469729676</v>
      </c>
    </row>
    <row r="43" spans="1:11" ht="16.5">
      <c r="A43" s="278" t="s">
        <v>116</v>
      </c>
      <c r="B43" s="279" t="s">
        <v>320</v>
      </c>
      <c r="C43" s="280" t="s">
        <v>69</v>
      </c>
      <c r="D43" s="281">
        <v>0.87409090909090903</v>
      </c>
      <c r="E43" s="282">
        <v>6901</v>
      </c>
      <c r="F43" s="115" t="s">
        <v>118</v>
      </c>
      <c r="G43" s="298" t="s">
        <v>210</v>
      </c>
      <c r="H43" s="284">
        <v>1</v>
      </c>
      <c r="I43" s="116">
        <v>2373.7570000000001</v>
      </c>
      <c r="J43" s="287">
        <v>0.12638193378681981</v>
      </c>
      <c r="K43" s="291">
        <v>52.406375210267939</v>
      </c>
    </row>
    <row r="44" spans="1:11" ht="16.5">
      <c r="A44" s="278" t="s">
        <v>116</v>
      </c>
      <c r="B44" s="279" t="s">
        <v>326</v>
      </c>
      <c r="C44" s="280" t="s">
        <v>67</v>
      </c>
      <c r="D44" s="281">
        <v>0.82860696014653934</v>
      </c>
      <c r="E44" s="282">
        <v>91</v>
      </c>
      <c r="F44" s="115" t="s">
        <v>119</v>
      </c>
      <c r="G44" s="298" t="s">
        <v>231</v>
      </c>
      <c r="H44" s="284">
        <v>5</v>
      </c>
      <c r="I44" s="116">
        <v>4315.643</v>
      </c>
      <c r="J44" s="287">
        <v>0.32440125376450274</v>
      </c>
      <c r="K44" s="291">
        <v>30.8412906257538</v>
      </c>
    </row>
    <row r="45" spans="1:11" ht="16.5">
      <c r="A45" s="278" t="s">
        <v>116</v>
      </c>
      <c r="B45" s="279" t="s">
        <v>328</v>
      </c>
      <c r="C45" s="280" t="s">
        <v>69</v>
      </c>
      <c r="D45" s="281">
        <v>0.88300801792119987</v>
      </c>
      <c r="E45" s="282">
        <v>7017</v>
      </c>
      <c r="F45" s="115" t="s">
        <v>118</v>
      </c>
      <c r="G45" s="298" t="s">
        <v>203</v>
      </c>
      <c r="H45" s="284">
        <v>15</v>
      </c>
      <c r="I45" s="116">
        <v>2917.165</v>
      </c>
      <c r="J45" s="287">
        <v>0.47991800258127326</v>
      </c>
      <c r="K45" s="291">
        <v>22.761825265283246</v>
      </c>
    </row>
    <row r="46" spans="1:11" ht="16.5">
      <c r="A46" s="278" t="s">
        <v>116</v>
      </c>
      <c r="B46" s="279" t="s">
        <v>329</v>
      </c>
      <c r="C46" s="280" t="s">
        <v>67</v>
      </c>
      <c r="D46" s="281">
        <v>0.82405686379578169</v>
      </c>
      <c r="E46" s="282">
        <v>6487</v>
      </c>
      <c r="F46" s="115" t="s">
        <v>117</v>
      </c>
      <c r="G46" s="298" t="s">
        <v>175</v>
      </c>
      <c r="H46" s="284">
        <v>3</v>
      </c>
      <c r="I46" s="116">
        <v>2543.5250000000001</v>
      </c>
      <c r="J46" s="287">
        <v>0.90425688758710843</v>
      </c>
      <c r="K46" s="291">
        <v>37.113847907923059</v>
      </c>
    </row>
    <row r="47" spans="1:11" ht="16.5">
      <c r="A47" s="278" t="s">
        <v>116</v>
      </c>
      <c r="B47" s="279" t="s">
        <v>334</v>
      </c>
      <c r="C47" s="280" t="s">
        <v>67</v>
      </c>
      <c r="D47" s="281">
        <v>0.82638588220742737</v>
      </c>
      <c r="E47" s="282">
        <v>3041</v>
      </c>
      <c r="F47" s="115" t="s">
        <v>118</v>
      </c>
      <c r="G47" s="298" t="s">
        <v>218</v>
      </c>
      <c r="H47" s="284">
        <v>2</v>
      </c>
      <c r="I47" s="116">
        <v>2584.5710000000004</v>
      </c>
      <c r="J47" s="287">
        <v>7.7382281237389092E-2</v>
      </c>
      <c r="K47" s="291">
        <v>57.301579256286622</v>
      </c>
    </row>
    <row r="48" spans="1:11" ht="16.5">
      <c r="A48" s="278" t="s">
        <v>116</v>
      </c>
      <c r="B48" s="279" t="s">
        <v>335</v>
      </c>
      <c r="C48" s="280" t="s">
        <v>69</v>
      </c>
      <c r="D48" s="281">
        <v>0.89918039128707727</v>
      </c>
      <c r="E48" s="282">
        <v>5288</v>
      </c>
      <c r="F48" s="115" t="s">
        <v>117</v>
      </c>
      <c r="G48" s="298" t="s">
        <v>190</v>
      </c>
      <c r="H48" s="284">
        <v>15</v>
      </c>
      <c r="I48" s="116">
        <v>2933.6419999999998</v>
      </c>
      <c r="J48" s="287">
        <v>0.71583376567420298</v>
      </c>
      <c r="K48" s="291">
        <v>37.052919204183745</v>
      </c>
    </row>
    <row r="49" spans="1:11" ht="16.5">
      <c r="A49" s="278" t="s">
        <v>116</v>
      </c>
      <c r="B49" s="279" t="s">
        <v>336</v>
      </c>
      <c r="C49" s="280" t="s">
        <v>69</v>
      </c>
      <c r="D49" s="281">
        <v>0.85737679184499904</v>
      </c>
      <c r="E49" s="282">
        <v>8988</v>
      </c>
      <c r="F49" s="115" t="s">
        <v>118</v>
      </c>
      <c r="G49" s="298" t="s">
        <v>199</v>
      </c>
      <c r="H49" s="284">
        <v>4</v>
      </c>
      <c r="I49" s="116">
        <v>2667.346</v>
      </c>
      <c r="J49" s="287">
        <v>0.39327979222242015</v>
      </c>
      <c r="K49" s="291">
        <v>44.479944500355721</v>
      </c>
    </row>
    <row r="50" spans="1:11" ht="16.5">
      <c r="A50" s="278" t="s">
        <v>116</v>
      </c>
      <c r="B50" s="279" t="s">
        <v>386</v>
      </c>
      <c r="C50" s="280" t="s">
        <v>67</v>
      </c>
      <c r="D50" s="281">
        <v>0.82353028204939038</v>
      </c>
      <c r="E50" s="282">
        <v>2116</v>
      </c>
      <c r="F50" s="115" t="s">
        <v>117</v>
      </c>
      <c r="G50" s="298" t="s">
        <v>370</v>
      </c>
      <c r="H50" s="284">
        <v>3</v>
      </c>
      <c r="I50" s="116">
        <v>2416.5439999999999</v>
      </c>
      <c r="J50" s="287">
        <v>2.1932147728326075</v>
      </c>
      <c r="K50" s="291">
        <v>33.849994041076847</v>
      </c>
    </row>
    <row r="51" spans="1:11" ht="16.5">
      <c r="A51" s="278" t="s">
        <v>116</v>
      </c>
      <c r="B51" s="279" t="s">
        <v>337</v>
      </c>
      <c r="C51" s="280" t="s">
        <v>67</v>
      </c>
      <c r="D51" s="281">
        <v>0.80482282505227032</v>
      </c>
      <c r="E51" s="282">
        <v>257</v>
      </c>
      <c r="F51" s="115" t="s">
        <v>119</v>
      </c>
      <c r="G51" s="298" t="s">
        <v>223</v>
      </c>
      <c r="H51" s="284">
        <v>9</v>
      </c>
      <c r="I51" s="116">
        <v>3826.2289999999998</v>
      </c>
      <c r="J51" s="287">
        <v>0.80357042410839852</v>
      </c>
      <c r="K51" s="291">
        <v>69.910626897430674</v>
      </c>
    </row>
    <row r="52" spans="1:11" ht="16.5">
      <c r="A52" s="278" t="s">
        <v>116</v>
      </c>
      <c r="B52" s="279" t="s">
        <v>341</v>
      </c>
      <c r="C52" s="280" t="s">
        <v>67</v>
      </c>
      <c r="D52" s="281">
        <v>0.8204524054620882</v>
      </c>
      <c r="E52" s="282">
        <v>4685</v>
      </c>
      <c r="F52" s="115" t="s">
        <v>117</v>
      </c>
      <c r="G52" s="298" t="s">
        <v>402</v>
      </c>
      <c r="H52" s="284">
        <v>16</v>
      </c>
      <c r="I52" s="116">
        <v>2805.2280000000001</v>
      </c>
      <c r="J52" s="287">
        <v>0.99813633686816183</v>
      </c>
      <c r="K52" s="291">
        <v>24.775169790120447</v>
      </c>
    </row>
    <row r="53" spans="1:11" ht="16.5">
      <c r="A53" s="278" t="s">
        <v>116</v>
      </c>
      <c r="B53" s="279" t="s">
        <v>458</v>
      </c>
      <c r="C53" s="280" t="s">
        <v>70</v>
      </c>
      <c r="D53" s="281">
        <v>0.79747247970048285</v>
      </c>
      <c r="E53" s="282">
        <v>4147</v>
      </c>
      <c r="F53" s="115" t="s">
        <v>117</v>
      </c>
      <c r="G53" s="298" t="s">
        <v>405</v>
      </c>
      <c r="H53" s="284">
        <v>3</v>
      </c>
      <c r="I53" s="116">
        <v>1883.9470000000001</v>
      </c>
      <c r="J53" s="287">
        <v>3.344043117985803</v>
      </c>
      <c r="K53" s="291">
        <v>41.402438603633755</v>
      </c>
    </row>
    <row r="54" spans="1:11" ht="16.5">
      <c r="A54" s="278" t="s">
        <v>116</v>
      </c>
      <c r="B54" s="279" t="s">
        <v>345</v>
      </c>
      <c r="C54" s="280" t="s">
        <v>67</v>
      </c>
      <c r="D54" s="281">
        <v>0.82800631207889419</v>
      </c>
      <c r="E54" s="282">
        <v>231</v>
      </c>
      <c r="F54" s="115" t="s">
        <v>117</v>
      </c>
      <c r="G54" s="298" t="s">
        <v>197</v>
      </c>
      <c r="H54" s="284">
        <v>3</v>
      </c>
      <c r="I54" s="116">
        <v>2489.4549999999999</v>
      </c>
      <c r="J54" s="287">
        <v>0.96406643221106636</v>
      </c>
      <c r="K54" s="291">
        <v>38.964351635197261</v>
      </c>
    </row>
    <row r="55" spans="1:11" ht="16.5">
      <c r="A55" s="278" t="s">
        <v>116</v>
      </c>
      <c r="B55" s="279" t="s">
        <v>346</v>
      </c>
      <c r="C55" s="280" t="s">
        <v>67</v>
      </c>
      <c r="D55" s="281">
        <v>0.80347224861711841</v>
      </c>
      <c r="E55" s="282">
        <v>2999</v>
      </c>
      <c r="F55" s="115" t="s">
        <v>117</v>
      </c>
      <c r="G55" s="298" t="s">
        <v>190</v>
      </c>
      <c r="H55" s="284">
        <v>2</v>
      </c>
      <c r="I55" s="116">
        <v>2583.1440000000002</v>
      </c>
      <c r="J55" s="287">
        <v>1.5872131015537654</v>
      </c>
      <c r="K55" s="291">
        <v>68.250163366811904</v>
      </c>
    </row>
    <row r="56" spans="1:11" ht="16.5">
      <c r="A56" s="278" t="s">
        <v>116</v>
      </c>
      <c r="B56" s="279" t="s">
        <v>347</v>
      </c>
      <c r="C56" s="280" t="s">
        <v>67</v>
      </c>
      <c r="D56" s="281">
        <v>0.83202987929268002</v>
      </c>
      <c r="E56" s="282">
        <v>7959</v>
      </c>
      <c r="F56" s="115" t="s">
        <v>119</v>
      </c>
      <c r="G56" s="298" t="s">
        <v>227</v>
      </c>
      <c r="H56" s="284">
        <v>2</v>
      </c>
      <c r="I56" s="116">
        <v>2025.3440000000001</v>
      </c>
      <c r="J56" s="287">
        <v>0.44436895658219044</v>
      </c>
      <c r="K56" s="291">
        <v>32.5870568160273</v>
      </c>
    </row>
    <row r="57" spans="1:11" ht="16.5">
      <c r="A57" s="278" t="s">
        <v>116</v>
      </c>
      <c r="B57" s="279" t="s">
        <v>350</v>
      </c>
      <c r="C57" s="280" t="s">
        <v>70</v>
      </c>
      <c r="D57" s="281">
        <v>0.7813213114251687</v>
      </c>
      <c r="E57" s="282">
        <v>4339</v>
      </c>
      <c r="F57" s="115" t="s">
        <v>117</v>
      </c>
      <c r="G57" s="298" t="s">
        <v>173</v>
      </c>
      <c r="H57" s="284">
        <v>10</v>
      </c>
      <c r="I57" s="116">
        <v>2117.9539999999997</v>
      </c>
      <c r="J57" s="287">
        <v>2.7384919596931758</v>
      </c>
      <c r="K57" s="291">
        <v>40.746871745089841</v>
      </c>
    </row>
    <row r="58" spans="1:11" ht="16.5">
      <c r="A58" s="278" t="s">
        <v>116</v>
      </c>
      <c r="B58" s="279" t="s">
        <v>430</v>
      </c>
      <c r="C58" s="280" t="s">
        <v>69</v>
      </c>
      <c r="D58" s="281">
        <v>0.86485443198908118</v>
      </c>
      <c r="E58" s="282">
        <v>4214</v>
      </c>
      <c r="F58" s="115" t="s">
        <v>118</v>
      </c>
      <c r="G58" s="298" t="s">
        <v>221</v>
      </c>
      <c r="H58" s="284">
        <v>3</v>
      </c>
      <c r="I58" s="116">
        <v>2303.8609999999999</v>
      </c>
      <c r="J58" s="287">
        <v>0.31984574296739177</v>
      </c>
      <c r="K58" s="291">
        <v>45.600864497350997</v>
      </c>
    </row>
  </sheetData>
  <mergeCells count="1">
    <mergeCell ref="A2:K2"/>
  </mergeCells>
  <phoneticPr fontId="3" type="noConversion"/>
  <conditionalFormatting sqref="C14:D58">
    <cfRule type="containsText" dxfId="25" priority="1" operator="containsText" text="F">
      <formula>NOT(ISERROR(SEARCH("F",C14)))</formula>
    </cfRule>
    <cfRule type="containsText" dxfId="24" priority="2" operator="containsText" text="D">
      <formula>NOT(ISERROR(SEARCH("D",C14)))</formula>
    </cfRule>
    <cfRule type="containsText" dxfId="23" priority="3" operator="containsText" text="C">
      <formula>NOT(ISERROR(SEARCH("C",C14)))</formula>
    </cfRule>
    <cfRule type="containsText" dxfId="22" priority="4" operator="containsText" text="B">
      <formula>NOT(ISERROR(SEARCH("B",C14)))</formula>
    </cfRule>
    <cfRule type="containsText" dxfId="21" priority="5" operator="containsText" text="A">
      <formula>NOT(ISERROR(SEARCH("A",C14)))</formula>
    </cfRule>
    <cfRule type="containsText" dxfId="2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2025-01-02T06:43:19Z</dcterms:modified>
</cp:coreProperties>
</file>