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6AA40CCC-8FE8-4FC9-80AC-DD7C6D09A1F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명단'!$A$13:$R$52</definedName>
    <definedName name="_xlnm._FilterDatabase" localSheetId="4" hidden="1">운전자별!$A$4:$BR$4</definedName>
    <definedName name="_xlnm._FilterDatabase" localSheetId="3" hidden="1">차량별!$A$4:$AY$4</definedName>
    <definedName name="_xlnm.Print_Area" localSheetId="4">운전자별!$A$1:$R$91</definedName>
    <definedName name="_xlnm.Print_Area" localSheetId="1">종합!$A$1:$L$167</definedName>
    <definedName name="_xlnm.Print_Area" localSheetId="3">차량별!$A$1:$T$45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4" i="12" l="1"/>
  <c r="B155" i="12"/>
  <c r="B156" i="12"/>
  <c r="B157" i="12"/>
  <c r="B158" i="12"/>
  <c r="B159" i="12"/>
  <c r="A7" i="7"/>
  <c r="C7" i="7"/>
  <c r="D7" i="7"/>
  <c r="E7" i="7"/>
  <c r="B7" i="7" s="1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F45" i="60" l="1"/>
  <c r="F44" i="60"/>
  <c r="F43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F155" i="12" l="1"/>
  <c r="F156" i="12"/>
  <c r="I157" i="12"/>
  <c r="G159" i="12"/>
  <c r="D155" i="12"/>
  <c r="H156" i="12"/>
  <c r="H154" i="12"/>
  <c r="D158" i="12"/>
  <c r="I156" i="12"/>
  <c r="J154" i="12"/>
  <c r="D156" i="12"/>
  <c r="F32" i="60"/>
  <c r="F16" i="60"/>
  <c r="F40" i="60"/>
  <c r="F24" i="60"/>
  <c r="F11" i="60"/>
  <c r="F38" i="60"/>
  <c r="F30" i="60"/>
  <c r="F22" i="60"/>
  <c r="F35" i="60"/>
  <c r="F18" i="60"/>
  <c r="F15" i="60"/>
  <c r="F36" i="60"/>
  <c r="F28" i="60"/>
  <c r="F20" i="60"/>
  <c r="F12" i="60"/>
  <c r="F13" i="60"/>
  <c r="F31" i="60"/>
  <c r="F41" i="60"/>
  <c r="F33" i="60"/>
  <c r="F25" i="60"/>
  <c r="F17" i="60"/>
  <c r="F29" i="60"/>
  <c r="F34" i="60"/>
  <c r="F39" i="60"/>
  <c r="F14" i="60"/>
  <c r="F37" i="60"/>
  <c r="F21" i="60"/>
  <c r="F42" i="60"/>
  <c r="F26" i="60"/>
  <c r="F23" i="60"/>
  <c r="F27" i="60"/>
  <c r="F19" i="60"/>
  <c r="B6" i="60"/>
  <c r="B7" i="60"/>
  <c r="B8" i="60"/>
  <c r="B9" i="60"/>
  <c r="B10" i="60"/>
  <c r="B5" i="60"/>
  <c r="N57" i="12" a="1"/>
  <c r="H157" i="12" l="1"/>
  <c r="I158" i="12"/>
  <c r="E159" i="12"/>
  <c r="J156" i="12"/>
  <c r="H159" i="12"/>
  <c r="H155" i="12"/>
  <c r="G157" i="12"/>
  <c r="G158" i="12"/>
  <c r="H158" i="12"/>
  <c r="I159" i="12"/>
  <c r="F159" i="12"/>
  <c r="D157" i="12"/>
  <c r="E157" i="12"/>
  <c r="E156" i="12"/>
  <c r="F154" i="12"/>
  <c r="G156" i="12"/>
  <c r="F157" i="12"/>
  <c r="D159" i="12"/>
  <c r="G155" i="12"/>
  <c r="J158" i="12"/>
  <c r="F158" i="12"/>
  <c r="G154" i="12"/>
  <c r="I154" i="12"/>
  <c r="E158" i="12"/>
  <c r="D154" i="12"/>
  <c r="J157" i="12"/>
  <c r="E155" i="12"/>
  <c r="J159" i="12"/>
  <c r="J155" i="12"/>
  <c r="I155" i="12"/>
  <c r="E154" i="12"/>
  <c r="N57" i="12"/>
  <c r="J57" i="12" a="1"/>
  <c r="J57" i="12" l="1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U71" i="12" l="1"/>
  <c r="J10" i="12" l="1"/>
  <c r="J34" i="12" s="1"/>
  <c r="E57" i="12" a="1"/>
  <c r="G57" i="12" a="1"/>
  <c r="F57" i="12" a="1"/>
  <c r="H57" i="12" a="1"/>
  <c r="D57" i="12" a="1"/>
  <c r="I57" i="12" a="1"/>
  <c r="K57" i="12" l="1" a="1"/>
  <c r="K57" i="12" s="1"/>
  <c r="E57" i="12"/>
  <c r="F57" i="12"/>
  <c r="G57" i="12"/>
  <c r="D57" i="12"/>
  <c r="I57" i="12"/>
  <c r="H5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<sst xmlns="http://schemas.openxmlformats.org/spreadsheetml/2006/main" count="2793" uniqueCount="554">
  <si>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</si>
  <si>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</si>
  <si>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</si>
  <si>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</si>
  <si>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</si>
  <si>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</si>
  <si>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</si>
  <si>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</si>
  <si>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</si>
  <si>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</si>
  <si>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</si>
  <si>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</si>
  <si>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</si>
  <si>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</si>
  <si>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</si>
  <si>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</si>
  <si>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</si>
  <si>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</si>
  <si>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</si>
  <si>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</si>
  <si>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</si>
  <si>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</si>
  <si>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</si>
  <si>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</si>
  <si>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</si>
  <si>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</si>
  <si>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</si>
  <si>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</si>
  <si>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</si>
  <si>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</si>
  <si>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</si>
  <si>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</si>
  <si>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</si>
  <si>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</si>
  <si>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</si>
  <si>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</si>
  <si>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</si>
  <si>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</si>
  <si>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</si>
  <si>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</si>
  <si>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</si>
  <si>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</si>
  <si>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</si>
  <si>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</si>
  <si>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</si>
  <si>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</si>
  <si>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</si>
  <si>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</si>
  <si>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</si>
  <si>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</si>
  <si>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</si>
  <si>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</si>
  <si>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</si>
  <si>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</si>
  <si>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</si>
  <si>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</si>
  <si>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</si>
  <si>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</si>
  <si>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</si>
  <si>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</si>
  <si>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</si>
  <si>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</si>
  <si>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</si>
  <si>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</si>
  <si>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</si>
  <si>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</si>
  <si>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</si>
  <si>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</si>
  <si>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</si>
  <si>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</si>
  <si>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</si>
  <si>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</si>
  <si>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</si>
  <si>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</si>
  <si>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</si>
  <si>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</si>
  <si>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</si>
  <si>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</si>
  <si>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</si>
  <si>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</si>
  <si>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</si>
  <si>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</si>
  <si>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</si>
  <si>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</si>
  <si>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</si>
  <si>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</si>
  <si>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</si>
  <si>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</si>
  <si>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</si>
  <si>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</si>
  <si>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</si>
  <si>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</si>
  <si>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</si>
  <si>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</si>
  <si>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</si>
  <si>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</si>
  <si>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</si>
  <si>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</si>
  <si>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</si>
  <si>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</si>
  <si>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</si>
  <si>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</si>
  <si>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</si>
  <si>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</si>
  <si>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</si>
  <si>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</si>
  <si>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</si>
  <si>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</si>
  <si>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</si>
  <si>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</si>
  <si>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</si>
  <si>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</si>
  <si>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</si>
  <si>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</si>
  <si>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</si>
  <si>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</si>
  <si>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</si>
  <si>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강화교통</t>
  </si>
  <si>
    <t>17</t>
  </si>
  <si>
    <t>60-5</t>
  </si>
  <si>
    <t>70</t>
  </si>
  <si>
    <t>71</t>
  </si>
  <si>
    <t>800</t>
  </si>
  <si>
    <t>801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</si>
  <si>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</si>
  <si>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</si>
  <si>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</si>
  <si>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</si>
  <si>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</si>
  <si>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</si>
  <si>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</si>
  <si>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</si>
  <si>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</si>
  <si>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</si>
  <si>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</si>
  <si>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</si>
  <si>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</si>
  <si>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</si>
  <si>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</si>
  <si>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</si>
  <si>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</si>
  <si>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</si>
  <si>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</si>
  <si>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</si>
  <si>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</si>
  <si>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</si>
  <si>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</si>
  <si>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</si>
  <si>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</si>
  <si>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</si>
  <si>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</si>
  <si>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</si>
  <si>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</si>
  <si>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</si>
  <si>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</si>
  <si>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</si>
  <si>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</si>
  <si>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</si>
  <si>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</si>
  <si>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</si>
  <si>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</si>
  <si>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김덕호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</si>
  <si>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</si>
  <si>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</si>
  <si>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</si>
  <si>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</si>
  <si>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</si>
  <si>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</si>
  <si>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</si>
  <si>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</si>
  <si>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</si>
  <si>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김태호</t>
  </si>
  <si>
    <t>70바2504</t>
  </si>
  <si>
    <t>1717</t>
  </si>
  <si>
    <t>70바3719</t>
  </si>
  <si>
    <t>78바3205</t>
  </si>
  <si>
    <t>78바3231</t>
  </si>
  <si>
    <t>78바3232</t>
  </si>
  <si>
    <t>7070</t>
  </si>
  <si>
    <t>78바3202</t>
  </si>
  <si>
    <t>78바3203</t>
  </si>
  <si>
    <t>78바3204</t>
  </si>
  <si>
    <t>78바3213</t>
  </si>
  <si>
    <t>78바3214</t>
  </si>
  <si>
    <t>78바3220</t>
  </si>
  <si>
    <t>78바3221</t>
  </si>
  <si>
    <t>78바3222</t>
  </si>
  <si>
    <t>78바3208</t>
  </si>
  <si>
    <t>7171</t>
  </si>
  <si>
    <t>78바3219</t>
  </si>
  <si>
    <t>78바3223</t>
  </si>
  <si>
    <t>78바3225</t>
  </si>
  <si>
    <t>78바3226</t>
  </si>
  <si>
    <t>강화교통71D1</t>
  </si>
  <si>
    <t>78바3229</t>
  </si>
  <si>
    <t>78바3237</t>
  </si>
  <si>
    <t>좌석</t>
  </si>
  <si>
    <t>800800</t>
  </si>
  <si>
    <t>강화교통800C1</t>
  </si>
  <si>
    <t>78바3210</t>
  </si>
  <si>
    <t>강화교통800B2</t>
  </si>
  <si>
    <t>78바3230</t>
  </si>
  <si>
    <t>강화교통800B1</t>
  </si>
  <si>
    <t>78바3240</t>
  </si>
  <si>
    <t>78바3242</t>
  </si>
  <si>
    <t>강화교통800C2</t>
  </si>
  <si>
    <t>강화교통</t>
    <phoneticPr fontId="2" type="noConversion"/>
  </si>
  <si>
    <t>가상현</t>
  </si>
  <si>
    <t>강동원</t>
  </si>
  <si>
    <t>고봉인</t>
  </si>
  <si>
    <t>고정복</t>
  </si>
  <si>
    <t>김광운</t>
  </si>
  <si>
    <t>김동진</t>
  </si>
  <si>
    <t>김영민</t>
  </si>
  <si>
    <t>김영소</t>
  </si>
  <si>
    <t>김익순</t>
  </si>
  <si>
    <t>김진태</t>
  </si>
  <si>
    <t>김춘동</t>
  </si>
  <si>
    <t>김태윤</t>
  </si>
  <si>
    <t>문태일</t>
  </si>
  <si>
    <t>박명춘</t>
  </si>
  <si>
    <t>박배양</t>
  </si>
  <si>
    <t>박영현</t>
  </si>
  <si>
    <t>박용규</t>
  </si>
  <si>
    <t>박은서</t>
  </si>
  <si>
    <t>박진철</t>
  </si>
  <si>
    <t>봉찬종</t>
  </si>
  <si>
    <t>송명신</t>
  </si>
  <si>
    <t>신동진</t>
  </si>
  <si>
    <t>신형기</t>
  </si>
  <si>
    <t>오재춘</t>
  </si>
  <si>
    <t>유영호</t>
  </si>
  <si>
    <t>윤경욱</t>
  </si>
  <si>
    <t>이근실</t>
  </si>
  <si>
    <t>이상진</t>
  </si>
  <si>
    <t>이성훈</t>
  </si>
  <si>
    <t>임성주</t>
  </si>
  <si>
    <t>임승준</t>
  </si>
  <si>
    <t>전종한</t>
  </si>
  <si>
    <t>정찬희</t>
  </si>
  <si>
    <t>정해현</t>
  </si>
  <si>
    <t>조성만</t>
  </si>
  <si>
    <t>조정진</t>
  </si>
  <si>
    <t>최종수</t>
  </si>
  <si>
    <t>태승환</t>
  </si>
  <si>
    <t>한재만</t>
  </si>
  <si>
    <t>황원구</t>
  </si>
  <si>
    <t>70바3711</t>
  </si>
  <si>
    <t>70바3720</t>
  </si>
  <si>
    <t>78바3211</t>
  </si>
  <si>
    <t>78바3212</t>
  </si>
  <si>
    <t>78바3228</t>
  </si>
  <si>
    <t>78바3216</t>
  </si>
  <si>
    <t>최대주행거리</t>
  </si>
  <si>
    <t>고길훈</t>
  </si>
  <si>
    <t>고운성</t>
  </si>
  <si>
    <t>김광제</t>
  </si>
  <si>
    <t>김병철</t>
  </si>
  <si>
    <t>김재화</t>
  </si>
  <si>
    <t>김종만</t>
  </si>
  <si>
    <t>박상석</t>
  </si>
  <si>
    <t>박소열</t>
  </si>
  <si>
    <t>박형규</t>
  </si>
  <si>
    <t>유병찬</t>
  </si>
  <si>
    <t>유지홍</t>
  </si>
  <si>
    <t>유평기</t>
  </si>
  <si>
    <t>윤한상</t>
  </si>
  <si>
    <t>이승호</t>
  </si>
  <si>
    <t>이정세</t>
  </si>
  <si>
    <t>정상복</t>
  </si>
  <si>
    <t>정희경</t>
  </si>
  <si>
    <t>조규봉</t>
  </si>
  <si>
    <t>홍성운</t>
  </si>
  <si>
    <t>[TIP!!] 특별관리 운행사원 관리하려면?</t>
  </si>
  <si>
    <t>강화교통70D1</t>
  </si>
  <si>
    <t>강화교통70D2</t>
  </si>
  <si>
    <t>강화교통71F1</t>
  </si>
  <si>
    <t>강화교통800F1</t>
  </si>
  <si>
    <t>고상돈</t>
  </si>
  <si>
    <t>김병준</t>
  </si>
  <si>
    <t>이우철</t>
  </si>
  <si>
    <t>강화교통70F1</t>
  </si>
  <si>
    <t>강화교통71F2</t>
  </si>
  <si>
    <t>78바3241</t>
  </si>
  <si>
    <t>정봉진</t>
  </si>
  <si>
    <t>한재열</t>
  </si>
  <si>
    <t>강화교통17F1</t>
  </si>
  <si>
    <t>강화교통17F2</t>
  </si>
  <si>
    <t>구택회</t>
  </si>
  <si>
    <t>김선기</t>
  </si>
  <si>
    <t>0%(0명)</t>
  </si>
  <si>
    <t>70바3704</t>
  </si>
  <si>
    <t>노영운</t>
  </si>
  <si>
    <t>백정기</t>
  </si>
  <si>
    <t>이제강</t>
  </si>
  <si>
    <t>개선율(유카전)</t>
  </si>
  <si>
    <t>인천전체</t>
  </si>
  <si>
    <t>60-560-5</t>
  </si>
  <si>
    <t>강화교통60-5F1</t>
  </si>
  <si>
    <t>801801</t>
  </si>
  <si>
    <t>강화교통801S1</t>
  </si>
  <si>
    <t>순위</t>
  </si>
  <si>
    <t>78바3234</t>
  </si>
  <si>
    <t>78바3239</t>
  </si>
  <si>
    <t>마창국</t>
  </si>
  <si>
    <t>오흥일</t>
  </si>
  <si>
    <t>이동열</t>
  </si>
  <si>
    <t>5%(5명)</t>
  </si>
  <si>
    <t>D</t>
    <phoneticPr fontId="2" type="noConversion"/>
  </si>
  <si>
    <t>▲</t>
  </si>
  <si>
    <t>70바3702</t>
  </si>
  <si>
    <t>강화교통17C1</t>
  </si>
  <si>
    <t>강화교통17B1</t>
  </si>
  <si>
    <t>강화교통17C2</t>
  </si>
  <si>
    <t>=</t>
  </si>
  <si>
    <t>78바3218</t>
  </si>
  <si>
    <t>강화교통17D2</t>
  </si>
  <si>
    <t>강화교통17D1</t>
  </si>
  <si>
    <t>78바3238</t>
  </si>
  <si>
    <t>78바3207</t>
  </si>
  <si>
    <t>▽</t>
  </si>
  <si>
    <t>강화교통60-5D1</t>
  </si>
  <si>
    <t>78바3201</t>
  </si>
  <si>
    <t>강화교통70C3</t>
  </si>
  <si>
    <t>강화교통70C2</t>
  </si>
  <si>
    <t>강화교통70C4</t>
  </si>
  <si>
    <t>강화교통70C1</t>
  </si>
  <si>
    <t>강화교통71C2</t>
  </si>
  <si>
    <t>강화교통71C1</t>
  </si>
  <si>
    <t>78바3227</t>
  </si>
  <si>
    <t>강화교통800B3</t>
  </si>
  <si>
    <t>강화교통800B4</t>
  </si>
  <si>
    <t>강화교통800S1</t>
  </si>
  <si>
    <t>고명규</t>
  </si>
  <si>
    <t>문영호</t>
  </si>
  <si>
    <t>박종무</t>
  </si>
  <si>
    <t>손상림</t>
  </si>
  <si>
    <t>이근섭</t>
  </si>
  <si>
    <t>이주영</t>
  </si>
  <si>
    <t>이희동</t>
  </si>
  <si>
    <t>전덕기</t>
  </si>
  <si>
    <t>전판남</t>
  </si>
  <si>
    <t>조영주</t>
  </si>
  <si>
    <t>한정호</t>
  </si>
  <si>
    <t>강화교통17C3</t>
  </si>
  <si>
    <t>강화교통17C5</t>
  </si>
  <si>
    <t>강화교통17C4</t>
  </si>
  <si>
    <t>강화교통60-5D3</t>
  </si>
  <si>
    <t>강화교통60-5D2</t>
  </si>
  <si>
    <t>강화교통70B1</t>
  </si>
  <si>
    <t>78바3215</t>
  </si>
  <si>
    <t>강화교통70B2</t>
  </si>
  <si>
    <t>강화교통71D2</t>
  </si>
  <si>
    <t>강화교통71D4</t>
  </si>
  <si>
    <t>강화교통71D3</t>
  </si>
  <si>
    <t>강화교통800D1</t>
  </si>
  <si>
    <t>강화교통800B5</t>
  </si>
  <si>
    <t>강화교통800D2</t>
  </si>
  <si>
    <t>김광선</t>
  </si>
  <si>
    <t>유환순</t>
  </si>
  <si>
    <t>100%(1명)</t>
  </si>
  <si>
    <t>9%(1명)</t>
  </si>
  <si>
    <t>10%(1명)</t>
  </si>
  <si>
    <t>20%(2명)</t>
  </si>
  <si>
    <t>18%(2명)</t>
  </si>
  <si>
    <t>25%(2명)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</si>
  <si>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</si>
  <si>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</si>
  <si>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</si>
  <si>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</si>
  <si>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</si>
  <si>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</si>
  <si>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</si>
  <si>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1717C</t>
  </si>
  <si>
    <t>800800C</t>
  </si>
  <si>
    <t>60-560-5F</t>
  </si>
  <si>
    <t>60-560-5C</t>
  </si>
  <si>
    <t>강화교통60-5C2</t>
  </si>
  <si>
    <t>801801S</t>
  </si>
  <si>
    <t>7171D</t>
  </si>
  <si>
    <t>7070C</t>
  </si>
  <si>
    <t>800800A</t>
  </si>
  <si>
    <t>강화교통800A3</t>
  </si>
  <si>
    <t>1717D</t>
  </si>
  <si>
    <t>800800S</t>
  </si>
  <si>
    <t>7070B</t>
  </si>
  <si>
    <t>강화교통70B4</t>
  </si>
  <si>
    <t>7070F</t>
  </si>
  <si>
    <t>800800D</t>
  </si>
  <si>
    <t>강화교통800D3</t>
  </si>
  <si>
    <t>강화교통70C5</t>
  </si>
  <si>
    <t>800800B</t>
  </si>
  <si>
    <t>60-560-5D</t>
  </si>
  <si>
    <t>7171F</t>
  </si>
  <si>
    <t>강화교통71F4</t>
  </si>
  <si>
    <t>강화교통801S2</t>
  </si>
  <si>
    <t>1717A</t>
  </si>
  <si>
    <t>강화교통71F3</t>
  </si>
  <si>
    <t>7070D</t>
  </si>
  <si>
    <t>7171C</t>
  </si>
  <si>
    <t>강화교통71C3</t>
  </si>
  <si>
    <t>1717F</t>
  </si>
  <si>
    <t>강화교통70C7</t>
  </si>
  <si>
    <t>800800F</t>
  </si>
  <si>
    <t>강화교통800F2</t>
  </si>
  <si>
    <t>강화교통60-5D5</t>
  </si>
  <si>
    <t>강화교통800B6</t>
  </si>
  <si>
    <t>강화교통17D3</t>
  </si>
  <si>
    <t>7171B</t>
  </si>
  <si>
    <t>강화교통71B1</t>
  </si>
  <si>
    <t>강화교통70B3</t>
  </si>
  <si>
    <t>강화교통800A1</t>
  </si>
  <si>
    <t>강화교통60-5C1</t>
  </si>
  <si>
    <t>강화교통71C4</t>
  </si>
  <si>
    <t>강화교통70C6</t>
  </si>
  <si>
    <t>강화교통71D5</t>
  </si>
  <si>
    <t>강화교통17A1</t>
  </si>
  <si>
    <t>강화교통800A2</t>
  </si>
  <si>
    <t>분석기간: 24.12.01~24.12.31</t>
    <phoneticPr fontId="2" type="noConversion"/>
  </si>
  <si>
    <t>24'12</t>
    <phoneticPr fontId="2" type="noConversion"/>
  </si>
  <si>
    <t>18위/(32개사)</t>
  </si>
  <si>
    <t>대비</t>
  </si>
  <si>
    <t>15%(14명)</t>
  </si>
  <si>
    <t>28%(24명)</t>
  </si>
  <si>
    <t>33%(28명)</t>
  </si>
  <si>
    <t>13%(11명)</t>
  </si>
  <si>
    <t>27%(3명)</t>
  </si>
  <si>
    <t>14%(1명)</t>
  </si>
  <si>
    <t>36%(4명)</t>
  </si>
  <si>
    <t>60%(6명)</t>
  </si>
  <si>
    <t>43%(3명)</t>
  </si>
  <si>
    <t>38%(3명)</t>
  </si>
  <si>
    <t>29%(2명)</t>
  </si>
  <si>
    <t>75%(3명)</t>
  </si>
  <si>
    <t>25%(1명)</t>
  </si>
  <si>
    <t>강화교통800C4</t>
  </si>
  <si>
    <t>강화교통800C3</t>
  </si>
  <si>
    <t>50393452055.995</t>
  </si>
  <si>
    <t>50334444486.113</t>
  </si>
  <si>
    <t>강화교통60-5D7</t>
  </si>
  <si>
    <t>50339864391.436</t>
  </si>
  <si>
    <t>50375861547.678</t>
  </si>
  <si>
    <t>-</t>
  </si>
  <si>
    <t>50326533038.243</t>
  </si>
  <si>
    <t>5038034514.678</t>
  </si>
  <si>
    <t>50352223462.979</t>
  </si>
  <si>
    <t>50329934581.011</t>
  </si>
  <si>
    <t>50322643165.644</t>
  </si>
  <si>
    <t>50333781661.344</t>
  </si>
  <si>
    <t>5039723430.454</t>
  </si>
  <si>
    <t>강화교통70D3</t>
  </si>
  <si>
    <t>50383682963.027</t>
  </si>
  <si>
    <t>강화교통800D6</t>
  </si>
  <si>
    <t>5032724818.43</t>
  </si>
  <si>
    <t>5039192486.056</t>
  </si>
  <si>
    <t>5037619428.535</t>
  </si>
  <si>
    <t>50340592923.919</t>
  </si>
  <si>
    <t>50379053498.903</t>
  </si>
  <si>
    <t>50316583067.507</t>
  </si>
  <si>
    <t>50341064298.808</t>
  </si>
  <si>
    <t>50346842982.646</t>
  </si>
  <si>
    <t>50310522812.054</t>
  </si>
  <si>
    <t>50360774047.743</t>
  </si>
  <si>
    <t>50323773927.709</t>
  </si>
  <si>
    <t>50332334807.24</t>
  </si>
  <si>
    <t>강화교통70D6</t>
  </si>
  <si>
    <t>5032557569.363</t>
  </si>
  <si>
    <t>50381334574.622</t>
  </si>
  <si>
    <t>강화교통60-5C3</t>
  </si>
  <si>
    <t>50375432975.81</t>
  </si>
  <si>
    <t>5033217766.146</t>
  </si>
  <si>
    <t>5036409371.542</t>
  </si>
  <si>
    <t>7070A</t>
  </si>
  <si>
    <t>강화교통70A1</t>
  </si>
  <si>
    <t>50362692974.81</t>
  </si>
  <si>
    <t>503493723.813</t>
  </si>
  <si>
    <t>5035906839.973</t>
  </si>
  <si>
    <t>50347433168.769</t>
  </si>
  <si>
    <t>50367193475.352</t>
  </si>
  <si>
    <t>5036982241.559</t>
  </si>
  <si>
    <t>50341561314.215</t>
  </si>
  <si>
    <t>강화교통800F4</t>
  </si>
  <si>
    <t>50328244358.827</t>
  </si>
  <si>
    <t>50314242074.751</t>
  </si>
  <si>
    <t>5031862435.901</t>
  </si>
  <si>
    <t>801801D</t>
  </si>
  <si>
    <t>강화교통801D1</t>
  </si>
  <si>
    <t>5035292541.343</t>
  </si>
  <si>
    <t>강화교통800D5</t>
  </si>
  <si>
    <t>50350352580.608</t>
  </si>
  <si>
    <t>5037713212.757</t>
  </si>
  <si>
    <t>7070S</t>
  </si>
  <si>
    <t>강화교통70S1</t>
  </si>
  <si>
    <t>50382471728.68</t>
  </si>
  <si>
    <t>50345036969.018</t>
  </si>
  <si>
    <t>강화교통70D4</t>
  </si>
  <si>
    <t>50351413157.296</t>
  </si>
  <si>
    <t>50365553429.967</t>
  </si>
  <si>
    <t>50368605511.335</t>
  </si>
  <si>
    <t>강화교통70D7</t>
  </si>
  <si>
    <t>5032741766.431</t>
  </si>
  <si>
    <t>50393962875.446</t>
  </si>
  <si>
    <t>강화교통800D4</t>
  </si>
  <si>
    <t>50330553578.979</t>
  </si>
  <si>
    <t>50325433201.942</t>
  </si>
  <si>
    <t>50395603319.097</t>
  </si>
  <si>
    <t>강화교통800C5</t>
  </si>
  <si>
    <t>50368261752.299</t>
  </si>
  <si>
    <t>50314483721.441</t>
  </si>
  <si>
    <t>50358622581.058</t>
  </si>
  <si>
    <t>5036479697.846</t>
  </si>
  <si>
    <t>강화교통70D8</t>
  </si>
  <si>
    <t>50335603170.366</t>
  </si>
  <si>
    <t>5034163704.409</t>
  </si>
  <si>
    <t>50399173708.678</t>
  </si>
  <si>
    <t>강화교통71B2</t>
  </si>
  <si>
    <t>5033354660.224</t>
  </si>
  <si>
    <t>5037032635.82</t>
  </si>
  <si>
    <t>5036571735.045</t>
  </si>
  <si>
    <t>50357862709.316</t>
  </si>
  <si>
    <t>5036014601.554</t>
  </si>
  <si>
    <t>50391282150.597</t>
  </si>
  <si>
    <t>5038899512.202</t>
  </si>
  <si>
    <t>50398823575.061</t>
  </si>
  <si>
    <t>50374493937.83</t>
  </si>
  <si>
    <t>강화교통71B4</t>
  </si>
  <si>
    <t>50394981127.92</t>
  </si>
  <si>
    <t>강화교통70D9</t>
  </si>
  <si>
    <t>50368104456.338</t>
  </si>
  <si>
    <t>503291439.287</t>
  </si>
  <si>
    <t>50385782673.276</t>
  </si>
  <si>
    <t>50343372915.846</t>
  </si>
  <si>
    <t>50310024366.485</t>
  </si>
  <si>
    <t>50361632173.874</t>
  </si>
  <si>
    <t>50315362583.629</t>
  </si>
  <si>
    <t>50360482782.31</t>
  </si>
  <si>
    <t>강화교통800C6</t>
  </si>
  <si>
    <t>50365383691.453</t>
  </si>
  <si>
    <t>강화교통71B3</t>
  </si>
  <si>
    <t>50313622564.813</t>
  </si>
  <si>
    <t>503819730.13</t>
  </si>
  <si>
    <t>5031710852.825</t>
  </si>
  <si>
    <t>50331503796.465</t>
  </si>
  <si>
    <t>50328442899.285</t>
  </si>
  <si>
    <t>50344743914.792</t>
  </si>
  <si>
    <t>50352401729.421</t>
  </si>
  <si>
    <t>1717S</t>
  </si>
  <si>
    <t>강화교통17S1</t>
  </si>
  <si>
    <t>50320072339.644</t>
  </si>
  <si>
    <t>50369802054.108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</si>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</sst>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theme="2" tint="-0.499984740745262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0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8" fillId="0" borderId="24" xfId="2" applyFont="1" applyBorder="1" applyAlignment="1">
      <alignment horizontal="center" vertical="center"/>
    </xf>
    <xf numFmtId="178" fontId="78" fillId="0" borderId="24" xfId="2" applyNumberFormat="1" applyFont="1" applyBorder="1" applyAlignment="1">
      <alignment horizontal="center" vertical="center"/>
    </xf>
    <xf numFmtId="0" fontId="3" fillId="0" borderId="0" xfId="569">
      <alignment vertical="center"/>
    </xf>
    <xf numFmtId="0" fontId="59" fillId="2" borderId="0" xfId="569" applyFont="1" applyFill="1">
      <alignment vertical="center"/>
    </xf>
    <xf numFmtId="0" fontId="3" fillId="2" borderId="0" xfId="569" applyFill="1">
      <alignment vertical="center"/>
    </xf>
    <xf numFmtId="0" fontId="69" fillId="0" borderId="0" xfId="569" applyFont="1">
      <alignment vertical="center"/>
    </xf>
    <xf numFmtId="0" fontId="70" fillId="0" borderId="0" xfId="569" applyFont="1">
      <alignment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1" fontId="66" fillId="15" borderId="0" xfId="4" applyFont="1" applyFill="1" applyBorder="1" applyAlignment="1">
      <alignment horizontal="center" vertical="center" wrapText="1"/>
    </xf>
    <xf numFmtId="185" fontId="51" fillId="0" borderId="0" xfId="569" applyNumberFormat="1" applyFont="1" applyAlignment="1">
      <alignment horizontal="center" vertical="center"/>
    </xf>
    <xf numFmtId="185" fontId="51" fillId="0" borderId="0" xfId="569" applyNumberFormat="1" applyFont="1" applyAlignment="1">
      <alignment horizontal="left" vertical="center" indent="1"/>
    </xf>
    <xf numFmtId="185" fontId="36" fillId="0" borderId="0" xfId="569" applyNumberFormat="1" applyFont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0" fontId="80" fillId="0" borderId="0" xfId="0" applyFont="1">
      <alignment vertical="center"/>
    </xf>
    <xf numFmtId="9" fontId="80" fillId="0" borderId="0" xfId="2" applyFont="1" applyFill="1" applyBorder="1">
      <alignment vertical="center"/>
    </xf>
    <xf numFmtId="187" fontId="53" fillId="10" borderId="26" xfId="570" applyNumberFormat="1" applyFont="1" applyFill="1" applyBorder="1" applyAlignment="1">
      <alignment horizontal="centerContinuous" vertical="center"/>
    </xf>
    <xf numFmtId="187" fontId="53" fillId="10" borderId="50" xfId="570" applyNumberFormat="1" applyFont="1" applyFill="1" applyBorder="1" applyAlignment="1">
      <alignment horizontal="centerContinuous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0" fontId="19" fillId="0" borderId="0" xfId="569" applyFont="1">
      <alignment vertical="center"/>
    </xf>
    <xf numFmtId="0" fontId="34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7" fillId="0" borderId="0" xfId="569" applyFont="1">
      <alignment vertical="center"/>
    </xf>
    <xf numFmtId="0" fontId="76" fillId="0" borderId="0" xfId="569" applyFont="1">
      <alignment vertical="center"/>
    </xf>
    <xf numFmtId="0" fontId="35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49" fontId="61" fillId="15" borderId="0" xfId="569" applyNumberFormat="1" applyFont="1" applyFill="1" applyAlignment="1">
      <alignment horizontal="center" vertical="center" wrapText="1"/>
    </xf>
    <xf numFmtId="49" fontId="38" fillId="15" borderId="0" xfId="569" applyNumberFormat="1" applyFont="1" applyFill="1" applyAlignment="1">
      <alignment horizontal="center" vertical="center" wrapText="1"/>
    </xf>
    <xf numFmtId="9" fontId="66" fillId="15" borderId="0" xfId="570" applyFont="1" applyFill="1" applyBorder="1" applyAlignment="1">
      <alignment horizontal="center" vertical="center" wrapText="1"/>
    </xf>
    <xf numFmtId="49" fontId="66" fillId="15" borderId="0" xfId="569" applyNumberFormat="1" applyFont="1" applyFill="1" applyAlignment="1">
      <alignment horizontal="center" vertical="center" wrapText="1"/>
    </xf>
    <xf numFmtId="49" fontId="74" fillId="15" borderId="0" xfId="569" applyNumberFormat="1" applyFont="1" applyFill="1" applyAlignment="1">
      <alignment horizontal="center" vertical="center" wrapText="1"/>
    </xf>
    <xf numFmtId="180" fontId="61" fillId="16" borderId="0" xfId="569" applyNumberFormat="1" applyFont="1" applyFill="1" applyAlignment="1">
      <alignment horizontal="center" vertical="center"/>
    </xf>
    <xf numFmtId="183" fontId="32" fillId="16" borderId="0" xfId="569" applyNumberFormat="1" applyFont="1" applyFill="1" applyAlignment="1">
      <alignment horizontal="center" vertical="center"/>
    </xf>
    <xf numFmtId="9" fontId="75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0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1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2" fontId="74" fillId="16" borderId="0" xfId="569" applyNumberFormat="1" applyFont="1" applyFill="1" applyAlignment="1">
      <alignment horizontal="right" vertical="center"/>
    </xf>
    <xf numFmtId="185" fontId="38" fillId="13" borderId="0" xfId="1" applyNumberFormat="1" applyFont="1" applyFill="1" applyBorder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41" fontId="80" fillId="0" borderId="0" xfId="1" applyFont="1" applyFill="1" applyBorder="1">
      <alignment vertical="center"/>
    </xf>
    <xf numFmtId="188" fontId="80" fillId="0" borderId="0" xfId="2" applyNumberFormat="1" applyFont="1">
      <alignment vertical="center"/>
    </xf>
    <xf numFmtId="9" fontId="80" fillId="0" borderId="0" xfId="0" applyNumberFormat="1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569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68" xr:uid="{EBFE0940-9C4E-4ABB-8D96-35993542EFAF}"/>
    <cellStyle name="백분율" xfId="2" builtinId="5"/>
    <cellStyle name="백분율 2" xfId="563" xr:uid="{D6A3D204-8C70-4A7D-BF58-53F115410276}"/>
    <cellStyle name="백분율 2 2" xfId="570" xr:uid="{B2156042-6A9D-4B44-9DEB-FA03B9A49AE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450259B5-D9C3-4210-91A5-0A42B3E93CDF}"/>
    <cellStyle name="표준 2 4" xfId="3" xr:uid="{F025CCA9-607F-40C4-B9F4-A4606A80B63C}"/>
    <cellStyle name="표준 3" xfId="565" xr:uid="{60C4FBB4-F171-472B-9713-681973E66964}"/>
  </cellStyles>
  <dxfs count="4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강화교통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519-411C-830C-3F7ED3D8AC0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604-45CC-A6C5-DA684621F92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313-4696-8A9B-23EA9BFC4D66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530-4CAA-9734-B196C1207A3C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0F1-4503-88BD-F6604F45396B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D647-4B2C-A966-5110D4A08C7F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647-4B2C-A966-5110D4A08C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2.3444257506536914</c:v>
                </c:pt>
                <c:pt idx="1">
                  <c:v>2.74782262348708</c:v>
                </c:pt>
                <c:pt idx="2">
                  <c:v>2.7318945532398167</c:v>
                </c:pt>
                <c:pt idx="3">
                  <c:v>2.6420339028428601</c:v>
                </c:pt>
                <c:pt idx="4">
                  <c:v>2.5536375935074802</c:v>
                </c:pt>
                <c:pt idx="5">
                  <c:v>2.4240873861831234</c:v>
                </c:pt>
                <c:pt idx="6">
                  <c:v>2.4262096142314085</c:v>
                </c:pt>
                <c:pt idx="7">
                  <c:v>2.370415934010766</c:v>
                </c:pt>
                <c:pt idx="8">
                  <c:v>2.4341518338398824</c:v>
                </c:pt>
                <c:pt idx="9">
                  <c:v>2.5202440576139149</c:v>
                </c:pt>
                <c:pt idx="10">
                  <c:v>2.5217015164649883</c:v>
                </c:pt>
                <c:pt idx="11">
                  <c:v>2.5654509955899427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5.3763440860215055E-2</c:v>
                </c:pt>
                <c:pt idx="1">
                  <c:v>5.3763440860215055E-2</c:v>
                </c:pt>
                <c:pt idx="2">
                  <c:v>0.15053763440860216</c:v>
                </c:pt>
                <c:pt idx="3">
                  <c:v>0.27956989247311825</c:v>
                </c:pt>
                <c:pt idx="4">
                  <c:v>0.33333333333333331</c:v>
                </c:pt>
                <c:pt idx="5">
                  <c:v>0.12903225806451613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0.18181818181818182</c:v>
                </c:pt>
                <c:pt idx="2">
                  <c:v>0.1</c:v>
                </c:pt>
                <c:pt idx="3">
                  <c:v>0.14285714285714285</c:v>
                </c:pt>
                <c:pt idx="4">
                  <c:v>0.25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9.0909090909090912E-2</c:v>
                </c:pt>
                <c:pt idx="2">
                  <c:v>0.2</c:v>
                </c:pt>
                <c:pt idx="3">
                  <c:v>0.2857142857142857</c:v>
                </c:pt>
                <c:pt idx="4">
                  <c:v>0.375</c:v>
                </c:pt>
                <c:pt idx="5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0.36363636363636365</c:v>
                </c:pt>
                <c:pt idx="2">
                  <c:v>0.6</c:v>
                </c:pt>
                <c:pt idx="3">
                  <c:v>0.42857142857142855</c:v>
                </c:pt>
                <c:pt idx="4">
                  <c:v>0.375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</c:v>
                </c:pt>
                <c:pt idx="1">
                  <c:v>0.27272727272727271</c:v>
                </c:pt>
                <c:pt idx="2">
                  <c:v>0.1</c:v>
                </c:pt>
                <c:pt idx="3">
                  <c:v>0.14285714285714285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9.0909090909090912E-2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801 </c:v>
                </c:pt>
                <c:pt idx="1">
                  <c:v> 800 </c:v>
                </c:pt>
                <c:pt idx="2">
                  <c:v> 70 </c:v>
                </c:pt>
                <c:pt idx="3">
                  <c:v> 17 </c:v>
                </c:pt>
                <c:pt idx="4">
                  <c:v> 71 </c:v>
                </c:pt>
                <c:pt idx="5">
                  <c:v> 60-5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165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24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08530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657123</xdr:colOff>
      <xdr:row>14</xdr:row>
      <xdr:rowOff>56030</xdr:rowOff>
    </xdr:from>
    <xdr:to>
      <xdr:col>5</xdr:col>
      <xdr:colOff>806823</xdr:colOff>
      <xdr:row>14</xdr:row>
      <xdr:rowOff>82107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8BA6387E-07DE-4270-8948-12FE14F26609}"/>
            </a:ext>
          </a:extLst>
        </xdr:cNvPr>
        <xdr:cNvCxnSpPr/>
      </xdr:nvCxnSpPr>
      <xdr:spPr>
        <a:xfrm flipV="1">
          <a:off x="4310241" y="4572001"/>
          <a:ext cx="149700" cy="260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191314</xdr:colOff>
      <xdr:row>12</xdr:row>
      <xdr:rowOff>188360</xdr:rowOff>
    </xdr:from>
    <xdr:to>
      <xdr:col>6</xdr:col>
      <xdr:colOff>348201</xdr:colOff>
      <xdr:row>14</xdr:row>
      <xdr:rowOff>88374</xdr:rowOff>
    </xdr:to>
    <xdr:sp macro="" textlink="$K$21">
      <xdr:nvSpPr>
        <xdr:cNvPr id="21" name="TextBox 20">
          <a:extLst>
            <a:ext uri="{FF2B5EF4-FFF2-40B4-BE49-F238E27FC236}">
              <a16:creationId xmlns:a16="http://schemas.microsoft.com/office/drawing/2014/main" id="{0D5E696D-9EE1-46CC-9117-BC0EF7F0BA3B}"/>
            </a:ext>
          </a:extLst>
        </xdr:cNvPr>
        <xdr:cNvSpPr txBox="1"/>
      </xdr:nvSpPr>
      <xdr:spPr>
        <a:xfrm>
          <a:off x="3844432" y="4121625"/>
          <a:ext cx="1030945" cy="48272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E5553F4-A399-4AF6-AE18-49E1BD4E00E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590245</xdr:colOff>
      <xdr:row>11</xdr:row>
      <xdr:rowOff>60613</xdr:rowOff>
    </xdr:from>
    <xdr:to>
      <xdr:col>6</xdr:col>
      <xdr:colOff>747132</xdr:colOff>
      <xdr:row>12</xdr:row>
      <xdr:rowOff>251980</xdr:rowOff>
    </xdr:to>
    <xdr:sp macro="" textlink="$K$22">
      <xdr:nvSpPr>
        <xdr:cNvPr id="17" name="TextBox 16">
          <a:extLst>
            <a:ext uri="{FF2B5EF4-FFF2-40B4-BE49-F238E27FC236}">
              <a16:creationId xmlns:a16="http://schemas.microsoft.com/office/drawing/2014/main" id="{212FBA52-301B-4891-9BD9-B7A53CF96829}"/>
            </a:ext>
          </a:extLst>
        </xdr:cNvPr>
        <xdr:cNvSpPr txBox="1"/>
      </xdr:nvSpPr>
      <xdr:spPr>
        <a:xfrm>
          <a:off x="4243363" y="3702525"/>
          <a:ext cx="1030945" cy="48272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A300427-97B7-4C99-831A-F73F51AB09F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123265</xdr:colOff>
      <xdr:row>13</xdr:row>
      <xdr:rowOff>0</xdr:rowOff>
    </xdr:from>
    <xdr:to>
      <xdr:col>6</xdr:col>
      <xdr:colOff>268942</xdr:colOff>
      <xdr:row>13</xdr:row>
      <xdr:rowOff>257734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1E561D82-9628-4CF3-9D00-ED87AC8F0DC4}"/>
            </a:ext>
          </a:extLst>
        </xdr:cNvPr>
        <xdr:cNvCxnSpPr/>
      </xdr:nvCxnSpPr>
      <xdr:spPr>
        <a:xfrm flipV="1">
          <a:off x="4650441" y="4224618"/>
          <a:ext cx="145677" cy="25773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" style="4" customWidth="1"/>
    <col min="8" max="8" width="14.7109375" style="4" customWidth="1"/>
    <col min="9" max="11" width="13.140625" style="4" customWidth="1"/>
    <col min="12" max="12" width="2.5703125" style="39" customWidth="1"/>
    <col min="13" max="22" width="11.5703125" style="39" customWidth="1"/>
    <col min="23" max="23" width="11.5703125" style="247" customWidth="1"/>
    <col min="24" max="25" width="9.140625" style="247"/>
    <col min="26" max="26" width="9.42578125" style="2" bestFit="1" customWidth="1"/>
    <col min="27" max="27" width="9.140625" style="2"/>
    <col min="28" max="28" width="9.140625" style="31"/>
    <col min="29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2" t="s">
        <v>418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88" t="s">
        <v>38</v>
      </c>
      <c r="D4" s="288"/>
      <c r="E4" s="61" t="s">
        <v>111</v>
      </c>
      <c r="F4" s="61" t="s">
        <v>64</v>
      </c>
      <c r="G4" s="246" t="s">
        <v>114</v>
      </c>
      <c r="H4" s="38"/>
      <c r="I4" s="38"/>
      <c r="J4" s="93" t="s">
        <v>35</v>
      </c>
      <c r="K4" s="93" t="s">
        <v>36</v>
      </c>
    </row>
    <row r="5" spans="1:28" ht="48.75" customHeight="1">
      <c r="B5" s="242" t="s">
        <v>419</v>
      </c>
      <c r="C5" s="289" t="s">
        <v>206</v>
      </c>
      <c r="D5" s="289"/>
      <c r="E5" s="243">
        <v>6</v>
      </c>
      <c r="F5" s="242">
        <v>49</v>
      </c>
      <c r="G5" s="244" t="s">
        <v>69</v>
      </c>
      <c r="H5" s="38"/>
      <c r="I5" s="38"/>
      <c r="J5" s="92" t="s">
        <v>50</v>
      </c>
      <c r="K5" s="91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90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1"/>
      <c r="P9" s="291"/>
    </row>
    <row r="10" spans="1:28" ht="23.25" customHeight="1" thickBot="1">
      <c r="G10" s="6"/>
      <c r="H10" s="194" t="s">
        <v>91</v>
      </c>
      <c r="I10" s="195" t="s">
        <v>92</v>
      </c>
      <c r="J10" s="196" t="str">
        <f>C5</f>
        <v>강화교통</v>
      </c>
      <c r="K10" s="197" t="s">
        <v>93</v>
      </c>
      <c r="X10" s="285"/>
      <c r="Z10" s="39"/>
      <c r="AA10" s="39"/>
      <c r="AB10" s="247"/>
    </row>
    <row r="11" spans="1:28" ht="23.25" customHeight="1" thickTop="1">
      <c r="G11" s="6"/>
      <c r="H11" s="230">
        <v>1</v>
      </c>
      <c r="I11" s="191">
        <v>2.0099999999999998</v>
      </c>
      <c r="J11" s="192">
        <v>2.3444257506536914</v>
      </c>
      <c r="K11" s="193"/>
      <c r="M11" s="2"/>
      <c r="Y11" s="286"/>
      <c r="Z11" s="251"/>
      <c r="AA11" s="252"/>
      <c r="AB11" s="247"/>
    </row>
    <row r="12" spans="1:28" ht="23.25" customHeight="1">
      <c r="G12" s="6"/>
      <c r="H12" s="231">
        <v>2</v>
      </c>
      <c r="I12" s="185">
        <v>2.3662575846193561</v>
      </c>
      <c r="J12" s="192">
        <v>2.74782262348708</v>
      </c>
      <c r="K12" s="232">
        <v>0.17206638884635628</v>
      </c>
      <c r="M12" s="252"/>
      <c r="Y12" s="286"/>
      <c r="Z12" s="251"/>
      <c r="AA12" s="252"/>
      <c r="AB12" s="247"/>
    </row>
    <row r="13" spans="1:28" ht="23.25" customHeight="1">
      <c r="G13" s="6"/>
      <c r="H13" s="231">
        <v>3</v>
      </c>
      <c r="I13" s="185">
        <v>2.37</v>
      </c>
      <c r="J13" s="192">
        <v>2.7318945532398167</v>
      </c>
      <c r="K13" s="233">
        <v>-5.7966151494341922E-3</v>
      </c>
      <c r="M13" s="252"/>
      <c r="Y13" s="286"/>
      <c r="Z13" s="251"/>
      <c r="AA13" s="252"/>
      <c r="AB13" s="247"/>
    </row>
    <row r="14" spans="1:28" ht="23.25" customHeight="1">
      <c r="G14" s="6"/>
      <c r="H14" s="231">
        <v>4</v>
      </c>
      <c r="I14" s="185">
        <v>2.33</v>
      </c>
      <c r="J14" s="192">
        <v>2.6420339028428601</v>
      </c>
      <c r="K14" s="233">
        <v>-3.2893162106271134E-2</v>
      </c>
      <c r="M14" s="252"/>
      <c r="Y14" s="286"/>
      <c r="Z14" s="251"/>
      <c r="AA14" s="252"/>
      <c r="AB14" s="247"/>
    </row>
    <row r="15" spans="1:28" ht="23.25" customHeight="1">
      <c r="G15" s="6"/>
      <c r="H15" s="231">
        <v>5</v>
      </c>
      <c r="I15" s="185">
        <v>2.2850259626150282</v>
      </c>
      <c r="J15" s="192">
        <v>2.5536375935074802</v>
      </c>
      <c r="K15" s="233">
        <v>-3.3457674120027203E-2</v>
      </c>
      <c r="M15" s="252"/>
      <c r="Y15" s="286"/>
      <c r="Z15" s="251"/>
      <c r="AA15" s="252"/>
      <c r="AB15" s="247"/>
    </row>
    <row r="16" spans="1:28" ht="23.25" customHeight="1">
      <c r="G16" s="6"/>
      <c r="H16" s="231">
        <v>6</v>
      </c>
      <c r="I16" s="185">
        <v>2.0664933427553414</v>
      </c>
      <c r="J16" s="192">
        <v>2.4240873861831234</v>
      </c>
      <c r="K16" s="233">
        <v>-5.0731633828438705E-2</v>
      </c>
      <c r="M16" s="252"/>
      <c r="Y16" s="286"/>
      <c r="Z16" s="251"/>
      <c r="AA16" s="252"/>
      <c r="AB16" s="247"/>
    </row>
    <row r="17" spans="2:28" ht="23.25" customHeight="1">
      <c r="G17" s="6"/>
      <c r="H17" s="231">
        <v>7</v>
      </c>
      <c r="I17" s="185">
        <v>2.13</v>
      </c>
      <c r="J17" s="192">
        <v>2.4262096142314085</v>
      </c>
      <c r="K17" s="233">
        <v>8.7547505934870706E-4</v>
      </c>
      <c r="M17" s="252"/>
      <c r="Y17" s="286"/>
      <c r="Z17" s="251"/>
      <c r="AA17" s="252"/>
      <c r="AB17" s="247"/>
    </row>
    <row r="18" spans="2:28" ht="23.25" customHeight="1">
      <c r="G18" s="6"/>
      <c r="H18" s="231">
        <v>8</v>
      </c>
      <c r="I18" s="185">
        <v>2.08</v>
      </c>
      <c r="J18" s="192">
        <v>2.370415934010766</v>
      </c>
      <c r="K18" s="233">
        <v>-2.2996232433246333E-2</v>
      </c>
      <c r="M18" s="252"/>
      <c r="Y18" s="286"/>
      <c r="Z18" s="251"/>
      <c r="AA18" s="252"/>
      <c r="AB18" s="247"/>
    </row>
    <row r="19" spans="2:28" ht="23.25" customHeight="1">
      <c r="G19" s="6"/>
      <c r="H19" s="231">
        <v>9</v>
      </c>
      <c r="I19" s="185">
        <v>2.13</v>
      </c>
      <c r="J19" s="192">
        <v>2.4341518338398824</v>
      </c>
      <c r="K19" s="233">
        <v>2.6888065893682533E-2</v>
      </c>
      <c r="M19" s="252"/>
      <c r="Y19" s="286"/>
      <c r="Z19" s="251"/>
      <c r="AA19" s="252"/>
      <c r="AB19" s="247"/>
    </row>
    <row r="20" spans="2:28" ht="23.25" customHeight="1">
      <c r="G20" s="6"/>
      <c r="H20" s="231">
        <v>10</v>
      </c>
      <c r="I20" s="185">
        <v>2.25</v>
      </c>
      <c r="J20" s="192">
        <v>2.5202440576139149</v>
      </c>
      <c r="K20" s="233">
        <v>3.5368469040085282E-2</v>
      </c>
      <c r="M20" s="252"/>
      <c r="Y20" s="286"/>
      <c r="Z20" s="251"/>
      <c r="AA20" s="252"/>
      <c r="AB20" s="247"/>
    </row>
    <row r="21" spans="2:28" ht="23.25" customHeight="1">
      <c r="G21" s="6"/>
      <c r="H21" s="231">
        <v>11</v>
      </c>
      <c r="I21" s="185">
        <v>2.17</v>
      </c>
      <c r="J21" s="192">
        <v>2.5217015164649883</v>
      </c>
      <c r="K21" s="233">
        <v>5.7830067951969433E-4</v>
      </c>
      <c r="M21" s="252"/>
      <c r="Y21" s="286"/>
      <c r="Z21" s="251"/>
      <c r="AA21" s="252"/>
      <c r="AB21" s="247"/>
    </row>
    <row r="22" spans="2:28" ht="23.25" customHeight="1">
      <c r="G22" s="6"/>
      <c r="H22" s="231">
        <v>12</v>
      </c>
      <c r="I22" s="185">
        <v>2.25</v>
      </c>
      <c r="J22" s="192">
        <v>2.5654509955899427</v>
      </c>
      <c r="K22" s="233">
        <v>1.7349190155654837E-2</v>
      </c>
      <c r="M22" s="252"/>
      <c r="Y22" s="286"/>
      <c r="Z22" s="251"/>
      <c r="AA22" s="252"/>
      <c r="AB22" s="247"/>
    </row>
    <row r="23" spans="2:28" ht="23.25" customHeight="1">
      <c r="G23" s="6"/>
      <c r="H23" s="245" t="s">
        <v>295</v>
      </c>
      <c r="I23" s="186">
        <v>0.11940298507462699</v>
      </c>
      <c r="J23" s="187">
        <v>9.4276922557527509E-2</v>
      </c>
      <c r="K23" s="188">
        <v>-2.5126062517099479E-2</v>
      </c>
      <c r="M23" s="252"/>
      <c r="Y23" s="286"/>
      <c r="Z23" s="251"/>
      <c r="AA23" s="252"/>
      <c r="AB23" s="247"/>
    </row>
    <row r="24" spans="2:28" ht="23.25" customHeight="1">
      <c r="H24" s="189" t="s">
        <v>301</v>
      </c>
      <c r="I24" s="190"/>
      <c r="J24" s="249" t="s">
        <v>420</v>
      </c>
      <c r="K24" s="250"/>
      <c r="M24" s="252"/>
      <c r="X24" s="31"/>
      <c r="Y24" s="31"/>
      <c r="AB24" s="247"/>
    </row>
    <row r="25" spans="2:28" ht="9" customHeight="1">
      <c r="M25" s="252"/>
      <c r="X25" s="31"/>
      <c r="Y25" s="31"/>
      <c r="AB25" s="248"/>
    </row>
    <row r="26" spans="2:28" ht="16.5" customHeight="1">
      <c r="B26" s="51" t="s">
        <v>129</v>
      </c>
      <c r="C26" s="51"/>
      <c r="D26" s="50"/>
      <c r="E26" s="50"/>
      <c r="F26" s="50"/>
      <c r="G26" s="50"/>
      <c r="H26" s="50"/>
      <c r="I26" s="50"/>
      <c r="J26" s="50"/>
      <c r="K26" s="50"/>
      <c r="M26" s="252"/>
      <c r="X26" s="31"/>
      <c r="Y26" s="31"/>
      <c r="AB26" s="248"/>
    </row>
    <row r="27" spans="2:28" ht="27.75" customHeight="1">
      <c r="B27" s="55" t="s">
        <v>62</v>
      </c>
      <c r="C27" s="55" t="s">
        <v>100</v>
      </c>
      <c r="D27" s="55" t="s">
        <v>102</v>
      </c>
      <c r="E27" s="55" t="s">
        <v>103</v>
      </c>
      <c r="F27" s="55" t="s">
        <v>104</v>
      </c>
      <c r="G27" s="55" t="s">
        <v>105</v>
      </c>
      <c r="H27" s="55" t="s">
        <v>6</v>
      </c>
      <c r="I27" s="55" t="s">
        <v>7</v>
      </c>
      <c r="J27" s="55" t="s">
        <v>106</v>
      </c>
      <c r="K27" s="55" t="s">
        <v>72</v>
      </c>
      <c r="M27" s="252"/>
      <c r="X27" s="31"/>
      <c r="Y27" s="31"/>
      <c r="AB27" s="248"/>
    </row>
    <row r="28" spans="2:28" ht="23.25" customHeight="1">
      <c r="B28" s="73" t="s">
        <v>296</v>
      </c>
      <c r="C28" s="74">
        <v>12</v>
      </c>
      <c r="D28" s="75">
        <v>2.490552124315935E-2</v>
      </c>
      <c r="E28" s="75">
        <v>0.36931126595054364</v>
      </c>
      <c r="F28" s="75">
        <v>0.19576844572273858</v>
      </c>
      <c r="G28" s="76">
        <v>12.762945145803021</v>
      </c>
      <c r="H28" s="77">
        <v>0.54247566559104299</v>
      </c>
      <c r="I28" s="77">
        <v>18.581353448929889</v>
      </c>
      <c r="J28" s="78">
        <v>2.2522984689383176</v>
      </c>
      <c r="K28" s="79" t="s">
        <v>69</v>
      </c>
      <c r="M28" s="252"/>
      <c r="N28" s="292" t="s">
        <v>117</v>
      </c>
      <c r="Y28" s="31"/>
    </row>
    <row r="29" spans="2:28" ht="22.5" customHeight="1">
      <c r="B29" s="226" t="s">
        <v>117</v>
      </c>
      <c r="C29" s="66">
        <v>12</v>
      </c>
      <c r="D29" s="67">
        <v>2.0377423726183706E-2</v>
      </c>
      <c r="E29" s="67">
        <v>0.32332452690695102</v>
      </c>
      <c r="F29" s="67">
        <v>0.22800616808547003</v>
      </c>
      <c r="G29" s="68">
        <v>13.088048780487805</v>
      </c>
      <c r="H29" s="69">
        <v>0.676752901821008</v>
      </c>
      <c r="I29" s="69">
        <v>21.226983452691464</v>
      </c>
      <c r="J29" s="70">
        <v>2.5654509955899427</v>
      </c>
      <c r="K29" s="71" t="s">
        <v>69</v>
      </c>
      <c r="M29" s="252"/>
      <c r="N29" s="39" t="s">
        <v>69</v>
      </c>
      <c r="O29" s="39">
        <v>87</v>
      </c>
      <c r="Y29" s="31"/>
    </row>
    <row r="30" spans="2:28" ht="22.5" customHeight="1">
      <c r="B30" s="52" t="s">
        <v>421</v>
      </c>
      <c r="C30" s="52"/>
      <c r="D30" s="64">
        <v>-0.18181099173820137</v>
      </c>
      <c r="E30" s="64">
        <v>-0.12452027133597099</v>
      </c>
      <c r="F30" s="64">
        <v>0.16467271956783502</v>
      </c>
      <c r="G30" s="64">
        <v>2.5472461956924652E-2</v>
      </c>
      <c r="H30" s="64">
        <v>0.24752674589313806</v>
      </c>
      <c r="I30" s="64">
        <v>0.14238090949795357</v>
      </c>
      <c r="J30" s="64">
        <v>0.13903686876776944</v>
      </c>
      <c r="K30" s="65" t="s">
        <v>420</v>
      </c>
      <c r="M30" s="2" t="s">
        <v>167</v>
      </c>
      <c r="N30" s="293">
        <v>5.3763440860215055E-2</v>
      </c>
      <c r="O30" s="39">
        <v>5</v>
      </c>
      <c r="X30" s="31"/>
      <c r="Y30" s="31"/>
    </row>
    <row r="31" spans="2:28" ht="22.5" customHeight="1">
      <c r="M31" s="2" t="s">
        <v>168</v>
      </c>
      <c r="N31" s="293">
        <v>5.3763440860215055E-2</v>
      </c>
      <c r="O31" s="39">
        <v>5</v>
      </c>
      <c r="X31" s="31"/>
      <c r="Y31" s="31"/>
    </row>
    <row r="32" spans="2:28" ht="17.25" customHeight="1">
      <c r="B32" s="51" t="s">
        <v>130</v>
      </c>
      <c r="C32" s="51"/>
      <c r="D32" s="50"/>
      <c r="E32" s="50"/>
      <c r="F32" s="50"/>
      <c r="G32" s="50"/>
      <c r="H32" s="50"/>
      <c r="I32" s="50"/>
      <c r="J32" s="50"/>
      <c r="K32" s="50"/>
      <c r="M32" s="2" t="s">
        <v>116</v>
      </c>
      <c r="N32" s="293">
        <v>0.15053763440860216</v>
      </c>
      <c r="O32" s="39">
        <v>14</v>
      </c>
      <c r="X32" s="31"/>
      <c r="Y32" s="31"/>
    </row>
    <row r="33" spans="2:28" ht="22.5" customHeight="1">
      <c r="B33" s="59"/>
      <c r="C33" s="59"/>
      <c r="M33" s="2" t="s">
        <v>169</v>
      </c>
      <c r="N33" s="293">
        <v>0.27956989247311825</v>
      </c>
      <c r="O33" s="39">
        <v>24</v>
      </c>
      <c r="X33" s="31"/>
      <c r="Y33" s="31"/>
    </row>
    <row r="34" spans="2:28" ht="22.5" customHeight="1" thickBot="1">
      <c r="H34" s="198" t="s">
        <v>91</v>
      </c>
      <c r="I34" s="199" t="s">
        <v>92</v>
      </c>
      <c r="J34" s="200" t="str">
        <f>J10</f>
        <v>강화교통</v>
      </c>
      <c r="K34" s="201" t="s">
        <v>115</v>
      </c>
      <c r="M34" s="2" t="s">
        <v>170</v>
      </c>
      <c r="N34" s="293">
        <v>0.33333333333333331</v>
      </c>
      <c r="O34" s="39">
        <v>28</v>
      </c>
      <c r="X34" s="31"/>
      <c r="Y34" s="31"/>
    </row>
    <row r="35" spans="2:28" ht="22.5" customHeight="1" thickTop="1">
      <c r="H35" s="206" t="s">
        <v>109</v>
      </c>
      <c r="I35" s="207" t="s">
        <v>69</v>
      </c>
      <c r="J35" s="208" t="s">
        <v>69</v>
      </c>
      <c r="K35" s="209"/>
      <c r="M35" s="2" t="s">
        <v>76</v>
      </c>
      <c r="N35" s="293">
        <v>0.12903225806451613</v>
      </c>
      <c r="O35" s="39">
        <v>11</v>
      </c>
      <c r="X35" s="31"/>
      <c r="Z35" s="39"/>
      <c r="AA35" s="39"/>
      <c r="AB35" s="247"/>
    </row>
    <row r="36" spans="2:28" ht="21" customHeight="1">
      <c r="H36" s="202" t="s">
        <v>94</v>
      </c>
      <c r="I36" s="203">
        <v>9.4502228826151558E-2</v>
      </c>
      <c r="J36" s="204" t="s">
        <v>307</v>
      </c>
      <c r="K36" s="205">
        <v>-4.0738787965936503E-2</v>
      </c>
      <c r="M36" s="2"/>
      <c r="X36" s="31"/>
      <c r="Z36" s="39"/>
      <c r="AA36" s="39"/>
      <c r="AB36" s="247"/>
    </row>
    <row r="37" spans="2:28" ht="21" customHeight="1">
      <c r="H37" s="177" t="s">
        <v>95</v>
      </c>
      <c r="I37" s="169">
        <v>0.10222882615156018</v>
      </c>
      <c r="J37" s="178" t="s">
        <v>307</v>
      </c>
      <c r="K37" s="179">
        <v>-4.8465385291345121E-2</v>
      </c>
      <c r="L37" s="4"/>
      <c r="M37" s="2"/>
      <c r="X37" s="31"/>
      <c r="Z37" s="39"/>
      <c r="AA37" s="39"/>
      <c r="AB37" s="247"/>
    </row>
    <row r="38" spans="2:28" ht="21" customHeight="1">
      <c r="H38" s="176" t="s">
        <v>96</v>
      </c>
      <c r="I38" s="169">
        <v>0.17830609212481427</v>
      </c>
      <c r="J38" s="178" t="s">
        <v>422</v>
      </c>
      <c r="K38" s="179">
        <v>-2.7768457716212114E-2</v>
      </c>
      <c r="L38" s="4"/>
      <c r="M38" s="2"/>
      <c r="X38" s="31"/>
      <c r="Z38" s="39"/>
      <c r="AA38" s="39"/>
      <c r="AB38" s="247"/>
    </row>
    <row r="39" spans="2:28" ht="21" customHeight="1">
      <c r="H39" s="176" t="s">
        <v>99</v>
      </c>
      <c r="I39" s="169">
        <v>0.22704309063893016</v>
      </c>
      <c r="J39" s="178" t="s">
        <v>423</v>
      </c>
      <c r="K39" s="179">
        <v>5.2526801834188092E-2</v>
      </c>
      <c r="L39" s="4"/>
      <c r="M39" s="2"/>
      <c r="X39" s="31"/>
      <c r="Z39" s="39"/>
      <c r="AA39" s="39"/>
      <c r="AB39" s="247"/>
    </row>
    <row r="40" spans="2:28" ht="21" customHeight="1">
      <c r="H40" s="180" t="s">
        <v>97</v>
      </c>
      <c r="I40" s="169">
        <v>0.22912332838038632</v>
      </c>
      <c r="J40" s="178" t="s">
        <v>424</v>
      </c>
      <c r="K40" s="179">
        <v>0.10421000495294699</v>
      </c>
      <c r="L40" s="4"/>
      <c r="M40" s="2"/>
      <c r="X40" s="31"/>
      <c r="Z40" s="39"/>
      <c r="AA40" s="39"/>
      <c r="AB40" s="247"/>
    </row>
    <row r="41" spans="2:28" ht="21" customHeight="1">
      <c r="H41" s="181" t="s">
        <v>98</v>
      </c>
      <c r="I41" s="182">
        <v>0.16879643387815751</v>
      </c>
      <c r="J41" s="183" t="s">
        <v>425</v>
      </c>
      <c r="K41" s="184">
        <v>-3.9764175813641389E-2</v>
      </c>
      <c r="L41" s="4"/>
      <c r="M41" s="2"/>
      <c r="X41" s="31"/>
      <c r="Z41" s="39"/>
      <c r="AA41" s="39"/>
      <c r="AB41" s="247"/>
    </row>
    <row r="42" spans="2:28" ht="22.5" customHeight="1">
      <c r="L42" s="4"/>
      <c r="M42" s="2"/>
      <c r="X42" s="31"/>
      <c r="Z42" s="39"/>
      <c r="AA42" s="39"/>
      <c r="AB42" s="247"/>
    </row>
    <row r="43" spans="2:28" ht="18" customHeight="1">
      <c r="B43" s="51" t="s">
        <v>131</v>
      </c>
      <c r="C43" s="51"/>
      <c r="D43" s="50"/>
      <c r="E43" s="50"/>
      <c r="F43" s="50"/>
      <c r="G43" s="50"/>
      <c r="H43" s="50"/>
      <c r="I43" s="50"/>
      <c r="J43" s="50"/>
      <c r="K43" s="50"/>
      <c r="L43" s="4"/>
      <c r="M43" s="2"/>
      <c r="X43" s="31"/>
      <c r="Z43" s="39"/>
      <c r="AA43" s="39"/>
      <c r="AB43" s="247"/>
    </row>
    <row r="44" spans="2:28" ht="30.75" customHeight="1">
      <c r="B44" s="55" t="s">
        <v>62</v>
      </c>
      <c r="C44" s="55" t="s">
        <v>101</v>
      </c>
      <c r="D44" s="55" t="s">
        <v>102</v>
      </c>
      <c r="E44" s="55" t="s">
        <v>103</v>
      </c>
      <c r="F44" s="55" t="s">
        <v>104</v>
      </c>
      <c r="G44" s="55" t="s">
        <v>105</v>
      </c>
      <c r="H44" s="55" t="s">
        <v>6</v>
      </c>
      <c r="I44" s="55" t="s">
        <v>7</v>
      </c>
      <c r="J44" s="55" t="s">
        <v>106</v>
      </c>
      <c r="K44" s="55" t="s">
        <v>72</v>
      </c>
      <c r="L44" s="4"/>
      <c r="M44" s="2"/>
      <c r="N44" s="39" t="s">
        <v>124</v>
      </c>
      <c r="X44" s="31"/>
      <c r="Z44" s="39"/>
      <c r="AA44" s="39"/>
      <c r="AB44" s="247"/>
    </row>
    <row r="45" spans="2:28" ht="22.5" customHeight="1">
      <c r="B45" s="228" t="s">
        <v>117</v>
      </c>
      <c r="C45" s="74">
        <v>1</v>
      </c>
      <c r="D45" s="75">
        <v>4.2636604954168753E-2</v>
      </c>
      <c r="E45" s="75">
        <v>0.38520910928165225</v>
      </c>
      <c r="F45" s="75">
        <v>0.2132860243389979</v>
      </c>
      <c r="G45" s="76">
        <v>15.62693939393939</v>
      </c>
      <c r="H45" s="77">
        <v>1.7760055058155042</v>
      </c>
      <c r="I45" s="77">
        <v>35.271237836398321</v>
      </c>
      <c r="J45" s="78">
        <v>2.353119973900911</v>
      </c>
      <c r="K45" s="80" t="s">
        <v>70</v>
      </c>
      <c r="L45" s="4"/>
      <c r="M45" s="2"/>
      <c r="N45" s="39">
        <v>1</v>
      </c>
      <c r="X45" s="31"/>
      <c r="Z45" s="39"/>
      <c r="AA45" s="39"/>
      <c r="AB45" s="247"/>
    </row>
    <row r="46" spans="2:28" ht="22.5" customHeight="1">
      <c r="B46" s="226" t="s">
        <v>117</v>
      </c>
      <c r="C46" s="66">
        <v>2</v>
      </c>
      <c r="D46" s="67">
        <v>2.6993414269870002E-2</v>
      </c>
      <c r="E46" s="67">
        <v>0.29894716807730226</v>
      </c>
      <c r="F46" s="67">
        <v>0.18367495663218253</v>
      </c>
      <c r="G46" s="68">
        <v>11.197463414634147</v>
      </c>
      <c r="H46" s="69">
        <v>0.50476317605928678</v>
      </c>
      <c r="I46" s="69">
        <v>10.58911825925553</v>
      </c>
      <c r="J46" s="70">
        <v>2.7445162607845668</v>
      </c>
      <c r="K46" s="71" t="s">
        <v>68</v>
      </c>
      <c r="M46" s="2"/>
      <c r="N46" s="39">
        <v>4</v>
      </c>
      <c r="X46" s="31"/>
      <c r="Z46" s="39"/>
      <c r="AA46" s="39"/>
      <c r="AB46" s="247"/>
    </row>
    <row r="47" spans="2:28" ht="22.5" customHeight="1">
      <c r="B47" s="226" t="s">
        <v>117</v>
      </c>
      <c r="C47" s="66">
        <v>3</v>
      </c>
      <c r="D47" s="67">
        <v>1.1495152902474839E-2</v>
      </c>
      <c r="E47" s="67">
        <v>0.30505848986534334</v>
      </c>
      <c r="F47" s="67">
        <v>0.20246034028059001</v>
      </c>
      <c r="G47" s="68">
        <v>11.183979166666667</v>
      </c>
      <c r="H47" s="69">
        <v>0.39211466551350277</v>
      </c>
      <c r="I47" s="69">
        <v>13.510418444330757</v>
      </c>
      <c r="J47" s="70">
        <v>2.7357451632855105</v>
      </c>
      <c r="K47" s="71" t="s">
        <v>68</v>
      </c>
      <c r="M47" s="2"/>
      <c r="N47" s="39">
        <v>4</v>
      </c>
      <c r="X47" s="31"/>
      <c r="Z47" s="39"/>
      <c r="AA47" s="39"/>
      <c r="AB47" s="247"/>
    </row>
    <row r="48" spans="2:28" ht="22.5" customHeight="1">
      <c r="B48" s="226" t="s">
        <v>117</v>
      </c>
      <c r="C48" s="66">
        <v>4</v>
      </c>
      <c r="D48" s="67">
        <v>1.0260421855725227E-2</v>
      </c>
      <c r="E48" s="67">
        <v>0.30864820680969679</v>
      </c>
      <c r="F48" s="67">
        <v>0.21594884535443426</v>
      </c>
      <c r="G48" s="68">
        <v>11.919866666666669</v>
      </c>
      <c r="H48" s="69">
        <v>0.63068668539598305</v>
      </c>
      <c r="I48" s="69">
        <v>15.493604298174189</v>
      </c>
      <c r="J48" s="70">
        <v>2.6420339028428601</v>
      </c>
      <c r="K48" s="71" t="s">
        <v>69</v>
      </c>
      <c r="M48" s="2"/>
      <c r="N48" s="39">
        <v>3</v>
      </c>
      <c r="X48" s="31"/>
      <c r="Z48" s="39"/>
      <c r="AA48" s="39"/>
      <c r="AB48" s="247"/>
    </row>
    <row r="49" spans="2:28" ht="22.5" customHeight="1">
      <c r="B49" s="226" t="s">
        <v>117</v>
      </c>
      <c r="C49" s="66">
        <v>5</v>
      </c>
      <c r="D49" s="67">
        <v>1.1407295803761876E-2</v>
      </c>
      <c r="E49" s="67">
        <v>0.3110337077800146</v>
      </c>
      <c r="F49" s="67">
        <v>0.2189607857430747</v>
      </c>
      <c r="G49" s="68">
        <v>12.783954545454547</v>
      </c>
      <c r="H49" s="69">
        <v>0.39143281326685847</v>
      </c>
      <c r="I49" s="69">
        <v>18.297255067762137</v>
      </c>
      <c r="J49" s="70">
        <v>2.5573965261116522</v>
      </c>
      <c r="K49" s="71" t="s">
        <v>69</v>
      </c>
      <c r="M49" s="2"/>
      <c r="N49" s="39">
        <v>3</v>
      </c>
      <c r="X49" s="31"/>
      <c r="Z49" s="39"/>
      <c r="AA49" s="39"/>
      <c r="AB49" s="247"/>
    </row>
    <row r="50" spans="2:28" ht="22.5" customHeight="1">
      <c r="B50" s="226" t="s">
        <v>117</v>
      </c>
      <c r="C50" s="66">
        <v>6</v>
      </c>
      <c r="D50" s="67">
        <v>1.240740302319519E-2</v>
      </c>
      <c r="E50" s="67">
        <v>0.31454146553048723</v>
      </c>
      <c r="F50" s="67">
        <v>0.21365581909728903</v>
      </c>
      <c r="G50" s="68">
        <v>14.134255813953486</v>
      </c>
      <c r="H50" s="69">
        <v>0.37643231034796054</v>
      </c>
      <c r="I50" s="69">
        <v>22.50914746728494</v>
      </c>
      <c r="J50" s="70">
        <v>2.4239591632996063</v>
      </c>
      <c r="K50" s="71" t="s">
        <v>67</v>
      </c>
      <c r="M50" s="2"/>
      <c r="N50" s="39">
        <v>2</v>
      </c>
      <c r="X50" s="31"/>
      <c r="Z50" s="39"/>
      <c r="AA50" s="39"/>
      <c r="AB50" s="247"/>
    </row>
    <row r="51" spans="2:28" ht="22.5" customHeight="1">
      <c r="B51" s="226" t="s">
        <v>117</v>
      </c>
      <c r="C51" s="66">
        <v>7</v>
      </c>
      <c r="D51" s="67">
        <v>1.375254418749435E-2</v>
      </c>
      <c r="E51" s="67">
        <v>0.30776615197911206</v>
      </c>
      <c r="F51" s="67">
        <v>0.21456092304092422</v>
      </c>
      <c r="G51" s="68">
        <v>14.589953488372091</v>
      </c>
      <c r="H51" s="69">
        <v>0.31135636858106935</v>
      </c>
      <c r="I51" s="69">
        <v>22.345443858237456</v>
      </c>
      <c r="J51" s="70">
        <v>2.4270216770598303</v>
      </c>
      <c r="K51" s="71" t="s">
        <v>67</v>
      </c>
      <c r="M51" s="2"/>
      <c r="N51" s="39">
        <v>2</v>
      </c>
      <c r="X51" s="31"/>
      <c r="Z51" s="39"/>
      <c r="AA51" s="39"/>
      <c r="AB51" s="247"/>
    </row>
    <row r="52" spans="2:28" ht="22.5" customHeight="1">
      <c r="B52" s="226" t="s">
        <v>117</v>
      </c>
      <c r="C52" s="66">
        <v>8</v>
      </c>
      <c r="D52" s="67">
        <v>1.8868569484833089E-2</v>
      </c>
      <c r="E52" s="67">
        <v>0.30336967089413236</v>
      </c>
      <c r="F52" s="67">
        <v>0.20867532740606667</v>
      </c>
      <c r="G52" s="68">
        <v>15.527789473684209</v>
      </c>
      <c r="H52" s="69">
        <v>0.29663847917782521</v>
      </c>
      <c r="I52" s="69">
        <v>23.455143455997671</v>
      </c>
      <c r="J52" s="70">
        <v>2.370415934010766</v>
      </c>
      <c r="K52" s="71" t="s">
        <v>67</v>
      </c>
      <c r="M52" s="2"/>
      <c r="N52" s="39">
        <v>2</v>
      </c>
      <c r="X52" s="31"/>
      <c r="Z52" s="39"/>
      <c r="AA52" s="39"/>
      <c r="AB52" s="247"/>
    </row>
    <row r="53" spans="2:28" ht="22.5" customHeight="1">
      <c r="B53" s="226" t="s">
        <v>117</v>
      </c>
      <c r="C53" s="66">
        <v>9</v>
      </c>
      <c r="D53" s="67">
        <v>1.4847554745893134E-2</v>
      </c>
      <c r="E53" s="67">
        <v>0.30616676304837648</v>
      </c>
      <c r="F53" s="67">
        <v>0.21615871680952059</v>
      </c>
      <c r="G53" s="68">
        <v>14.788615384615387</v>
      </c>
      <c r="H53" s="69">
        <v>0.37302187618126703</v>
      </c>
      <c r="I53" s="69">
        <v>24.981275047859452</v>
      </c>
      <c r="J53" s="70">
        <v>2.4341518338398824</v>
      </c>
      <c r="K53" s="71" t="s">
        <v>308</v>
      </c>
      <c r="M53" s="2"/>
      <c r="N53" s="39">
        <v>2</v>
      </c>
      <c r="X53" s="31"/>
      <c r="Z53" s="39"/>
      <c r="AA53" s="39"/>
      <c r="AB53" s="247"/>
    </row>
    <row r="54" spans="2:28" ht="22.5" customHeight="1">
      <c r="B54" s="226" t="s">
        <v>117</v>
      </c>
      <c r="C54" s="66">
        <v>10</v>
      </c>
      <c r="D54" s="67">
        <v>1.4028122716005783E-2</v>
      </c>
      <c r="E54" s="67">
        <v>0.31286352518614474</v>
      </c>
      <c r="F54" s="67">
        <v>0.2313220230131198</v>
      </c>
      <c r="G54" s="68">
        <v>13.378173913043478</v>
      </c>
      <c r="H54" s="69">
        <v>0.47092584537595467</v>
      </c>
      <c r="I54" s="69">
        <v>26.503706577758731</v>
      </c>
      <c r="J54" s="70">
        <v>2.5202440576139149</v>
      </c>
      <c r="K54" s="71" t="s">
        <v>67</v>
      </c>
      <c r="M54" s="2"/>
      <c r="N54" s="39">
        <v>2</v>
      </c>
      <c r="X54" s="31"/>
      <c r="Z54" s="39"/>
      <c r="AA54" s="39"/>
      <c r="AB54" s="247"/>
    </row>
    <row r="55" spans="2:28" ht="22.5" customHeight="1">
      <c r="B55" s="226" t="s">
        <v>117</v>
      </c>
      <c r="C55" s="66">
        <v>11</v>
      </c>
      <c r="D55" s="67">
        <v>1.52631543220004E-2</v>
      </c>
      <c r="E55" s="67">
        <v>0.32007315451496271</v>
      </c>
      <c r="F55" s="67">
        <v>0.23239811668845914</v>
      </c>
      <c r="G55" s="68">
        <v>13.119111111111112</v>
      </c>
      <c r="H55" s="69">
        <v>0.69256524039614953</v>
      </c>
      <c r="I55" s="69">
        <v>27.293734948563991</v>
      </c>
      <c r="J55" s="70">
        <v>2.5217015164649883</v>
      </c>
      <c r="K55" s="71" t="s">
        <v>69</v>
      </c>
      <c r="M55" s="2"/>
      <c r="N55" s="39">
        <v>3</v>
      </c>
      <c r="X55" s="31"/>
      <c r="Z55" s="39"/>
      <c r="AA55" s="39"/>
      <c r="AB55" s="247"/>
    </row>
    <row r="56" spans="2:28" ht="22.5" customHeight="1">
      <c r="B56" s="226" t="s">
        <v>117</v>
      </c>
      <c r="C56" s="66">
        <v>12</v>
      </c>
      <c r="D56" s="67">
        <v>2.0377423726183706E-2</v>
      </c>
      <c r="E56" s="67">
        <v>0.32332452690695102</v>
      </c>
      <c r="F56" s="67">
        <v>0.22800616808547003</v>
      </c>
      <c r="G56" s="68">
        <v>13.088048780487805</v>
      </c>
      <c r="H56" s="69">
        <v>0.676752901821008</v>
      </c>
      <c r="I56" s="69">
        <v>21.226983452691464</v>
      </c>
      <c r="J56" s="70">
        <v>2.5654509955899427</v>
      </c>
      <c r="K56" s="71" t="s">
        <v>69</v>
      </c>
      <c r="M56" s="2"/>
      <c r="N56" s="39">
        <v>3</v>
      </c>
      <c r="X56" s="31"/>
      <c r="Z56" s="39"/>
      <c r="AA56" s="39"/>
      <c r="AB56" s="247"/>
    </row>
    <row r="57" spans="2:28" ht="25.5" customHeight="1">
      <c r="B57" s="52" t="s">
        <v>107</v>
      </c>
      <c r="C57" s="52"/>
      <c r="D57" s="64" cm="1">
        <f t="array" aca="1" ref="D57" ca="1">(INDIRECT(ADDRESS(ROW()-1,COLUMN()))/INDIRECT(ADDRESS(ROW()-2,COLUMN())))-1</f>
        <v>0.33507290146516877</v>
      </c>
      <c r="E57" s="64" cm="1">
        <f t="array" aca="1" ref="E57" ca="1">(INDIRECT(ADDRESS(ROW()-1,COLUMN()))/INDIRECT(ADDRESS(ROW()-2,COLUMN())))-1</f>
        <v>1.0158216476840787E-2</v>
      </c>
      <c r="F57" s="64" cm="1">
        <f t="array" aca="1" ref="F57" ca="1">(INDIRECT(ADDRESS(ROW()-1,COLUMN()))/INDIRECT(ADDRESS(ROW()-2,COLUMN())))-1</f>
        <v>-1.889838293688384E-2</v>
      </c>
      <c r="G57" s="64" cm="1">
        <f t="array" aca="1" ref="G57" ca="1">(INDIRECT(ADDRESS(ROW()-1,COLUMN()))/INDIRECT(ADDRESS(ROW()-2,COLUMN())))-1</f>
        <v>-2.3677161021221638E-3</v>
      </c>
      <c r="H57" s="64" cm="1">
        <f t="array" aca="1" ref="H57" ca="1">(INDIRECT(ADDRESS(ROW()-1,COLUMN()))/INDIRECT(ADDRESS(ROW()-2,COLUMN())))-1</f>
        <v>-2.2831550954097612E-2</v>
      </c>
      <c r="I57" s="64" cm="1">
        <f t="array" aca="1" ref="I57" ca="1">(INDIRECT(ADDRESS(ROW()-1,COLUMN()))/INDIRECT(ADDRESS(ROW()-2,COLUMN())))-1</f>
        <v>-0.22227633950815218</v>
      </c>
      <c r="J57" s="64" cm="1">
        <f t="array" aca="1" ref="J57" ca="1">(INDIRECT(ADDRESS(ROW()-1,COLUMN()))/INDIRECT(ADDRESS(ROW()-2,COLUMN())))-1</f>
        <v>1.7349190155654837E-2</v>
      </c>
      <c r="K57" s="72" t="str" cm="1">
        <f t="array" aca="1" ref="K57" ca="1">_xlfn.IFS(N57=0,"등급유지",N57&gt;0,N57&amp;"등급 상승",N57&lt;0,N57&amp;"등급 하락")</f>
        <v>등급유지</v>
      </c>
      <c r="M57" s="294"/>
      <c r="N57" s="39" cm="1">
        <f t="array" aca="1" ref="N57" ca="1">(INDIRECT(ADDRESS(ROW()-1,COLUMN()))-INDIRECT(ADDRESS(ROW()-2,COLUMN())))</f>
        <v>0</v>
      </c>
      <c r="O57" s="39" t="s">
        <v>125</v>
      </c>
      <c r="X57" s="287"/>
      <c r="Z57" s="253"/>
      <c r="AA57" s="39"/>
      <c r="AB57" s="247"/>
    </row>
    <row r="58" spans="2:28" ht="25.5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294"/>
      <c r="N58" s="2"/>
      <c r="O58" s="2"/>
      <c r="X58" s="287"/>
      <c r="Z58" s="253"/>
      <c r="AA58" s="39"/>
      <c r="AB58" s="247"/>
    </row>
    <row r="59" spans="2:28" ht="18" customHeight="1">
      <c r="B59" s="51" t="s">
        <v>132</v>
      </c>
      <c r="C59" s="51"/>
      <c r="D59" s="50"/>
      <c r="E59" s="50"/>
      <c r="F59" s="50"/>
      <c r="G59" s="50"/>
      <c r="H59" s="50"/>
      <c r="I59" s="50"/>
      <c r="J59" s="50"/>
      <c r="K59" s="50"/>
      <c r="M59" s="294"/>
      <c r="X59" s="287"/>
      <c r="Z59" s="253"/>
      <c r="AA59" s="39"/>
      <c r="AB59" s="247"/>
    </row>
    <row r="60" spans="2:28" ht="21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294"/>
      <c r="X60" s="287"/>
      <c r="Z60" s="253"/>
      <c r="AA60" s="39"/>
      <c r="AB60" s="247"/>
    </row>
    <row r="61" spans="2:28" ht="25.5" customHeight="1">
      <c r="B61" s="47"/>
      <c r="C61" s="47"/>
      <c r="D61" s="48"/>
      <c r="E61" s="48"/>
      <c r="F61" s="48"/>
      <c r="G61" s="48"/>
      <c r="H61" s="48"/>
      <c r="I61" s="48"/>
      <c r="J61" s="48"/>
      <c r="K61" s="48"/>
      <c r="M61" s="294"/>
      <c r="N61" s="295"/>
      <c r="P61" s="253"/>
      <c r="AA61" s="254"/>
    </row>
    <row r="62" spans="2:28" ht="25.5" customHeight="1">
      <c r="B62" s="47"/>
      <c r="C62" s="47"/>
      <c r="D62" s="48"/>
      <c r="M62" s="294"/>
      <c r="N62" s="295"/>
      <c r="P62" s="253"/>
      <c r="AA62" s="254"/>
    </row>
    <row r="63" spans="2:28" ht="25.5" customHeight="1">
      <c r="B63" s="47"/>
      <c r="C63" s="47"/>
      <c r="D63" s="48"/>
      <c r="M63" s="294"/>
      <c r="N63" s="295"/>
      <c r="P63" s="253"/>
      <c r="AA63" s="254"/>
    </row>
    <row r="64" spans="2:28" ht="25.5" customHeight="1">
      <c r="B64" s="47"/>
      <c r="C64" s="47"/>
      <c r="D64" s="48"/>
      <c r="M64" s="294"/>
      <c r="N64" s="295"/>
      <c r="P64" s="253"/>
      <c r="AA64" s="254"/>
    </row>
    <row r="65" spans="2:27" ht="25.5" customHeight="1">
      <c r="B65" s="47"/>
      <c r="C65" s="47"/>
      <c r="D65" s="48"/>
      <c r="M65" s="294"/>
      <c r="N65" s="295"/>
      <c r="P65" s="253"/>
      <c r="AA65" s="254"/>
    </row>
    <row r="66" spans="2:27" ht="25.5" customHeight="1">
      <c r="B66" s="47"/>
      <c r="C66" s="47"/>
      <c r="D66" s="48"/>
      <c r="M66" s="294"/>
      <c r="N66" s="295"/>
      <c r="P66" s="253"/>
      <c r="AA66" s="254"/>
    </row>
    <row r="67" spans="2:27" ht="25.5" customHeight="1">
      <c r="B67" s="47"/>
      <c r="C67" s="47"/>
      <c r="D67" s="48"/>
      <c r="M67" s="294"/>
      <c r="N67" s="295"/>
      <c r="P67" s="253"/>
      <c r="AA67" s="254"/>
    </row>
    <row r="68" spans="2:27" ht="25.5" customHeight="1">
      <c r="B68" s="47"/>
      <c r="C68" s="47"/>
      <c r="D68" s="48"/>
      <c r="E68" s="48"/>
      <c r="F68" s="48"/>
      <c r="G68" s="48"/>
      <c r="H68" s="48"/>
      <c r="I68" s="48"/>
      <c r="J68" s="48"/>
      <c r="K68" s="48"/>
      <c r="M68" s="294"/>
      <c r="N68" s="295"/>
      <c r="P68" s="253"/>
      <c r="AA68" s="254"/>
    </row>
    <row r="69" spans="2:27" ht="25.5" customHeight="1">
      <c r="B69" s="47"/>
      <c r="C69" s="47"/>
      <c r="D69" s="48"/>
      <c r="E69" s="48"/>
      <c r="F69" s="48"/>
      <c r="G69" s="48"/>
      <c r="H69" s="48"/>
      <c r="I69" s="48"/>
      <c r="J69" s="48"/>
      <c r="K69" s="48"/>
      <c r="M69" s="294"/>
      <c r="N69" s="295"/>
      <c r="P69" s="253"/>
      <c r="AA69" s="254"/>
    </row>
    <row r="70" spans="2:27" ht="25.5" customHeight="1" thickBot="1">
      <c r="B70" s="210" t="s">
        <v>91</v>
      </c>
      <c r="C70" s="211" t="s">
        <v>123</v>
      </c>
      <c r="D70" s="211" t="s">
        <v>122</v>
      </c>
      <c r="E70" s="211" t="s">
        <v>120</v>
      </c>
      <c r="F70" s="211" t="s">
        <v>118</v>
      </c>
      <c r="G70" s="211" t="s">
        <v>121</v>
      </c>
      <c r="H70" s="211" t="s">
        <v>119</v>
      </c>
      <c r="I70" s="211"/>
      <c r="J70" s="211"/>
      <c r="K70" s="212"/>
      <c r="M70" s="296">
        <v>1</v>
      </c>
      <c r="N70" s="297">
        <v>2</v>
      </c>
      <c r="O70" s="297">
        <v>3</v>
      </c>
      <c r="P70" s="296">
        <v>4</v>
      </c>
      <c r="Q70" s="297">
        <v>5</v>
      </c>
      <c r="R70" s="297">
        <v>6</v>
      </c>
      <c r="S70" s="296">
        <v>7</v>
      </c>
      <c r="T70" s="297">
        <v>8</v>
      </c>
      <c r="U70" s="298"/>
      <c r="AA70" s="254"/>
    </row>
    <row r="71" spans="2:27" ht="25.5" customHeight="1" thickTop="1">
      <c r="B71" s="215" t="s">
        <v>109</v>
      </c>
      <c r="C71" s="216" t="s">
        <v>71</v>
      </c>
      <c r="D71" s="217" t="s">
        <v>69</v>
      </c>
      <c r="E71" s="217" t="s">
        <v>69</v>
      </c>
      <c r="F71" s="217" t="s">
        <v>69</v>
      </c>
      <c r="G71" s="217" t="s">
        <v>67</v>
      </c>
      <c r="H71" s="217" t="s">
        <v>67</v>
      </c>
      <c r="I71" s="217"/>
      <c r="J71" s="217"/>
      <c r="K71" s="217"/>
      <c r="M71" s="296" t="s">
        <v>123</v>
      </c>
      <c r="N71" s="296" t="s">
        <v>122</v>
      </c>
      <c r="O71" s="296" t="s">
        <v>120</v>
      </c>
      <c r="P71" s="296" t="s">
        <v>118</v>
      </c>
      <c r="Q71" s="296" t="s">
        <v>121</v>
      </c>
      <c r="R71" s="296" t="s">
        <v>119</v>
      </c>
      <c r="S71" s="296" t="s">
        <v>162</v>
      </c>
      <c r="T71" s="296" t="s">
        <v>162</v>
      </c>
      <c r="U71" s="294">
        <f t="shared" ref="U71" si="0">K70</f>
        <v>0</v>
      </c>
      <c r="AA71" s="254"/>
    </row>
    <row r="72" spans="2:27" ht="25.5" customHeight="1">
      <c r="B72" s="213" t="s">
        <v>94</v>
      </c>
      <c r="C72" s="203" t="s">
        <v>360</v>
      </c>
      <c r="D72" s="203" t="s">
        <v>290</v>
      </c>
      <c r="E72" s="203" t="s">
        <v>290</v>
      </c>
      <c r="F72" s="203" t="s">
        <v>290</v>
      </c>
      <c r="G72" s="203" t="s">
        <v>290</v>
      </c>
      <c r="H72" s="203" t="s">
        <v>290</v>
      </c>
      <c r="I72" s="203"/>
      <c r="J72" s="203"/>
      <c r="K72" s="214"/>
      <c r="M72" s="294"/>
      <c r="N72" s="295"/>
      <c r="P72" s="253"/>
      <c r="AA72" s="254"/>
    </row>
    <row r="73" spans="2:27" ht="25.5" customHeight="1">
      <c r="B73" s="168" t="s">
        <v>95</v>
      </c>
      <c r="C73" s="170" t="s">
        <v>290</v>
      </c>
      <c r="D73" s="170" t="s">
        <v>361</v>
      </c>
      <c r="E73" s="170" t="s">
        <v>290</v>
      </c>
      <c r="F73" s="170" t="s">
        <v>290</v>
      </c>
      <c r="G73" s="170" t="s">
        <v>290</v>
      </c>
      <c r="H73" s="170" t="s">
        <v>290</v>
      </c>
      <c r="I73" s="170"/>
      <c r="J73" s="170"/>
      <c r="K73" s="171"/>
      <c r="M73" s="299">
        <v>1</v>
      </c>
      <c r="N73" s="299">
        <v>0</v>
      </c>
      <c r="O73" s="299">
        <v>0</v>
      </c>
      <c r="P73" s="299">
        <v>0</v>
      </c>
      <c r="Q73" s="299">
        <v>0</v>
      </c>
      <c r="R73" s="299">
        <v>0</v>
      </c>
      <c r="S73" s="299"/>
      <c r="T73" s="299"/>
      <c r="AA73" s="254"/>
    </row>
    <row r="74" spans="2:27" ht="25.5" customHeight="1">
      <c r="B74" s="167" t="s">
        <v>96</v>
      </c>
      <c r="C74" s="170" t="s">
        <v>290</v>
      </c>
      <c r="D74" s="170" t="s">
        <v>426</v>
      </c>
      <c r="E74" s="170" t="s">
        <v>362</v>
      </c>
      <c r="F74" s="170" t="s">
        <v>427</v>
      </c>
      <c r="G74" s="170" t="s">
        <v>290</v>
      </c>
      <c r="H74" s="170" t="s">
        <v>290</v>
      </c>
      <c r="I74" s="170"/>
      <c r="J74" s="170"/>
      <c r="K74" s="171"/>
      <c r="M74" s="299">
        <v>0</v>
      </c>
      <c r="N74" s="299">
        <v>9.0909090909090912E-2</v>
      </c>
      <c r="O74" s="299">
        <v>0</v>
      </c>
      <c r="P74" s="299">
        <v>0</v>
      </c>
      <c r="Q74" s="299">
        <v>0</v>
      </c>
      <c r="R74" s="299">
        <v>0</v>
      </c>
      <c r="S74" s="299"/>
      <c r="T74" s="299"/>
      <c r="AA74" s="254"/>
    </row>
    <row r="75" spans="2:27" ht="25.5" customHeight="1">
      <c r="B75" s="167" t="s">
        <v>99</v>
      </c>
      <c r="C75" s="170" t="s">
        <v>290</v>
      </c>
      <c r="D75" s="170" t="s">
        <v>428</v>
      </c>
      <c r="E75" s="170" t="s">
        <v>429</v>
      </c>
      <c r="F75" s="170" t="s">
        <v>430</v>
      </c>
      <c r="G75" s="170" t="s">
        <v>431</v>
      </c>
      <c r="H75" s="170" t="s">
        <v>290</v>
      </c>
      <c r="I75" s="170"/>
      <c r="J75" s="170"/>
      <c r="K75" s="171"/>
      <c r="M75" s="299">
        <v>0</v>
      </c>
      <c r="N75" s="299">
        <v>0.27272727272727271</v>
      </c>
      <c r="O75" s="299">
        <v>0.1</v>
      </c>
      <c r="P75" s="299">
        <v>0.14285714285714285</v>
      </c>
      <c r="Q75" s="299">
        <v>0</v>
      </c>
      <c r="R75" s="299">
        <v>0</v>
      </c>
      <c r="S75" s="299"/>
      <c r="T75" s="299"/>
      <c r="AA75" s="254"/>
    </row>
    <row r="76" spans="2:27" ht="25.5" customHeight="1">
      <c r="B76" s="172" t="s">
        <v>97</v>
      </c>
      <c r="C76" s="170" t="s">
        <v>290</v>
      </c>
      <c r="D76" s="170" t="s">
        <v>361</v>
      </c>
      <c r="E76" s="170" t="s">
        <v>363</v>
      </c>
      <c r="F76" s="170" t="s">
        <v>432</v>
      </c>
      <c r="G76" s="170" t="s">
        <v>431</v>
      </c>
      <c r="H76" s="170" t="s">
        <v>433</v>
      </c>
      <c r="I76" s="170"/>
      <c r="J76" s="170"/>
      <c r="K76" s="171"/>
      <c r="M76" s="299">
        <v>0</v>
      </c>
      <c r="N76" s="299">
        <v>0.36363636363636365</v>
      </c>
      <c r="O76" s="299">
        <v>0.6</v>
      </c>
      <c r="P76" s="299">
        <v>0.42857142857142855</v>
      </c>
      <c r="Q76" s="299">
        <v>0.375</v>
      </c>
      <c r="R76" s="299">
        <v>0</v>
      </c>
      <c r="S76" s="299"/>
      <c r="T76" s="299"/>
      <c r="AA76" s="254"/>
    </row>
    <row r="77" spans="2:27" ht="25.5" customHeight="1">
      <c r="B77" s="173" t="s">
        <v>98</v>
      </c>
      <c r="C77" s="174" t="s">
        <v>290</v>
      </c>
      <c r="D77" s="174" t="s">
        <v>364</v>
      </c>
      <c r="E77" s="174" t="s">
        <v>362</v>
      </c>
      <c r="F77" s="174" t="s">
        <v>427</v>
      </c>
      <c r="G77" s="174" t="s">
        <v>365</v>
      </c>
      <c r="H77" s="174" t="s">
        <v>434</v>
      </c>
      <c r="I77" s="174"/>
      <c r="J77" s="174"/>
      <c r="K77" s="175"/>
      <c r="M77" s="299">
        <v>0</v>
      </c>
      <c r="N77" s="299">
        <v>9.0909090909090912E-2</v>
      </c>
      <c r="O77" s="299">
        <v>0.2</v>
      </c>
      <c r="P77" s="299">
        <v>0.2857142857142857</v>
      </c>
      <c r="Q77" s="299">
        <v>0.375</v>
      </c>
      <c r="R77" s="299">
        <v>0.75</v>
      </c>
      <c r="S77" s="299"/>
      <c r="T77" s="299"/>
      <c r="AA77" s="254"/>
    </row>
    <row r="78" spans="2:27" ht="15.75" customHeight="1">
      <c r="B78" s="47"/>
      <c r="C78" s="47"/>
      <c r="D78" s="48"/>
      <c r="E78" s="48"/>
      <c r="F78" s="48"/>
      <c r="G78" s="48"/>
      <c r="H78" s="48"/>
      <c r="I78" s="48"/>
      <c r="J78" s="48"/>
      <c r="K78" s="48"/>
      <c r="M78" s="299">
        <v>0</v>
      </c>
      <c r="N78" s="299">
        <v>0.18181818181818182</v>
      </c>
      <c r="O78" s="299">
        <v>0.1</v>
      </c>
      <c r="P78" s="299">
        <v>0.14285714285714285</v>
      </c>
      <c r="Q78" s="299">
        <v>0.25</v>
      </c>
      <c r="R78" s="299">
        <v>0.25</v>
      </c>
      <c r="S78" s="299"/>
      <c r="T78" s="299"/>
      <c r="AA78" s="254"/>
    </row>
    <row r="79" spans="2:27" ht="17.25" customHeight="1">
      <c r="B79" s="51" t="s">
        <v>133</v>
      </c>
      <c r="C79" s="51"/>
      <c r="D79" s="50"/>
      <c r="E79" s="50"/>
      <c r="F79" s="50"/>
      <c r="G79" s="50"/>
      <c r="H79" s="50"/>
      <c r="I79" s="50"/>
      <c r="J79" s="50"/>
      <c r="K79" s="50"/>
      <c r="M79" s="294"/>
      <c r="N79" s="295"/>
      <c r="P79" s="253"/>
      <c r="AA79" s="254"/>
    </row>
    <row r="80" spans="2:27" ht="30.75" customHeight="1">
      <c r="B80" s="55" t="s">
        <v>75</v>
      </c>
      <c r="C80" s="55" t="s">
        <v>101</v>
      </c>
      <c r="D80" s="55" t="s">
        <v>102</v>
      </c>
      <c r="E80" s="55" t="s">
        <v>103</v>
      </c>
      <c r="F80" s="55" t="s">
        <v>104</v>
      </c>
      <c r="G80" s="55" t="s">
        <v>105</v>
      </c>
      <c r="H80" s="55" t="s">
        <v>6</v>
      </c>
      <c r="I80" s="55" t="s">
        <v>7</v>
      </c>
      <c r="J80" s="55" t="s">
        <v>106</v>
      </c>
      <c r="K80" s="55" t="s">
        <v>108</v>
      </c>
      <c r="M80" s="294"/>
      <c r="N80" s="295"/>
      <c r="P80" s="253"/>
      <c r="AA80" s="254"/>
    </row>
    <row r="81" spans="2:27" ht="20.25" customHeight="1">
      <c r="B81" s="84" t="s">
        <v>123</v>
      </c>
      <c r="C81" s="63">
        <v>1</v>
      </c>
      <c r="D81" s="85">
        <v>0</v>
      </c>
      <c r="E81" s="85">
        <v>0</v>
      </c>
      <c r="F81" s="85">
        <v>0</v>
      </c>
      <c r="G81" s="86">
        <v>0</v>
      </c>
      <c r="H81" s="87">
        <v>0</v>
      </c>
      <c r="I81" s="87">
        <v>0</v>
      </c>
      <c r="J81" s="88">
        <v>0</v>
      </c>
      <c r="K81" s="71"/>
      <c r="M81" s="294"/>
      <c r="N81" s="295"/>
      <c r="P81" s="253"/>
      <c r="AA81" s="254"/>
    </row>
    <row r="82" spans="2:27" ht="20.25" customHeight="1">
      <c r="B82" s="84" t="s">
        <v>123</v>
      </c>
      <c r="C82" s="63">
        <v>2</v>
      </c>
      <c r="D82" s="85">
        <v>0</v>
      </c>
      <c r="E82" s="85">
        <v>0</v>
      </c>
      <c r="F82" s="85">
        <v>0</v>
      </c>
      <c r="G82" s="86">
        <v>0</v>
      </c>
      <c r="H82" s="87">
        <v>0</v>
      </c>
      <c r="I82" s="87">
        <v>0</v>
      </c>
      <c r="J82" s="88">
        <v>0</v>
      </c>
      <c r="K82" s="71"/>
      <c r="M82" s="294"/>
      <c r="N82" s="295"/>
      <c r="P82" s="253"/>
      <c r="AA82" s="254"/>
    </row>
    <row r="83" spans="2:27" ht="20.25" customHeight="1">
      <c r="B83" s="84" t="s">
        <v>123</v>
      </c>
      <c r="C83" s="63">
        <v>3</v>
      </c>
      <c r="D83" s="85">
        <v>2.09534027952601E-2</v>
      </c>
      <c r="E83" s="85">
        <v>0.28829462231492053</v>
      </c>
      <c r="F83" s="85">
        <v>0.22068922328307436</v>
      </c>
      <c r="G83" s="86">
        <v>10.528</v>
      </c>
      <c r="H83" s="87">
        <v>0.316130538127187</v>
      </c>
      <c r="I83" s="87">
        <v>8.0763825573921828</v>
      </c>
      <c r="J83" s="88">
        <v>2.9371680234236792</v>
      </c>
      <c r="K83" s="71"/>
      <c r="M83" s="294"/>
      <c r="N83" s="295"/>
      <c r="P83" s="253"/>
      <c r="AA83" s="254"/>
    </row>
    <row r="84" spans="2:27" ht="20.25" customHeight="1">
      <c r="B84" s="84" t="s">
        <v>123</v>
      </c>
      <c r="C84" s="63">
        <v>4</v>
      </c>
      <c r="D84" s="85">
        <v>2.0179983363482982E-2</v>
      </c>
      <c r="E84" s="85">
        <v>0.28446654997099718</v>
      </c>
      <c r="F84" s="85">
        <v>0.25025896671217257</v>
      </c>
      <c r="G84" s="86">
        <v>10.542999999999999</v>
      </c>
      <c r="H84" s="87">
        <v>0.69880339745109266</v>
      </c>
      <c r="I84" s="87">
        <v>11.672200498050282</v>
      </c>
      <c r="J84" s="88">
        <v>2.9429111080477588</v>
      </c>
      <c r="K84" s="71"/>
      <c r="M84" s="294"/>
      <c r="N84" s="295"/>
      <c r="P84" s="253"/>
      <c r="AA84" s="254"/>
    </row>
    <row r="85" spans="2:27" ht="20.25" customHeight="1">
      <c r="B85" s="84" t="s">
        <v>123</v>
      </c>
      <c r="C85" s="63">
        <v>5</v>
      </c>
      <c r="D85" s="85">
        <v>2.7474283815461811E-2</v>
      </c>
      <c r="E85" s="85">
        <v>0.29200802274357895</v>
      </c>
      <c r="F85" s="85">
        <v>0.26398020710821057</v>
      </c>
      <c r="G85" s="86">
        <v>11.01</v>
      </c>
      <c r="H85" s="87">
        <v>0.83097108119913654</v>
      </c>
      <c r="I85" s="87">
        <v>15.326799942117407</v>
      </c>
      <c r="J85" s="88">
        <v>2.9324222975675496</v>
      </c>
      <c r="K85" s="71"/>
      <c r="M85" s="294"/>
      <c r="N85" s="295"/>
      <c r="P85" s="253"/>
      <c r="AA85" s="254"/>
    </row>
    <row r="86" spans="2:27" ht="20.25" customHeight="1">
      <c r="B86" s="84" t="s">
        <v>123</v>
      </c>
      <c r="C86" s="63">
        <v>6</v>
      </c>
      <c r="D86" s="85">
        <v>3.6487735101631051E-2</v>
      </c>
      <c r="E86" s="85">
        <v>0.28474587773074128</v>
      </c>
      <c r="F86" s="85">
        <v>0.25688026842402373</v>
      </c>
      <c r="G86" s="86">
        <v>11.587999999999999</v>
      </c>
      <c r="H86" s="87">
        <v>0.76576773784939323</v>
      </c>
      <c r="I86" s="87">
        <v>16.908770453927005</v>
      </c>
      <c r="J86" s="88">
        <v>2.8658849744672432</v>
      </c>
      <c r="K86" s="71"/>
      <c r="M86" s="294"/>
      <c r="N86" s="295"/>
      <c r="P86" s="253"/>
      <c r="AA86" s="254"/>
    </row>
    <row r="87" spans="2:27" ht="20.25" customHeight="1">
      <c r="B87" s="84" t="s">
        <v>123</v>
      </c>
      <c r="C87" s="63">
        <v>7</v>
      </c>
      <c r="D87" s="85">
        <v>4.1725765628170132E-2</v>
      </c>
      <c r="E87" s="85">
        <v>0.2864602001298453</v>
      </c>
      <c r="F87" s="85">
        <v>0.2607927256135476</v>
      </c>
      <c r="G87" s="86">
        <v>11.63</v>
      </c>
      <c r="H87" s="87">
        <v>0.70728552243720355</v>
      </c>
      <c r="I87" s="87">
        <v>14.258575159771285</v>
      </c>
      <c r="J87" s="88">
        <v>2.8497720010515439</v>
      </c>
      <c r="K87" s="71"/>
      <c r="M87" s="294"/>
      <c r="N87" s="295"/>
      <c r="P87" s="253"/>
      <c r="AA87" s="254"/>
    </row>
    <row r="88" spans="2:27" ht="20.25" customHeight="1">
      <c r="B88" s="84" t="s">
        <v>123</v>
      </c>
      <c r="C88" s="63">
        <v>8</v>
      </c>
      <c r="D88" s="85">
        <v>6.8881915375957434E-2</v>
      </c>
      <c r="E88" s="85">
        <v>0.29512006263641699</v>
      </c>
      <c r="F88" s="85">
        <v>0.25146306963118575</v>
      </c>
      <c r="G88" s="86">
        <v>12.968999999999999</v>
      </c>
      <c r="H88" s="87">
        <v>0.56974124942184212</v>
      </c>
      <c r="I88" s="87">
        <v>17.005913050924683</v>
      </c>
      <c r="J88" s="88">
        <v>2.7007885397582854</v>
      </c>
      <c r="K88" s="71"/>
      <c r="M88" s="294"/>
      <c r="N88" s="295"/>
      <c r="P88" s="253"/>
      <c r="AA88" s="254"/>
    </row>
    <row r="89" spans="2:27" ht="20.25" customHeight="1">
      <c r="B89" s="84" t="s">
        <v>123</v>
      </c>
      <c r="C89" s="63">
        <v>9</v>
      </c>
      <c r="D89" s="85">
        <v>3.1266537049930127E-2</v>
      </c>
      <c r="E89" s="85">
        <v>0.29474284878586787</v>
      </c>
      <c r="F89" s="85">
        <v>0.27427614622783481</v>
      </c>
      <c r="G89" s="86">
        <v>11.744999999999999</v>
      </c>
      <c r="H89" s="87">
        <v>1.0455727834417119</v>
      </c>
      <c r="I89" s="87">
        <v>16.785177362751767</v>
      </c>
      <c r="J89" s="88">
        <v>2.8275084566582245</v>
      </c>
      <c r="K89" s="71"/>
      <c r="M89" s="294"/>
      <c r="N89" s="295"/>
      <c r="P89" s="253"/>
      <c r="AA89" s="254"/>
    </row>
    <row r="90" spans="2:27" ht="20.25" customHeight="1">
      <c r="B90" s="84" t="s">
        <v>123</v>
      </c>
      <c r="C90" s="63">
        <v>10</v>
      </c>
      <c r="D90" s="85">
        <v>2.1766462685331747E-2</v>
      </c>
      <c r="E90" s="85">
        <v>0.2921944222225144</v>
      </c>
      <c r="F90" s="85">
        <v>0.27218868215457076</v>
      </c>
      <c r="G90" s="86">
        <v>10.167</v>
      </c>
      <c r="H90" s="87">
        <v>1.027308253634535</v>
      </c>
      <c r="I90" s="87">
        <v>12.202885891303682</v>
      </c>
      <c r="J90" s="88">
        <v>3.0253587606437282</v>
      </c>
      <c r="K90" s="71"/>
      <c r="M90" s="294"/>
      <c r="N90" s="295"/>
      <c r="P90" s="253"/>
      <c r="AA90" s="254"/>
    </row>
    <row r="91" spans="2:27" ht="20.25" customHeight="1">
      <c r="B91" s="84" t="s">
        <v>123</v>
      </c>
      <c r="C91" s="63">
        <v>11</v>
      </c>
      <c r="D91" s="85">
        <v>2.0293417086150036E-2</v>
      </c>
      <c r="E91" s="85">
        <v>0.29794921375040562</v>
      </c>
      <c r="F91" s="85">
        <v>0.29628918493462736</v>
      </c>
      <c r="G91" s="86">
        <v>10.388</v>
      </c>
      <c r="H91" s="87">
        <v>1.8063354204312592</v>
      </c>
      <c r="I91" s="87">
        <v>17.059834526295226</v>
      </c>
      <c r="J91" s="88">
        <v>3.0562736241236279</v>
      </c>
      <c r="K91" s="71"/>
      <c r="M91" s="294"/>
      <c r="N91" s="295"/>
      <c r="P91" s="253"/>
      <c r="AA91" s="254"/>
    </row>
    <row r="92" spans="2:27" ht="20.25" customHeight="1">
      <c r="B92" s="84" t="s">
        <v>123</v>
      </c>
      <c r="C92" s="63">
        <v>12</v>
      </c>
      <c r="D92" s="85">
        <v>2.7343631224346437E-2</v>
      </c>
      <c r="E92" s="85">
        <v>0.30461349188023207</v>
      </c>
      <c r="F92" s="85">
        <v>0.29644983081854909</v>
      </c>
      <c r="G92" s="86">
        <v>10.997999999999999</v>
      </c>
      <c r="H92" s="87">
        <v>2.2155541283332361</v>
      </c>
      <c r="I92" s="87">
        <v>13.814631623724884</v>
      </c>
      <c r="J92" s="88">
        <v>3.0262195288688267</v>
      </c>
      <c r="K92" s="71" t="s">
        <v>71</v>
      </c>
      <c r="M92" s="294"/>
      <c r="N92" s="295"/>
      <c r="P92" s="253"/>
      <c r="AA92" s="254"/>
    </row>
    <row r="93" spans="2:27" ht="20.25" customHeight="1">
      <c r="B93" s="84" t="s">
        <v>122</v>
      </c>
      <c r="C93" s="63">
        <v>1</v>
      </c>
      <c r="D93" s="85">
        <v>6.7540032938470135E-2</v>
      </c>
      <c r="E93" s="85">
        <v>0.33982032761402914</v>
      </c>
      <c r="F93" s="85">
        <v>0.20153781342126417</v>
      </c>
      <c r="G93" s="86">
        <v>16.700666666666667</v>
      </c>
      <c r="H93" s="87">
        <v>1.3021532732064058</v>
      </c>
      <c r="I93" s="87">
        <v>34.5662505251155</v>
      </c>
      <c r="J93" s="88">
        <v>2.2895305200742753</v>
      </c>
      <c r="K93" s="71"/>
      <c r="M93" s="294"/>
      <c r="N93" s="295"/>
      <c r="P93" s="253"/>
      <c r="AA93" s="254"/>
    </row>
    <row r="94" spans="2:27" ht="20.25" customHeight="1">
      <c r="B94" s="84" t="s">
        <v>122</v>
      </c>
      <c r="C94" s="63">
        <v>2</v>
      </c>
      <c r="D94" s="85">
        <v>1.5415287761709251E-2</v>
      </c>
      <c r="E94" s="85">
        <v>0.33132041445748234</v>
      </c>
      <c r="F94" s="85">
        <v>0.20206499702924025</v>
      </c>
      <c r="G94" s="86">
        <v>11.531166666666666</v>
      </c>
      <c r="H94" s="87">
        <v>0.64516282576385775</v>
      </c>
      <c r="I94" s="87">
        <v>17.350578927542681</v>
      </c>
      <c r="J94" s="88">
        <v>2.4953196635521189</v>
      </c>
      <c r="K94" s="71"/>
      <c r="M94" s="294"/>
      <c r="N94" s="295"/>
      <c r="P94" s="253"/>
      <c r="AA94" s="254"/>
    </row>
    <row r="95" spans="2:27" ht="20.25" customHeight="1">
      <c r="B95" s="84" t="s">
        <v>122</v>
      </c>
      <c r="C95" s="63">
        <v>3</v>
      </c>
      <c r="D95" s="85">
        <v>9.6133279944367392E-3</v>
      </c>
      <c r="E95" s="85">
        <v>0.34102808423219938</v>
      </c>
      <c r="F95" s="85">
        <v>0.23208566854943347</v>
      </c>
      <c r="G95" s="86">
        <v>11.802272727272729</v>
      </c>
      <c r="H95" s="87">
        <v>0.6160736171070571</v>
      </c>
      <c r="I95" s="87">
        <v>19.436028072692181</v>
      </c>
      <c r="J95" s="88">
        <v>2.4914278267205208</v>
      </c>
      <c r="K95" s="71"/>
      <c r="M95" s="294"/>
      <c r="N95" s="295"/>
      <c r="P95" s="253"/>
      <c r="AA95" s="254"/>
    </row>
    <row r="96" spans="2:27" ht="20.25" customHeight="1">
      <c r="B96" s="84" t="s">
        <v>122</v>
      </c>
      <c r="C96" s="63">
        <v>4</v>
      </c>
      <c r="D96" s="85">
        <v>8.6167966104935337E-3</v>
      </c>
      <c r="E96" s="85">
        <v>0.34703095341092177</v>
      </c>
      <c r="F96" s="85">
        <v>0.25192982354425225</v>
      </c>
      <c r="G96" s="86">
        <v>12.3264</v>
      </c>
      <c r="H96" s="87">
        <v>0.80145537475158091</v>
      </c>
      <c r="I96" s="87">
        <v>24.050482139353822</v>
      </c>
      <c r="J96" s="88">
        <v>2.4485369712149079</v>
      </c>
      <c r="K96" s="71"/>
      <c r="M96" s="294"/>
      <c r="N96" s="295"/>
      <c r="P96" s="253"/>
      <c r="AA96" s="254"/>
    </row>
    <row r="97" spans="2:27" ht="20.25" customHeight="1">
      <c r="B97" s="84" t="s">
        <v>122</v>
      </c>
      <c r="C97" s="63">
        <v>5</v>
      </c>
      <c r="D97" s="85">
        <v>8.4118907557172874E-3</v>
      </c>
      <c r="E97" s="85">
        <v>0.34742120649590336</v>
      </c>
      <c r="F97" s="85">
        <v>0.25406789426678839</v>
      </c>
      <c r="G97" s="86">
        <v>12.43418181818182</v>
      </c>
      <c r="H97" s="87">
        <v>0.86935664904715537</v>
      </c>
      <c r="I97" s="87">
        <v>25.975361366493619</v>
      </c>
      <c r="J97" s="88">
        <v>2.4474776293163427</v>
      </c>
      <c r="K97" s="71"/>
      <c r="M97" s="294"/>
      <c r="N97" s="295"/>
      <c r="P97" s="253"/>
      <c r="AA97" s="254"/>
    </row>
    <row r="98" spans="2:27" ht="20.25" customHeight="1">
      <c r="B98" s="84" t="s">
        <v>122</v>
      </c>
      <c r="C98" s="63">
        <v>6</v>
      </c>
      <c r="D98" s="85">
        <v>9.1283024634727788E-3</v>
      </c>
      <c r="E98" s="85">
        <v>0.350827301312089</v>
      </c>
      <c r="F98" s="85">
        <v>0.24893225849553155</v>
      </c>
      <c r="G98" s="86">
        <v>13.321454545454545</v>
      </c>
      <c r="H98" s="87">
        <v>0.81627561128336301</v>
      </c>
      <c r="I98" s="87">
        <v>29.708191857928526</v>
      </c>
      <c r="J98" s="88">
        <v>2.3639417187196337</v>
      </c>
      <c r="K98" s="71"/>
      <c r="M98" s="294"/>
      <c r="N98" s="295"/>
      <c r="P98" s="253"/>
      <c r="AA98" s="254"/>
    </row>
    <row r="99" spans="2:27" ht="20.25" customHeight="1">
      <c r="B99" s="84" t="s">
        <v>122</v>
      </c>
      <c r="C99" s="63">
        <v>7</v>
      </c>
      <c r="D99" s="85">
        <v>1.0466889478889138E-2</v>
      </c>
      <c r="E99" s="85">
        <v>0.35107394577824652</v>
      </c>
      <c r="F99" s="85">
        <v>0.24777688936652548</v>
      </c>
      <c r="G99" s="86">
        <v>13.855083333333333</v>
      </c>
      <c r="H99" s="87">
        <v>0.74352082687882937</v>
      </c>
      <c r="I99" s="87">
        <v>28.754859804726902</v>
      </c>
      <c r="J99" s="88">
        <v>2.3109431865359862</v>
      </c>
      <c r="K99" s="71"/>
      <c r="M99" s="294"/>
      <c r="N99" s="295"/>
      <c r="P99" s="253"/>
      <c r="AA99" s="254"/>
    </row>
    <row r="100" spans="2:27" ht="20.25" customHeight="1">
      <c r="B100" s="84" t="s">
        <v>122</v>
      </c>
      <c r="C100" s="63">
        <v>8</v>
      </c>
      <c r="D100" s="85">
        <v>1.4281880955654455E-2</v>
      </c>
      <c r="E100" s="85">
        <v>0.35042587028938815</v>
      </c>
      <c r="F100" s="85">
        <v>0.23738517545280152</v>
      </c>
      <c r="G100" s="86">
        <v>14.724416666666665</v>
      </c>
      <c r="H100" s="87">
        <v>0.58182060174375061</v>
      </c>
      <c r="I100" s="87">
        <v>28.23074137666622</v>
      </c>
      <c r="J100" s="88">
        <v>2.2305441621993376</v>
      </c>
      <c r="K100" s="71"/>
      <c r="M100" s="294"/>
      <c r="N100" s="295"/>
      <c r="P100" s="253"/>
      <c r="AA100" s="254"/>
    </row>
    <row r="101" spans="2:27" ht="20.25" customHeight="1">
      <c r="B101" s="84" t="s">
        <v>122</v>
      </c>
      <c r="C101" s="63">
        <v>9</v>
      </c>
      <c r="D101" s="85">
        <v>1.0952860296228974E-2</v>
      </c>
      <c r="E101" s="85">
        <v>0.34899093316550323</v>
      </c>
      <c r="F101" s="85">
        <v>0.24669274551565359</v>
      </c>
      <c r="G101" s="86">
        <v>13.878272727272728</v>
      </c>
      <c r="H101" s="87">
        <v>0.6754282583220963</v>
      </c>
      <c r="I101" s="87">
        <v>29.873817345137152</v>
      </c>
      <c r="J101" s="88">
        <v>2.300252931010343</v>
      </c>
      <c r="K101" s="71"/>
      <c r="M101" s="294"/>
      <c r="N101" s="295"/>
      <c r="P101" s="253"/>
      <c r="AA101" s="254"/>
    </row>
    <row r="102" spans="2:27" ht="20.25" customHeight="1">
      <c r="B102" s="84" t="s">
        <v>122</v>
      </c>
      <c r="C102" s="63">
        <v>10</v>
      </c>
      <c r="D102" s="85">
        <v>9.4282292711086353E-3</v>
      </c>
      <c r="E102" s="85">
        <v>0.34797182940683852</v>
      </c>
      <c r="F102" s="85">
        <v>0.25955635176604575</v>
      </c>
      <c r="G102" s="86">
        <v>12.555818181818182</v>
      </c>
      <c r="H102" s="87">
        <v>0.97070679353964973</v>
      </c>
      <c r="I102" s="87">
        <v>31.364220809538288</v>
      </c>
      <c r="J102" s="88">
        <v>2.4272957142705103</v>
      </c>
      <c r="K102" s="71"/>
      <c r="M102" s="294"/>
      <c r="N102" s="295"/>
      <c r="P102" s="253"/>
      <c r="AA102" s="254"/>
    </row>
    <row r="103" spans="2:27" ht="20.25" customHeight="1">
      <c r="B103" s="84" t="s">
        <v>122</v>
      </c>
      <c r="C103" s="63">
        <v>11</v>
      </c>
      <c r="D103" s="85">
        <v>1.1502617748768368E-2</v>
      </c>
      <c r="E103" s="85">
        <v>0.34920551496155294</v>
      </c>
      <c r="F103" s="85">
        <v>0.25971033342294608</v>
      </c>
      <c r="G103" s="86">
        <v>12.449636363636364</v>
      </c>
      <c r="H103" s="87">
        <v>1.1883297749458408</v>
      </c>
      <c r="I103" s="87">
        <v>33.882898539542708</v>
      </c>
      <c r="J103" s="88">
        <v>2.4608430101061867</v>
      </c>
      <c r="K103" s="71"/>
      <c r="M103" s="294"/>
      <c r="N103" s="295"/>
      <c r="P103" s="253"/>
      <c r="AA103" s="254"/>
    </row>
    <row r="104" spans="2:27" ht="20.25" customHeight="1">
      <c r="B104" s="84" t="s">
        <v>122</v>
      </c>
      <c r="C104" s="63">
        <v>12</v>
      </c>
      <c r="D104" s="85">
        <v>2.0179553468306695E-2</v>
      </c>
      <c r="E104" s="85">
        <v>0.3689442807334648</v>
      </c>
      <c r="F104" s="85">
        <v>0.24802927119927337</v>
      </c>
      <c r="G104" s="86">
        <v>12.373636363636365</v>
      </c>
      <c r="H104" s="87">
        <v>0.87796771236420768</v>
      </c>
      <c r="I104" s="87">
        <v>21.154001032528026</v>
      </c>
      <c r="J104" s="88">
        <v>2.4041842112320322</v>
      </c>
      <c r="K104" s="71" t="s">
        <v>69</v>
      </c>
      <c r="M104" s="294"/>
      <c r="N104" s="295"/>
      <c r="P104" s="253"/>
      <c r="AA104" s="254"/>
    </row>
    <row r="105" spans="2:27" ht="20.25" customHeight="1">
      <c r="B105" s="84" t="s">
        <v>120</v>
      </c>
      <c r="C105" s="63">
        <v>1</v>
      </c>
      <c r="D105" s="85">
        <v>3.5789859337506967E-2</v>
      </c>
      <c r="E105" s="85">
        <v>0.39484042657606505</v>
      </c>
      <c r="F105" s="85">
        <v>0.2292739656849411</v>
      </c>
      <c r="G105" s="86">
        <v>16.741199999999999</v>
      </c>
      <c r="H105" s="87">
        <v>2.2317264785181141</v>
      </c>
      <c r="I105" s="87">
        <v>48.363112690608219</v>
      </c>
      <c r="J105" s="88">
        <v>2.28370863003971</v>
      </c>
      <c r="K105" s="71"/>
      <c r="M105" s="294"/>
      <c r="N105" s="295"/>
      <c r="P105" s="253"/>
      <c r="AA105" s="254"/>
    </row>
    <row r="106" spans="2:27" ht="20.25" customHeight="1">
      <c r="B106" s="84" t="s">
        <v>120</v>
      </c>
      <c r="C106" s="63">
        <v>2</v>
      </c>
      <c r="D106" s="85">
        <v>3.2190574596779695E-2</v>
      </c>
      <c r="E106" s="85">
        <v>0.28910687242610966</v>
      </c>
      <c r="F106" s="85">
        <v>0.2094034546988453</v>
      </c>
      <c r="G106" s="86">
        <v>11.942818181818183</v>
      </c>
      <c r="H106" s="87">
        <v>0.75119186881082889</v>
      </c>
      <c r="I106" s="87">
        <v>12.596999248959301</v>
      </c>
      <c r="J106" s="88">
        <v>2.7137832707718963</v>
      </c>
      <c r="K106" s="71"/>
      <c r="M106" s="294"/>
      <c r="N106" s="295"/>
      <c r="P106" s="253"/>
      <c r="AA106" s="254"/>
    </row>
    <row r="107" spans="2:27" ht="20.25" customHeight="1">
      <c r="B107" s="84" t="s">
        <v>120</v>
      </c>
      <c r="C107" s="63">
        <v>3</v>
      </c>
      <c r="D107" s="85">
        <v>1.260001590303138E-2</v>
      </c>
      <c r="E107" s="85">
        <v>0.29035941868971471</v>
      </c>
      <c r="F107" s="85">
        <v>0.2191781927226025</v>
      </c>
      <c r="G107" s="86">
        <v>11.713909090909089</v>
      </c>
      <c r="H107" s="87">
        <v>0.68741049587305969</v>
      </c>
      <c r="I107" s="87">
        <v>13.288957036315233</v>
      </c>
      <c r="J107" s="88">
        <v>2.714144391021569</v>
      </c>
      <c r="K107" s="71"/>
      <c r="M107" s="294"/>
      <c r="N107" s="295"/>
      <c r="P107" s="253"/>
      <c r="AA107" s="254"/>
    </row>
    <row r="108" spans="2:27" ht="20.25" customHeight="1">
      <c r="B108" s="84" t="s">
        <v>120</v>
      </c>
      <c r="C108" s="63">
        <v>4</v>
      </c>
      <c r="D108" s="85">
        <v>1.055994334932695E-2</v>
      </c>
      <c r="E108" s="85">
        <v>0.28972548811990706</v>
      </c>
      <c r="F108" s="85">
        <v>0.22955678222397788</v>
      </c>
      <c r="G108" s="86">
        <v>12.222818181818184</v>
      </c>
      <c r="H108" s="87">
        <v>0.50494224029200174</v>
      </c>
      <c r="I108" s="87">
        <v>15.998696245041319</v>
      </c>
      <c r="J108" s="88">
        <v>2.6484986318671813</v>
      </c>
      <c r="K108" s="71"/>
      <c r="M108" s="294"/>
      <c r="N108" s="295"/>
      <c r="P108" s="253"/>
      <c r="AA108" s="254"/>
    </row>
    <row r="109" spans="2:27" ht="20.25" customHeight="1">
      <c r="B109" s="84" t="s">
        <v>120</v>
      </c>
      <c r="C109" s="63">
        <v>5</v>
      </c>
      <c r="D109" s="85">
        <v>1.2172057798553342E-2</v>
      </c>
      <c r="E109" s="85">
        <v>0.2993861882329048</v>
      </c>
      <c r="F109" s="85">
        <v>0.22638999088039499</v>
      </c>
      <c r="G109" s="86">
        <v>13.941555555555556</v>
      </c>
      <c r="H109" s="87">
        <v>0.53899293885563049</v>
      </c>
      <c r="I109" s="87">
        <v>20.638506064979179</v>
      </c>
      <c r="J109" s="88">
        <v>2.4406723458331512</v>
      </c>
      <c r="K109" s="71"/>
      <c r="M109" s="294"/>
      <c r="N109" s="295"/>
      <c r="P109" s="253"/>
      <c r="AA109" s="254"/>
    </row>
    <row r="110" spans="2:27" ht="20.25" customHeight="1">
      <c r="B110" s="84" t="s">
        <v>120</v>
      </c>
      <c r="C110" s="63">
        <v>6</v>
      </c>
      <c r="D110" s="85">
        <v>1.1277793166099764E-2</v>
      </c>
      <c r="E110" s="85">
        <v>0.30467613906270236</v>
      </c>
      <c r="F110" s="85">
        <v>0.21336025251737772</v>
      </c>
      <c r="G110" s="86">
        <v>15.465666666666667</v>
      </c>
      <c r="H110" s="87">
        <v>0.38459379185843523</v>
      </c>
      <c r="I110" s="87">
        <v>26.567929652437353</v>
      </c>
      <c r="J110" s="88">
        <v>2.2951188530449964</v>
      </c>
      <c r="K110" s="71"/>
      <c r="M110" s="294"/>
      <c r="N110" s="295"/>
      <c r="P110" s="253"/>
      <c r="AA110" s="254"/>
    </row>
    <row r="111" spans="2:27" ht="20.25" customHeight="1">
      <c r="B111" s="84" t="s">
        <v>120</v>
      </c>
      <c r="C111" s="63">
        <v>7</v>
      </c>
      <c r="D111" s="85">
        <v>1.173493002937508E-2</v>
      </c>
      <c r="E111" s="85">
        <v>0.30165092809687405</v>
      </c>
      <c r="F111" s="85">
        <v>0.20805748967634893</v>
      </c>
      <c r="G111" s="86">
        <v>15.811</v>
      </c>
      <c r="H111" s="87">
        <v>0.11351018371302733</v>
      </c>
      <c r="I111" s="87">
        <v>24.124252573833399</v>
      </c>
      <c r="J111" s="88">
        <v>2.2696797479549038</v>
      </c>
      <c r="K111" s="71"/>
      <c r="M111" s="294"/>
      <c r="N111" s="295"/>
      <c r="P111" s="253"/>
      <c r="AA111" s="254"/>
    </row>
    <row r="112" spans="2:27" ht="20.25" customHeight="1">
      <c r="B112" s="84" t="s">
        <v>120</v>
      </c>
      <c r="C112" s="63">
        <v>8</v>
      </c>
      <c r="D112" s="85">
        <v>1.5389247113688406E-2</v>
      </c>
      <c r="E112" s="85">
        <v>0.30021833667424541</v>
      </c>
      <c r="F112" s="85">
        <v>0.20244939986722582</v>
      </c>
      <c r="G112" s="86">
        <v>16.599444444444444</v>
      </c>
      <c r="H112" s="87">
        <v>0.26861642057357116</v>
      </c>
      <c r="I112" s="87">
        <v>26.275864079961739</v>
      </c>
      <c r="J112" s="88">
        <v>2.1874696094602597</v>
      </c>
      <c r="K112" s="71"/>
      <c r="M112" s="294"/>
      <c r="N112" s="295"/>
      <c r="P112" s="253"/>
      <c r="AA112" s="254"/>
    </row>
    <row r="113" spans="2:27" ht="20.25" customHeight="1">
      <c r="B113" s="84" t="s">
        <v>120</v>
      </c>
      <c r="C113" s="63">
        <v>9</v>
      </c>
      <c r="D113" s="85">
        <v>1.2307356055959394E-2</v>
      </c>
      <c r="E113" s="85">
        <v>0.30629561348624618</v>
      </c>
      <c r="F113" s="85">
        <v>0.2041380447206462</v>
      </c>
      <c r="G113" s="86">
        <v>15.84866666666667</v>
      </c>
      <c r="H113" s="87">
        <v>0.30386163508515579</v>
      </c>
      <c r="I113" s="87">
        <v>27.294371371524118</v>
      </c>
      <c r="J113" s="88">
        <v>2.2773861336019259</v>
      </c>
      <c r="K113" s="71"/>
      <c r="M113" s="294"/>
      <c r="N113" s="295"/>
      <c r="P113" s="253"/>
      <c r="AA113" s="254"/>
    </row>
    <row r="114" spans="2:27" ht="20.25" customHeight="1">
      <c r="B114" s="84" t="s">
        <v>120</v>
      </c>
      <c r="C114" s="63">
        <v>10</v>
      </c>
      <c r="D114" s="85">
        <v>1.5156285568739552E-2</v>
      </c>
      <c r="E114" s="85">
        <v>0.30623095973299985</v>
      </c>
      <c r="F114" s="85">
        <v>0.23049549004975767</v>
      </c>
      <c r="G114" s="86">
        <v>14.466222222222221</v>
      </c>
      <c r="H114" s="87">
        <v>7.9138847323407646E-2</v>
      </c>
      <c r="I114" s="87">
        <v>29.140362472611848</v>
      </c>
      <c r="J114" s="88">
        <v>2.3757874881878265</v>
      </c>
      <c r="K114" s="71"/>
      <c r="M114" s="294"/>
      <c r="N114" s="295"/>
      <c r="P114" s="253"/>
      <c r="AA114" s="254"/>
    </row>
    <row r="115" spans="2:27" ht="20.25" customHeight="1">
      <c r="B115" s="84" t="s">
        <v>120</v>
      </c>
      <c r="C115" s="63">
        <v>11</v>
      </c>
      <c r="D115" s="85">
        <v>1.6311316969442383E-2</v>
      </c>
      <c r="E115" s="85">
        <v>0.30596878621111079</v>
      </c>
      <c r="F115" s="85">
        <v>0.23429111660794338</v>
      </c>
      <c r="G115" s="86">
        <v>13.943100000000001</v>
      </c>
      <c r="H115" s="87">
        <v>0.32154001551056538</v>
      </c>
      <c r="I115" s="87">
        <v>29.577744202292294</v>
      </c>
      <c r="J115" s="88">
        <v>2.420815944409922</v>
      </c>
      <c r="K115" s="71"/>
      <c r="M115" s="294"/>
      <c r="N115" s="295"/>
      <c r="P115" s="253"/>
      <c r="AA115" s="254"/>
    </row>
    <row r="116" spans="2:27" ht="20.25" customHeight="1">
      <c r="B116" s="84" t="s">
        <v>120</v>
      </c>
      <c r="C116" s="63">
        <v>12</v>
      </c>
      <c r="D116" s="85">
        <v>1.8734190886535228E-2</v>
      </c>
      <c r="E116" s="85">
        <v>0.31443309377791179</v>
      </c>
      <c r="F116" s="85">
        <v>0.22011168249076712</v>
      </c>
      <c r="G116" s="86">
        <v>13.774099999999999</v>
      </c>
      <c r="H116" s="87">
        <v>0.5538524478257939</v>
      </c>
      <c r="I116" s="87">
        <v>25.541805813504663</v>
      </c>
      <c r="J116" s="88">
        <v>2.4568158170682488</v>
      </c>
      <c r="K116" s="71" t="s">
        <v>69</v>
      </c>
      <c r="M116" s="294"/>
      <c r="N116" s="295"/>
      <c r="P116" s="253"/>
      <c r="AA116" s="254"/>
    </row>
    <row r="117" spans="2:27" ht="20.25" customHeight="1">
      <c r="B117" s="84" t="s">
        <v>118</v>
      </c>
      <c r="C117" s="63">
        <v>1</v>
      </c>
      <c r="D117" s="85">
        <v>3.7385393452812193E-2</v>
      </c>
      <c r="E117" s="85">
        <v>0.3997876907543193</v>
      </c>
      <c r="F117" s="85">
        <v>0.19763366342163138</v>
      </c>
      <c r="G117" s="86">
        <v>13.441299999999998</v>
      </c>
      <c r="H117" s="87">
        <v>1.8188644749736302</v>
      </c>
      <c r="I117" s="87">
        <v>27.273811766508949</v>
      </c>
      <c r="J117" s="88">
        <v>2.0302525168505143</v>
      </c>
      <c r="K117" s="71"/>
      <c r="M117" s="294"/>
      <c r="N117" s="295"/>
      <c r="P117" s="253"/>
      <c r="AA117" s="254"/>
    </row>
    <row r="118" spans="2:27" ht="20.25" customHeight="1">
      <c r="B118" s="84" t="s">
        <v>118</v>
      </c>
      <c r="C118" s="63">
        <v>2</v>
      </c>
      <c r="D118" s="85">
        <v>1.9236943596912404E-2</v>
      </c>
      <c r="E118" s="85">
        <v>0.35404014718983895</v>
      </c>
      <c r="F118" s="85">
        <v>0.1399807889186962</v>
      </c>
      <c r="G118" s="86">
        <v>9.1807999999999996</v>
      </c>
      <c r="H118" s="87">
        <v>0.11689744091863059</v>
      </c>
      <c r="I118" s="87">
        <v>5.1138733820536935</v>
      </c>
      <c r="J118" s="88">
        <v>2.394994428062541</v>
      </c>
      <c r="K118" s="71"/>
      <c r="M118" s="294"/>
      <c r="N118" s="295"/>
      <c r="P118" s="253"/>
      <c r="AA118" s="254"/>
    </row>
    <row r="119" spans="2:27" ht="20.25" customHeight="1">
      <c r="B119" s="84" t="s">
        <v>118</v>
      </c>
      <c r="C119" s="63">
        <v>3</v>
      </c>
      <c r="D119" s="85">
        <v>9.4677116034051975E-3</v>
      </c>
      <c r="E119" s="85">
        <v>0.35758332155680161</v>
      </c>
      <c r="F119" s="85">
        <v>0.14208043441959167</v>
      </c>
      <c r="G119" s="86">
        <v>9.5292727272727262</v>
      </c>
      <c r="H119" s="87">
        <v>0.13304570296259674</v>
      </c>
      <c r="I119" s="87">
        <v>4.8530740720193712</v>
      </c>
      <c r="J119" s="88">
        <v>2.3915914854168268</v>
      </c>
      <c r="K119" s="71"/>
      <c r="M119" s="294"/>
      <c r="N119" s="295"/>
      <c r="P119" s="253"/>
      <c r="AA119" s="254"/>
    </row>
    <row r="120" spans="2:27" ht="20.25" customHeight="1">
      <c r="B120" s="84" t="s">
        <v>118</v>
      </c>
      <c r="C120" s="63">
        <v>4</v>
      </c>
      <c r="D120" s="85">
        <v>8.6879734028893277E-3</v>
      </c>
      <c r="E120" s="85">
        <v>0.36205304803291738</v>
      </c>
      <c r="F120" s="85">
        <v>0.16207579207118436</v>
      </c>
      <c r="G120" s="86">
        <v>10.290800000000001</v>
      </c>
      <c r="H120" s="87">
        <v>0.18596197597562647</v>
      </c>
      <c r="I120" s="87">
        <v>5.8460667787289182</v>
      </c>
      <c r="J120" s="88">
        <v>2.2846601440357603</v>
      </c>
      <c r="K120" s="71"/>
      <c r="M120" s="294"/>
      <c r="N120" s="295"/>
      <c r="P120" s="253"/>
      <c r="AA120" s="254"/>
    </row>
    <row r="121" spans="2:27" ht="20.25" customHeight="1">
      <c r="B121" s="84" t="s">
        <v>118</v>
      </c>
      <c r="C121" s="63">
        <v>5</v>
      </c>
      <c r="D121" s="85">
        <v>9.4562495149130184E-3</v>
      </c>
      <c r="E121" s="85">
        <v>0.36469975324742337</v>
      </c>
      <c r="F121" s="85">
        <v>0.15958440913385208</v>
      </c>
      <c r="G121" s="86">
        <v>11.021333333333333</v>
      </c>
      <c r="H121" s="87">
        <v>0.21658141931760064</v>
      </c>
      <c r="I121" s="87">
        <v>8.6831100694748056</v>
      </c>
      <c r="J121" s="88">
        <v>2.1999340572660713</v>
      </c>
      <c r="K121" s="71"/>
      <c r="M121" s="294"/>
      <c r="N121" s="295"/>
      <c r="P121" s="253"/>
      <c r="AA121" s="254"/>
    </row>
    <row r="122" spans="2:27" ht="20.25" customHeight="1">
      <c r="B122" s="84" t="s">
        <v>118</v>
      </c>
      <c r="C122" s="63">
        <v>6</v>
      </c>
      <c r="D122" s="85">
        <v>1.0087044936106907E-2</v>
      </c>
      <c r="E122" s="85">
        <v>0.37107365684419519</v>
      </c>
      <c r="F122" s="85">
        <v>0.15950602540436901</v>
      </c>
      <c r="G122" s="86">
        <v>12.634666666666668</v>
      </c>
      <c r="H122" s="87">
        <v>0.25525248022409097</v>
      </c>
      <c r="I122" s="87">
        <v>11.502426451496799</v>
      </c>
      <c r="J122" s="88">
        <v>2.0300483449911209</v>
      </c>
      <c r="K122" s="71"/>
      <c r="M122" s="294"/>
      <c r="N122" s="295"/>
      <c r="P122" s="253"/>
      <c r="AA122" s="254"/>
    </row>
    <row r="123" spans="2:27" ht="20.25" customHeight="1">
      <c r="B123" s="84" t="s">
        <v>118</v>
      </c>
      <c r="C123" s="63">
        <v>7</v>
      </c>
      <c r="D123" s="85">
        <v>1.2743514320379167E-2</v>
      </c>
      <c r="E123" s="85">
        <v>0.37028628847050371</v>
      </c>
      <c r="F123" s="85">
        <v>0.15948455393555996</v>
      </c>
      <c r="G123" s="86">
        <v>13.193375</v>
      </c>
      <c r="H123" s="87">
        <v>0.26295542784455062</v>
      </c>
      <c r="I123" s="87">
        <v>10.205174937776606</v>
      </c>
      <c r="J123" s="88">
        <v>1.9785054683736771</v>
      </c>
      <c r="K123" s="71"/>
      <c r="M123" s="294"/>
      <c r="N123" s="295"/>
      <c r="P123" s="253"/>
      <c r="AA123" s="254"/>
    </row>
    <row r="124" spans="2:27" ht="20.25" customHeight="1">
      <c r="B124" s="84" t="s">
        <v>118</v>
      </c>
      <c r="C124" s="63">
        <v>8</v>
      </c>
      <c r="D124" s="85">
        <v>1.7863167459033741E-2</v>
      </c>
      <c r="E124" s="85">
        <v>0.36986353679731193</v>
      </c>
      <c r="F124" s="85">
        <v>0.16271972828738063</v>
      </c>
      <c r="G124" s="86">
        <v>13.155666666666667</v>
      </c>
      <c r="H124" s="87">
        <v>0.10664318620691247</v>
      </c>
      <c r="I124" s="87">
        <v>7.6871963390816083</v>
      </c>
      <c r="J124" s="88">
        <v>1.9401692144820286</v>
      </c>
      <c r="K124" s="71"/>
      <c r="M124" s="294"/>
      <c r="N124" s="295"/>
      <c r="P124" s="253"/>
      <c r="AA124" s="254"/>
    </row>
    <row r="125" spans="2:27" ht="20.25" customHeight="1">
      <c r="B125" s="84" t="s">
        <v>118</v>
      </c>
      <c r="C125" s="63">
        <v>9</v>
      </c>
      <c r="D125" s="85">
        <v>1.638045239479077E-2</v>
      </c>
      <c r="E125" s="85">
        <v>0.3719033468898002</v>
      </c>
      <c r="F125" s="85">
        <v>0.18046826445292263</v>
      </c>
      <c r="G125" s="86">
        <v>12.893600000000001</v>
      </c>
      <c r="H125" s="87">
        <v>0.18587555327548211</v>
      </c>
      <c r="I125" s="87">
        <v>8.3981954525376921</v>
      </c>
      <c r="J125" s="88">
        <v>1.9434980638707544</v>
      </c>
      <c r="K125" s="71"/>
    </row>
    <row r="126" spans="2:27" ht="20.25" customHeight="1">
      <c r="B126" s="84" t="s">
        <v>118</v>
      </c>
      <c r="C126" s="63">
        <v>10</v>
      </c>
      <c r="D126" s="85">
        <v>1.3600918464445713E-2</v>
      </c>
      <c r="E126" s="85">
        <v>0.36557226613372501</v>
      </c>
      <c r="F126" s="85">
        <v>0.18650606068918732</v>
      </c>
      <c r="G126" s="86">
        <v>11.289099999999999</v>
      </c>
      <c r="H126" s="87">
        <v>0.26977148385076666</v>
      </c>
      <c r="I126" s="87">
        <v>7.9991791672154289</v>
      </c>
      <c r="J126" s="88">
        <v>2.1771978334723938</v>
      </c>
      <c r="K126" s="71"/>
    </row>
    <row r="127" spans="2:27" ht="20.25" customHeight="1">
      <c r="B127" s="84" t="s">
        <v>118</v>
      </c>
      <c r="C127" s="63">
        <v>11</v>
      </c>
      <c r="D127" s="85">
        <v>1.4960673915667858E-2</v>
      </c>
      <c r="E127" s="85">
        <v>0.37243373250970491</v>
      </c>
      <c r="F127" s="85">
        <v>0.1818414592312004</v>
      </c>
      <c r="G127" s="86">
        <v>11.4682</v>
      </c>
      <c r="H127" s="87">
        <v>0.47333109578062577</v>
      </c>
      <c r="I127" s="87">
        <v>9.9070256308170972</v>
      </c>
      <c r="J127" s="88">
        <v>2.1836889753404525</v>
      </c>
      <c r="K127" s="71"/>
    </row>
    <row r="128" spans="2:27" ht="20.25" customHeight="1">
      <c r="B128" s="84" t="s">
        <v>118</v>
      </c>
      <c r="C128" s="63">
        <v>12</v>
      </c>
      <c r="D128" s="85">
        <v>2.2082840936730814E-2</v>
      </c>
      <c r="E128" s="85">
        <v>0.37765606125078827</v>
      </c>
      <c r="F128" s="85">
        <v>0.18316333058372944</v>
      </c>
      <c r="G128" s="86">
        <v>11.48342857142857</v>
      </c>
      <c r="H128" s="87">
        <v>0.63443360176532326</v>
      </c>
      <c r="I128" s="87">
        <v>8.7919965182910538</v>
      </c>
      <c r="J128" s="88">
        <v>2.199141773948512</v>
      </c>
      <c r="K128" s="71" t="s">
        <v>69</v>
      </c>
    </row>
    <row r="129" spans="2:11" ht="20.25" customHeight="1">
      <c r="B129" s="84" t="s">
        <v>121</v>
      </c>
      <c r="C129" s="63">
        <v>1</v>
      </c>
      <c r="D129" s="85">
        <v>4.2328006140400443E-2</v>
      </c>
      <c r="E129" s="85">
        <v>0.37653062967013973</v>
      </c>
      <c r="F129" s="85">
        <v>0.22900255513361881</v>
      </c>
      <c r="G129" s="86">
        <v>15.931833333333335</v>
      </c>
      <c r="H129" s="87">
        <v>1.5081109064760621</v>
      </c>
      <c r="I129" s="87">
        <v>31.915489922271739</v>
      </c>
      <c r="J129" s="88">
        <v>2.5752482808383221</v>
      </c>
      <c r="K129" s="71"/>
    </row>
    <row r="130" spans="2:11" ht="20.25" customHeight="1">
      <c r="B130" s="84" t="s">
        <v>121</v>
      </c>
      <c r="C130" s="63">
        <v>2</v>
      </c>
      <c r="D130" s="85">
        <v>3.1880151399612096E-2</v>
      </c>
      <c r="E130" s="85">
        <v>0.25778459600907228</v>
      </c>
      <c r="F130" s="85">
        <v>0.19733410573742433</v>
      </c>
      <c r="G130" s="86">
        <v>11.858000000000001</v>
      </c>
      <c r="H130" s="87">
        <v>0.41289536887725919</v>
      </c>
      <c r="I130" s="87">
        <v>10.322384221931481</v>
      </c>
      <c r="J130" s="88">
        <v>2.9166783925800952</v>
      </c>
      <c r="K130" s="71"/>
    </row>
    <row r="131" spans="2:11" ht="20.25" customHeight="1">
      <c r="B131" s="84" t="s">
        <v>121</v>
      </c>
      <c r="C131" s="63">
        <v>3</v>
      </c>
      <c r="D131" s="85">
        <v>1.0957475315330447E-2</v>
      </c>
      <c r="E131" s="85">
        <v>0.26335785558597657</v>
      </c>
      <c r="F131" s="85">
        <v>0.21046909259704441</v>
      </c>
      <c r="G131" s="86">
        <v>11.792444444444444</v>
      </c>
      <c r="H131" s="87">
        <v>9.1892266556886024E-2</v>
      </c>
      <c r="I131" s="87">
        <v>16.196907035195547</v>
      </c>
      <c r="J131" s="88">
        <v>2.9472950386551688</v>
      </c>
      <c r="K131" s="71"/>
    </row>
    <row r="132" spans="2:11" ht="20.25" customHeight="1">
      <c r="B132" s="84" t="s">
        <v>121</v>
      </c>
      <c r="C132" s="63">
        <v>4</v>
      </c>
      <c r="D132" s="85">
        <v>1.0416468151325093E-2</v>
      </c>
      <c r="E132" s="85">
        <v>0.2642860462759174</v>
      </c>
      <c r="F132" s="85">
        <v>0.22337261020319044</v>
      </c>
      <c r="G132" s="86">
        <v>12.548444444444446</v>
      </c>
      <c r="H132" s="87">
        <v>1.1630744929222376</v>
      </c>
      <c r="I132" s="87">
        <v>16.092225991916273</v>
      </c>
      <c r="J132" s="88">
        <v>2.8187726696438533</v>
      </c>
      <c r="K132" s="71"/>
    </row>
    <row r="133" spans="2:11" ht="20.25" customHeight="1">
      <c r="B133" s="84" t="s">
        <v>121</v>
      </c>
      <c r="C133" s="63">
        <v>5</v>
      </c>
      <c r="D133" s="85">
        <v>1.0742127574024447E-2</v>
      </c>
      <c r="E133" s="85">
        <v>0.26402604627971638</v>
      </c>
      <c r="F133" s="85">
        <v>0.22924176083356596</v>
      </c>
      <c r="G133" s="86">
        <v>12.989624999999998</v>
      </c>
      <c r="H133" s="87">
        <v>3.1489252861753567E-2</v>
      </c>
      <c r="I133" s="87">
        <v>14.554880311882703</v>
      </c>
      <c r="J133" s="88">
        <v>2.748497486792755</v>
      </c>
      <c r="K133" s="71"/>
    </row>
    <row r="134" spans="2:11" ht="20.25" customHeight="1">
      <c r="B134" s="84" t="s">
        <v>121</v>
      </c>
      <c r="C134" s="63">
        <v>6</v>
      </c>
      <c r="D134" s="85">
        <v>1.2056913043475096E-2</v>
      </c>
      <c r="E134" s="85">
        <v>0.26669860067931767</v>
      </c>
      <c r="F134" s="85">
        <v>0.22492233855427626</v>
      </c>
      <c r="G134" s="86">
        <v>14.495500000000002</v>
      </c>
      <c r="H134" s="87">
        <v>4.4987038398763751E-2</v>
      </c>
      <c r="I134" s="87">
        <v>18.332860819473353</v>
      </c>
      <c r="J134" s="88">
        <v>2.5796976097666979</v>
      </c>
      <c r="K134" s="71"/>
    </row>
    <row r="135" spans="2:11" ht="20.25" customHeight="1">
      <c r="B135" s="84" t="s">
        <v>121</v>
      </c>
      <c r="C135" s="63">
        <v>7</v>
      </c>
      <c r="D135" s="85">
        <v>1.2546588959897074E-2</v>
      </c>
      <c r="E135" s="85">
        <v>0.2694032783831663</v>
      </c>
      <c r="F135" s="85">
        <v>0.21096039886574558</v>
      </c>
      <c r="G135" s="86">
        <v>14.893125</v>
      </c>
      <c r="H135" s="87">
        <v>6.1196634674665976E-2</v>
      </c>
      <c r="I135" s="87">
        <v>17.123058368774185</v>
      </c>
      <c r="J135" s="88">
        <v>2.5319012957922848</v>
      </c>
      <c r="K135" s="71"/>
    </row>
    <row r="136" spans="2:11" ht="20.25" customHeight="1">
      <c r="B136" s="84" t="s">
        <v>121</v>
      </c>
      <c r="C136" s="63">
        <v>8</v>
      </c>
      <c r="D136" s="85">
        <v>1.6426440485894062E-2</v>
      </c>
      <c r="E136" s="85">
        <v>0.27173336650918606</v>
      </c>
      <c r="F136" s="85">
        <v>0.20750919635363407</v>
      </c>
      <c r="G136" s="86">
        <v>15.736875</v>
      </c>
      <c r="H136" s="87">
        <v>0.14475751591211858</v>
      </c>
      <c r="I136" s="87">
        <v>19.186695215847021</v>
      </c>
      <c r="J136" s="88">
        <v>2.4473570642119031</v>
      </c>
      <c r="K136" s="71"/>
    </row>
    <row r="137" spans="2:11" ht="20.25" customHeight="1">
      <c r="B137" s="84" t="s">
        <v>121</v>
      </c>
      <c r="C137" s="63">
        <v>9</v>
      </c>
      <c r="D137" s="85">
        <v>1.3542639501676244E-2</v>
      </c>
      <c r="E137" s="85">
        <v>0.27704132966826295</v>
      </c>
      <c r="F137" s="85">
        <v>0.21529112449711313</v>
      </c>
      <c r="G137" s="86">
        <v>15.41675</v>
      </c>
      <c r="H137" s="87">
        <v>0.22483908566937422</v>
      </c>
      <c r="I137" s="87">
        <v>23.58346409548491</v>
      </c>
      <c r="J137" s="88">
        <v>2.4817106476484807</v>
      </c>
      <c r="K137" s="71"/>
    </row>
    <row r="138" spans="2:11" ht="20.25" customHeight="1">
      <c r="B138" s="84" t="s">
        <v>121</v>
      </c>
      <c r="C138" s="63">
        <v>10</v>
      </c>
      <c r="D138" s="85">
        <v>1.2123701388259148E-2</v>
      </c>
      <c r="E138" s="85">
        <v>0.27963452791872273</v>
      </c>
      <c r="F138" s="85">
        <v>0.23574213323150783</v>
      </c>
      <c r="G138" s="86">
        <v>14.529777777777777</v>
      </c>
      <c r="H138" s="87">
        <v>0.49886686404798386</v>
      </c>
      <c r="I138" s="87">
        <v>29.064896252688371</v>
      </c>
      <c r="J138" s="88">
        <v>2.6287498588284062</v>
      </c>
      <c r="K138" s="71"/>
    </row>
    <row r="139" spans="2:11" ht="20.25" customHeight="1">
      <c r="B139" s="84" t="s">
        <v>121</v>
      </c>
      <c r="C139" s="63">
        <v>11</v>
      </c>
      <c r="D139" s="85">
        <v>1.5607795603290998E-2</v>
      </c>
      <c r="E139" s="85">
        <v>0.27349176183424878</v>
      </c>
      <c r="F139" s="85">
        <v>0.23649219908117586</v>
      </c>
      <c r="G139" s="86">
        <v>13.9765</v>
      </c>
      <c r="H139" s="87">
        <v>0.63980267311611239</v>
      </c>
      <c r="I139" s="87">
        <v>28.458012017754054</v>
      </c>
      <c r="J139" s="88">
        <v>2.6976328044383586</v>
      </c>
      <c r="K139" s="71"/>
    </row>
    <row r="140" spans="2:11" ht="20.25" customHeight="1">
      <c r="B140" s="84" t="s">
        <v>121</v>
      </c>
      <c r="C140" s="63">
        <v>12</v>
      </c>
      <c r="D140" s="85">
        <v>1.6750210720905476E-2</v>
      </c>
      <c r="E140" s="85">
        <v>0.27241053252486314</v>
      </c>
      <c r="F140" s="85">
        <v>0.23145596956678458</v>
      </c>
      <c r="G140" s="86">
        <v>13.498125</v>
      </c>
      <c r="H140" s="87">
        <v>0.53605956895880691</v>
      </c>
      <c r="I140" s="87">
        <v>20.996903892181521</v>
      </c>
      <c r="J140" s="88">
        <v>2.784446177162081</v>
      </c>
      <c r="K140" s="71" t="s">
        <v>67</v>
      </c>
    </row>
    <row r="141" spans="2:11" ht="20.25" customHeight="1">
      <c r="B141" s="84" t="s">
        <v>119</v>
      </c>
      <c r="C141" s="63">
        <v>1</v>
      </c>
      <c r="D141" s="85">
        <v>6.7738017455630212E-2</v>
      </c>
      <c r="E141" s="85">
        <v>0.34797721945572146</v>
      </c>
      <c r="F141" s="85">
        <v>0.18942810701110424</v>
      </c>
      <c r="G141" s="86">
        <v>17.042749999999998</v>
      </c>
      <c r="H141" s="87">
        <v>1.3336011128702665</v>
      </c>
      <c r="I141" s="87">
        <v>28.141820930738945</v>
      </c>
      <c r="J141" s="88">
        <v>3.0889005477523361</v>
      </c>
      <c r="K141" s="71"/>
    </row>
    <row r="142" spans="2:11" ht="20.25" customHeight="1">
      <c r="B142" s="84" t="s">
        <v>119</v>
      </c>
      <c r="C142" s="63">
        <v>2</v>
      </c>
      <c r="D142" s="85">
        <v>3.9094079374313619E-2</v>
      </c>
      <c r="E142" s="85">
        <v>0.21001603211607003</v>
      </c>
      <c r="F142" s="85">
        <v>0.1595939455802429</v>
      </c>
      <c r="G142" s="86">
        <v>12.0016</v>
      </c>
      <c r="H142" s="87">
        <v>0.63153604179610412</v>
      </c>
      <c r="I142" s="87">
        <v>9.7329507668865283</v>
      </c>
      <c r="J142" s="88">
        <v>3.5006546970100865</v>
      </c>
      <c r="K142" s="71"/>
    </row>
    <row r="143" spans="2:11" ht="20.25" customHeight="1">
      <c r="B143" s="84" t="s">
        <v>119</v>
      </c>
      <c r="C143" s="63">
        <v>3</v>
      </c>
      <c r="D143" s="85">
        <v>1.7321943243670462E-2</v>
      </c>
      <c r="E143" s="85">
        <v>0.20209855934973373</v>
      </c>
      <c r="F143" s="85">
        <v>0.1733791446109238</v>
      </c>
      <c r="G143" s="86">
        <v>11.334200000000001</v>
      </c>
      <c r="H143" s="87">
        <v>0.2293572250714522</v>
      </c>
      <c r="I143" s="87">
        <v>10.915912159091718</v>
      </c>
      <c r="J143" s="88">
        <v>3.5755667283772872</v>
      </c>
      <c r="K143" s="71"/>
    </row>
    <row r="144" spans="2:11" ht="20.25" customHeight="1">
      <c r="B144" s="84" t="s">
        <v>119</v>
      </c>
      <c r="C144" s="63">
        <v>4</v>
      </c>
      <c r="D144" s="85">
        <v>1.5850559328889884E-2</v>
      </c>
      <c r="E144" s="85">
        <v>0.21468041830123974</v>
      </c>
      <c r="F144" s="85">
        <v>0.18816830646650232</v>
      </c>
      <c r="G144" s="86">
        <v>13.073</v>
      </c>
      <c r="H144" s="87">
        <v>8.0312113098254229E-2</v>
      </c>
      <c r="I144" s="87">
        <v>15.113549876008507</v>
      </c>
      <c r="J144" s="88">
        <v>3.3833699911286628</v>
      </c>
      <c r="K144" s="71"/>
    </row>
    <row r="145" spans="2:11" ht="20.25" customHeight="1">
      <c r="B145" s="84" t="s">
        <v>119</v>
      </c>
      <c r="C145" s="63">
        <v>5</v>
      </c>
      <c r="D145" s="85">
        <v>1.8205266469485833E-2</v>
      </c>
      <c r="E145" s="85">
        <v>0.22383054219949797</v>
      </c>
      <c r="F145" s="85">
        <v>0.19292807715658944</v>
      </c>
      <c r="G145" s="86">
        <v>14.354166666666666</v>
      </c>
      <c r="H145" s="87">
        <v>3.5045972235529417E-2</v>
      </c>
      <c r="I145" s="87">
        <v>19.382369644705296</v>
      </c>
      <c r="J145" s="88">
        <v>3.1475960233532359</v>
      </c>
      <c r="K145" s="71"/>
    </row>
    <row r="146" spans="2:11" ht="20.25" customHeight="1">
      <c r="B146" s="84" t="s">
        <v>119</v>
      </c>
      <c r="C146" s="63">
        <v>6</v>
      </c>
      <c r="D146" s="85">
        <v>2.2052890458608438E-2</v>
      </c>
      <c r="E146" s="85">
        <v>0.22396228770665558</v>
      </c>
      <c r="F146" s="85">
        <v>0.18543196848130092</v>
      </c>
      <c r="G146" s="86">
        <v>16.156399999999998</v>
      </c>
      <c r="H146" s="87">
        <v>0.13411902354661465</v>
      </c>
      <c r="I146" s="87">
        <v>22.409467465183738</v>
      </c>
      <c r="J146" s="88">
        <v>2.9812655609207659</v>
      </c>
      <c r="K146" s="71"/>
    </row>
    <row r="147" spans="2:11" ht="20.25" customHeight="1">
      <c r="B147" s="84" t="s">
        <v>119</v>
      </c>
      <c r="C147" s="63">
        <v>7</v>
      </c>
      <c r="D147" s="85">
        <v>2.247165580672195E-2</v>
      </c>
      <c r="E147" s="85">
        <v>0.22381876031447479</v>
      </c>
      <c r="F147" s="85">
        <v>0.18086431320809551</v>
      </c>
      <c r="G147" s="86">
        <v>16.497199999999999</v>
      </c>
      <c r="H147" s="87">
        <v>7.7450739225213117E-2</v>
      </c>
      <c r="I147" s="87">
        <v>22.787354449435529</v>
      </c>
      <c r="J147" s="88">
        <v>2.9471353421443167</v>
      </c>
      <c r="K147" s="71"/>
    </row>
    <row r="148" spans="2:11" ht="20.25" customHeight="1">
      <c r="B148" s="84" t="s">
        <v>119</v>
      </c>
      <c r="C148" s="63">
        <v>8</v>
      </c>
      <c r="D148" s="85">
        <v>2.7800447414364032E-2</v>
      </c>
      <c r="E148" s="85">
        <v>0.22523377896679739</v>
      </c>
      <c r="F148" s="85">
        <v>0.17316685711960383</v>
      </c>
      <c r="G148" s="86">
        <v>17.127400000000002</v>
      </c>
      <c r="H148" s="87">
        <v>6.6108238136858302E-2</v>
      </c>
      <c r="I148" s="87">
        <v>23.060757070074072</v>
      </c>
      <c r="J148" s="88">
        <v>2.8587119977279869</v>
      </c>
      <c r="K148" s="71"/>
    </row>
    <row r="149" spans="2:11" ht="20.25" customHeight="1">
      <c r="B149" s="84" t="s">
        <v>119</v>
      </c>
      <c r="C149" s="63">
        <v>9</v>
      </c>
      <c r="D149" s="85">
        <v>2.5197916522312066E-2</v>
      </c>
      <c r="E149" s="85">
        <v>0.22614008276605554</v>
      </c>
      <c r="F149" s="85">
        <v>0.17903436509500245</v>
      </c>
      <c r="G149" s="86">
        <v>16.381999999999998</v>
      </c>
      <c r="H149" s="87">
        <v>7.325303006209323E-2</v>
      </c>
      <c r="I149" s="87">
        <v>22.490660040685921</v>
      </c>
      <c r="J149" s="88">
        <v>2.9187022664992526</v>
      </c>
      <c r="K149" s="71"/>
    </row>
    <row r="150" spans="2:11" ht="20.25" customHeight="1">
      <c r="B150" s="84" t="s">
        <v>119</v>
      </c>
      <c r="C150" s="63">
        <v>10</v>
      </c>
      <c r="D150" s="85">
        <v>2.3866989932502976E-2</v>
      </c>
      <c r="E150" s="85">
        <v>0.23534600649539303</v>
      </c>
      <c r="F150" s="85">
        <v>0.20470477654501959</v>
      </c>
      <c r="G150" s="86">
        <v>15.543333333333331</v>
      </c>
      <c r="H150" s="87">
        <v>0.22076751654167229</v>
      </c>
      <c r="I150" s="87">
        <v>27.072568300045589</v>
      </c>
      <c r="J150" s="88">
        <v>2.9774820391301398</v>
      </c>
      <c r="K150" s="71"/>
    </row>
    <row r="151" spans="2:11" ht="20.25" customHeight="1">
      <c r="B151" s="84" t="s">
        <v>119</v>
      </c>
      <c r="C151" s="63">
        <v>11</v>
      </c>
      <c r="D151" s="85">
        <v>2.2524652946308919E-2</v>
      </c>
      <c r="E151" s="85">
        <v>0.24364289327071473</v>
      </c>
      <c r="F151" s="85">
        <v>0.20541880058912179</v>
      </c>
      <c r="G151" s="86">
        <v>15.420199999999999</v>
      </c>
      <c r="H151" s="87">
        <v>0.35261899000145214</v>
      </c>
      <c r="I151" s="87">
        <v>30.697306970954003</v>
      </c>
      <c r="J151" s="88">
        <v>2.9792307386343335</v>
      </c>
      <c r="K151" s="71"/>
    </row>
    <row r="152" spans="2:11" ht="20.25" customHeight="1">
      <c r="B152" s="84" t="s">
        <v>119</v>
      </c>
      <c r="C152" s="63">
        <v>12</v>
      </c>
      <c r="D152" s="85">
        <v>2.8960299663357034E-2</v>
      </c>
      <c r="E152" s="85">
        <v>0.2473727964191903</v>
      </c>
      <c r="F152" s="85">
        <v>0.20660230594867382</v>
      </c>
      <c r="G152" s="86">
        <v>15.847999999999999</v>
      </c>
      <c r="H152" s="87">
        <v>0.31712847282564721</v>
      </c>
      <c r="I152" s="87">
        <v>24.25343407392667</v>
      </c>
      <c r="J152" s="88">
        <v>3.0108972294409608</v>
      </c>
      <c r="K152" s="71" t="s">
        <v>67</v>
      </c>
    </row>
    <row r="153" spans="2:11" ht="20.25" customHeight="1">
      <c r="B153" s="82" t="s">
        <v>127</v>
      </c>
      <c r="C153" s="81"/>
      <c r="D153" s="82"/>
      <c r="E153" s="82"/>
      <c r="F153" s="82"/>
      <c r="G153" s="82"/>
      <c r="H153" s="82"/>
      <c r="I153" s="82"/>
      <c r="J153" s="82"/>
      <c r="K153" s="81"/>
    </row>
    <row r="154" spans="2:11" ht="20.25" customHeight="1">
      <c r="B154" s="227" t="str">
        <f>C70</f>
        <v>801</v>
      </c>
      <c r="C154" s="53"/>
      <c r="D154" s="64">
        <f>(SUMIFS(D$81:D$152,$B$81:$B$152,$B154,$C$81:$C$152,MAX($C$81:$C$152))/SUMIFS(D$81:D$152,$B$81:$B$152,$B154,$C$81:$C$152,MAX($C$81:$C$152)-1))-1</f>
        <v>0.34741384894750271</v>
      </c>
      <c r="E154" s="64">
        <f>(SUMIFS(E$81:E$152,$B$81:$B$152,$B154,$C$81:$C$152,MAX($C$81:$C$152))/SUMIFS(E$81:E$152,$B$81:$B$152,$B154,$C$81:$C$152,MAX($C$81:$C$152)-1))-1</f>
        <v>2.2367161322362605E-2</v>
      </c>
      <c r="F154" s="64">
        <f>(SUMIFS(F$81:F$152,$B$81:$B$152,$B154,$C$81:$C$152,MAX($C$81:$C$152))/SUMIFS(F$81:F$152,$B$81:$B$152,$B154,$C$81:$C$152,MAX($C$81:$C$152)-1))-1</f>
        <v>5.4219287132317717E-4</v>
      </c>
      <c r="G154" s="64">
        <f>(SUMIFS(G$81:G$152,$B$81:$B$152,$B154,$C$81:$C$152,MAX($C$81:$C$152))/SUMIFS(G$81:G$152,$B$81:$B$152,$B154,$C$81:$C$152,MAX($C$81:$C$152)-1))-1</f>
        <v>5.8721601848286342E-2</v>
      </c>
      <c r="H154" s="64">
        <f>(SUMIFS(H$81:H$152,$B$81:$B$152,$B154,$C$81:$C$152,MAX($C$81:$C$152))/SUMIFS(H$81:H$152,$B$81:$B$152,$B154,$C$81:$C$152,MAX($C$81:$C$152)-1))-1</f>
        <v>0.22654635638173826</v>
      </c>
      <c r="I154" s="64">
        <f>(SUMIFS(I$81:I$152,$B$81:$B$152,$B154,$C$81:$C$152,MAX($C$81:$C$152))/SUMIFS(I$81:I$152,$B$81:$B$152,$B154,$C$81:$C$152,MAX($C$81:$C$152)-1))-1</f>
        <v>-0.19022475848568987</v>
      </c>
      <c r="J154" s="83">
        <f>(SUMIFS(J$81:J$152,$B$81:$B$152,$B154,$C$81:$C$152,MAX($C$81:$C$152))/SUMIFS(J$81:J$152,$B$81:$B$152,$B154,$C$81:$C$152,MAX($C$81:$C$152)-1))-1</f>
        <v>-9.8335747878003366E-3</v>
      </c>
      <c r="K154" s="54"/>
    </row>
    <row r="155" spans="2:11" ht="20.25" customHeight="1">
      <c r="B155" s="41" t="str">
        <f>D70</f>
        <v>800</v>
      </c>
      <c r="C155" s="53"/>
      <c r="D155" s="64">
        <f>(SUMIFS(D$81:D$152,$B$81:$B$152,$B155,$C$81:$C$152,MAX($C$81:$C$152))/SUMIFS(D$81:D$152,$B$81:$B$152,$B155,$C$81:$C$152,MAX($C$81:$C$152)-1))-1</f>
        <v>0.75434443785349647</v>
      </c>
      <c r="E155" s="64">
        <f>(SUMIFS(E$81:E$152,$B$81:$B$152,$B155,$C$81:$C$152,MAX($C$81:$C$152))/SUMIFS(E$81:E$152,$B$81:$B$152,$B155,$C$81:$C$152,MAX($C$81:$C$152)-1))-1</f>
        <v>5.6524782473968305E-2</v>
      </c>
      <c r="F155" s="64">
        <f>(SUMIFS(F$81:F$152,$B$81:$B$152,$B155,$C$81:$C$152,MAX($C$81:$C$152))/SUMIFS(F$81:F$152,$B$81:$B$152,$B155,$C$81:$C$152,MAX($C$81:$C$152)-1))-1</f>
        <v>-4.4977271676940767E-2</v>
      </c>
      <c r="G155" s="64">
        <f>(SUMIFS(G$81:G$152,$B$81:$B$152,$B155,$C$81:$C$152,MAX($C$81:$C$152))/SUMIFS(G$81:G$152,$B$81:$B$152,$B155,$C$81:$C$152,MAX($C$81:$C$152)-1))-1</f>
        <v>-6.104595972134863E-3</v>
      </c>
      <c r="H155" s="64">
        <f>(SUMIFS(H$81:H$152,$B$81:$B$152,$B155,$C$81:$C$152,MAX($C$81:$C$152))/SUMIFS(H$81:H$152,$B$81:$B$152,$B155,$C$81:$C$152,MAX($C$81:$C$152)-1))-1</f>
        <v>-0.26117502828352357</v>
      </c>
      <c r="I155" s="64">
        <f>(SUMIFS(I$81:I$152,$B$81:$B$152,$B155,$C$81:$C$152,MAX($C$81:$C$152))/SUMIFS(I$81:I$152,$B$81:$B$152,$B155,$C$81:$C$152,MAX($C$81:$C$152)-1))-1</f>
        <v>-0.37567321733586478</v>
      </c>
      <c r="J155" s="83">
        <f>(SUMIFS(J$81:J$152,$B$81:$B$152,$B155,$C$81:$C$152,MAX($C$81:$C$152))/SUMIFS(J$81:J$152,$B$81:$B$152,$B155,$C$81:$C$152,MAX($C$81:$C$152)-1))-1</f>
        <v>-2.302414198771241E-2</v>
      </c>
      <c r="K155" s="54"/>
    </row>
    <row r="156" spans="2:11" ht="20.25" customHeight="1">
      <c r="B156" s="41" t="str">
        <f>E70</f>
        <v>70</v>
      </c>
      <c r="C156" s="53"/>
      <c r="D156" s="64">
        <f>(SUMIFS(D$81:D$152,$B$81:$B$152,$B156,$C$81:$C$152,MAX($C$81:$C$152))/SUMIFS(D$81:D$152,$B$81:$B$152,$B156,$C$81:$C$152,MAX($C$81:$C$152)-1))-1</f>
        <v>0.1485394417649939</v>
      </c>
      <c r="E156" s="64">
        <f>(SUMIFS(E$81:E$152,$B$81:$B$152,$B156,$C$81:$C$152,MAX($C$81:$C$152))/SUMIFS(E$81:E$152,$B$81:$B$152,$B156,$C$81:$C$152,MAX($C$81:$C$152)-1))-1</f>
        <v>2.7663957724631594E-2</v>
      </c>
      <c r="F156" s="64">
        <f>(SUMIFS(F$81:F$152,$B$81:$B$152,$B156,$C$81:$C$152,MAX($C$81:$C$152))/SUMIFS(F$81:F$152,$B$81:$B$152,$B156,$C$81:$C$152,MAX($C$81:$C$152)-1))-1</f>
        <v>-6.0520579364960581E-2</v>
      </c>
      <c r="G156" s="64">
        <f>(SUMIFS(G$81:G$152,$B$81:$B$152,$B156,$C$81:$C$152,MAX($C$81:$C$152))/SUMIFS(G$81:G$152,$B$81:$B$152,$B156,$C$81:$C$152,MAX($C$81:$C$152)-1))-1</f>
        <v>-1.2120690520759481E-2</v>
      </c>
      <c r="H156" s="64">
        <f>(SUMIFS(H$81:H$152,$B$81:$B$152,$B156,$C$81:$C$152,MAX($C$81:$C$152))/SUMIFS(H$81:H$152,$B$81:$B$152,$B156,$C$81:$C$152,MAX($C$81:$C$152)-1))-1</f>
        <v>0.72249928814099662</v>
      </c>
      <c r="I156" s="64">
        <f>(SUMIFS(I$81:I$152,$B$81:$B$152,$B156,$C$81:$C$152,MAX($C$81:$C$152))/SUMIFS(I$81:I$152,$B$81:$B$152,$B156,$C$81:$C$152,MAX($C$81:$C$152)-1))-1</f>
        <v>-0.13645186601062176</v>
      </c>
      <c r="J156" s="83">
        <f>(SUMIFS(J$81:J$152,$B$81:$B$152,$B156,$C$81:$C$152,MAX($C$81:$C$152))/SUMIFS(J$81:J$152,$B$81:$B$152,$B156,$C$81:$C$152,MAX($C$81:$C$152)-1))-1</f>
        <v>1.4870966436525856E-2</v>
      </c>
      <c r="K156" s="54"/>
    </row>
    <row r="157" spans="2:11" ht="20.25" customHeight="1">
      <c r="B157" s="41" t="str">
        <f>F70</f>
        <v>17</v>
      </c>
      <c r="C157" s="53"/>
      <c r="D157" s="64">
        <f>(SUMIFS(D$81:D$152,$B$81:$B$152,$B157,$C$81:$C$152,MAX($C$81:$C$152))/SUMIFS(D$81:D$152,$B$81:$B$152,$B157,$C$81:$C$152,MAX($C$81:$C$152)-1))-1</f>
        <v>0.47605923778634907</v>
      </c>
      <c r="E157" s="64">
        <f>(SUMIFS(E$81:E$152,$B$81:$B$152,$B157,$C$81:$C$152,MAX($C$81:$C$152))/SUMIFS(E$81:E$152,$B$81:$B$152,$B157,$C$81:$C$152,MAX($C$81:$C$152)-1))-1</f>
        <v>1.4022169006797203E-2</v>
      </c>
      <c r="F157" s="64">
        <f>(SUMIFS(F$81:F$152,$B$81:$B$152,$B157,$C$81:$C$152,MAX($C$81:$C$152))/SUMIFS(F$81:F$152,$B$81:$B$152,$B157,$C$81:$C$152,MAX($C$81:$C$152)-1))-1</f>
        <v>7.2693617732595417E-3</v>
      </c>
      <c r="G157" s="64">
        <f>(SUMIFS(G$81:G$152,$B$81:$B$152,$B157,$C$81:$C$152,MAX($C$81:$C$152))/SUMIFS(G$81:G$152,$B$81:$B$152,$B157,$C$81:$C$152,MAX($C$81:$C$152)-1))-1</f>
        <v>1.3278955222764122E-3</v>
      </c>
      <c r="H157" s="64">
        <f>(SUMIFS(H$81:H$152,$B$81:$B$152,$B157,$C$81:$C$152,MAX($C$81:$C$152))/SUMIFS(H$81:H$152,$B$81:$B$152,$B157,$C$81:$C$152,MAX($C$81:$C$152)-1))-1</f>
        <v>0.34035901596324347</v>
      </c>
      <c r="I157" s="64">
        <f>(SUMIFS(I$81:I$152,$B$81:$B$152,$B157,$C$81:$C$152,MAX($C$81:$C$152))/SUMIFS(I$81:I$152,$B$81:$B$152,$B157,$C$81:$C$152,MAX($C$81:$C$152)-1))-1</f>
        <v>-0.11254933156300717</v>
      </c>
      <c r="J157" s="83">
        <f>(SUMIFS(J$81:J$152,$B$81:$B$152,$B157,$C$81:$C$152,MAX($C$81:$C$152))/SUMIFS(J$81:J$152,$B$81:$B$152,$B157,$C$81:$C$152,MAX($C$81:$C$152)-1))-1</f>
        <v>7.076465001454757E-3</v>
      </c>
      <c r="K157" s="54"/>
    </row>
    <row r="158" spans="2:11" ht="20.25" customHeight="1">
      <c r="B158" s="41" t="str">
        <f>G70</f>
        <v>71</v>
      </c>
      <c r="C158" s="53"/>
      <c r="D158" s="64">
        <f>(SUMIFS(D$81:D$152,$B$81:$B$152,$B158,$C$81:$C$152,MAX($C$81:$C$152))/SUMIFS(D$81:D$152,$B$81:$B$152,$B158,$C$81:$C$152,MAX($C$81:$C$152)-1))-1</f>
        <v>7.3195161357289429E-2</v>
      </c>
      <c r="E158" s="64">
        <f>(SUMIFS(E$81:E$152,$B$81:$B$152,$B158,$C$81:$C$152,MAX($C$81:$C$152))/SUMIFS(E$81:E$152,$B$81:$B$152,$B158,$C$81:$C$152,MAX($C$81:$C$152)-1))-1</f>
        <v>-3.9534255150286413E-3</v>
      </c>
      <c r="F158" s="64">
        <f>(SUMIFS(F$81:F$152,$B$81:$B$152,$B158,$C$81:$C$152,MAX($C$81:$C$152))/SUMIFS(F$81:F$152,$B$81:$B$152,$B158,$C$81:$C$152,MAX($C$81:$C$152)-1))-1</f>
        <v>-2.1295541814732699E-2</v>
      </c>
      <c r="G158" s="64">
        <f>(SUMIFS(G$81:G$152,$B$81:$B$152,$B158,$C$81:$C$152,MAX($C$81:$C$152))/SUMIFS(G$81:G$152,$B$81:$B$152,$B158,$C$81:$C$152,MAX($C$81:$C$152)-1))-1</f>
        <v>-3.4227095481701442E-2</v>
      </c>
      <c r="H158" s="64">
        <f>(SUMIFS(H$81:H$152,$B$81:$B$152,$B158,$C$81:$C$152,MAX($C$81:$C$152))/SUMIFS(H$81:H$152,$B$81:$B$152,$B158,$C$81:$C$152,MAX($C$81:$C$152)-1))-1</f>
        <v>-0.1621485944283918</v>
      </c>
      <c r="I158" s="64">
        <f>(SUMIFS(I$81:I$152,$B$81:$B$152,$B158,$C$81:$C$152,MAX($C$81:$C$152))/SUMIFS(I$81:I$152,$B$81:$B$152,$B158,$C$81:$C$152,MAX($C$81:$C$152)-1))-1</f>
        <v>-0.26217952683826906</v>
      </c>
      <c r="J158" s="83">
        <f>(SUMIFS(J$81:J$152,$B$81:$B$152,$B158,$C$81:$C$152,MAX($C$81:$C$152))/SUMIFS(J$81:J$152,$B$81:$B$152,$B158,$C$81:$C$152,MAX($C$81:$C$152)-1))-1</f>
        <v>3.2181315626385487E-2</v>
      </c>
      <c r="K158" s="54"/>
    </row>
    <row r="159" spans="2:11" ht="20.25" customHeight="1">
      <c r="B159" s="41" t="str">
        <f>H70</f>
        <v>60-5</v>
      </c>
      <c r="C159" s="53"/>
      <c r="D159" s="64">
        <f>(SUMIFS(D$81:D$152,$B$81:$B$152,$B159,$C$81:$C$152,MAX($C$81:$C$152))/SUMIFS(D$81:D$152,$B$81:$B$152,$B159,$C$81:$C$152,MAX($C$81:$C$152)-1))-1</f>
        <v>0.28571568815681636</v>
      </c>
      <c r="E159" s="64">
        <f>(SUMIFS(E$81:E$152,$B$81:$B$152,$B159,$C$81:$C$152,MAX($C$81:$C$152))/SUMIFS(E$81:E$152,$B$81:$B$152,$B159,$C$81:$C$152,MAX($C$81:$C$152)-1))-1</f>
        <v>1.5308893677975055E-2</v>
      </c>
      <c r="F159" s="64">
        <f>(SUMIFS(F$81:F$152,$B$81:$B$152,$B159,$C$81:$C$152,MAX($C$81:$C$152))/SUMIFS(F$81:F$152,$B$81:$B$152,$B159,$C$81:$C$152,MAX($C$81:$C$152)-1))-1</f>
        <v>5.761426686154536E-3</v>
      </c>
      <c r="G159" s="64">
        <f>(SUMIFS(G$81:G$152,$B$81:$B$152,$B159,$C$81:$C$152,MAX($C$81:$C$152))/SUMIFS(G$81:G$152,$B$81:$B$152,$B159,$C$81:$C$152,MAX($C$81:$C$152)-1))-1</f>
        <v>2.7742830832284904E-2</v>
      </c>
      <c r="H159" s="64">
        <f>(SUMIFS(H$81:H$152,$B$81:$B$152,$B159,$C$81:$C$152,MAX($C$81:$C$152))/SUMIFS(H$81:H$152,$B$81:$B$152,$B159,$C$81:$C$152,MAX($C$81:$C$152)-1))-1</f>
        <v>-0.10064834334548678</v>
      </c>
      <c r="I159" s="64">
        <f>(SUMIFS(I$81:I$152,$B$81:$B$152,$B159,$C$81:$C$152,MAX($C$81:$C$152))/SUMIFS(I$81:I$152,$B$81:$B$152,$B159,$C$81:$C$152,MAX($C$81:$C$152)-1))-1</f>
        <v>-0.209916554019692</v>
      </c>
      <c r="J159" s="83">
        <f>(SUMIFS(J$81:J$152,$B$81:$B$152,$B159,$C$81:$C$152,MAX($C$81:$C$152))/SUMIFS(J$81:J$152,$B$81:$B$152,$B159,$C$81:$C$152,MAX($C$81:$C$152)-1))-1</f>
        <v>1.0629083003199424E-2</v>
      </c>
      <c r="K159" s="54"/>
    </row>
    <row r="160" spans="2:11" ht="20.25" customHeight="1" thickBot="1"/>
    <row r="161" spans="2:9" ht="17.25" thickTop="1">
      <c r="B161" s="25" t="s">
        <v>51</v>
      </c>
      <c r="C161" s="25"/>
      <c r="D161" s="25"/>
      <c r="E161" s="25"/>
      <c r="F161" s="166" t="s">
        <v>77</v>
      </c>
      <c r="G161" s="42"/>
      <c r="H161" s="25"/>
      <c r="I161" s="25"/>
    </row>
    <row r="162" spans="2:9">
      <c r="B162" s="26" t="s">
        <v>33</v>
      </c>
      <c r="C162" s="26" t="s">
        <v>52</v>
      </c>
      <c r="D162" s="26"/>
      <c r="E162" s="26"/>
      <c r="F162" s="89" t="s">
        <v>78</v>
      </c>
      <c r="G162" s="43"/>
      <c r="H162" s="45" t="s">
        <v>81</v>
      </c>
      <c r="I162" s="45"/>
    </row>
    <row r="163" spans="2:9">
      <c r="B163" s="26" t="s">
        <v>34</v>
      </c>
      <c r="C163" s="26" t="s">
        <v>53</v>
      </c>
      <c r="D163" s="26"/>
      <c r="E163" s="26"/>
      <c r="F163" s="89" t="s">
        <v>79</v>
      </c>
      <c r="G163" s="43"/>
      <c r="H163" s="45" t="s">
        <v>82</v>
      </c>
      <c r="I163" s="45"/>
    </row>
    <row r="164" spans="2:9">
      <c r="B164" s="26" t="s">
        <v>4</v>
      </c>
      <c r="C164" s="26" t="s">
        <v>54</v>
      </c>
      <c r="D164" s="26"/>
      <c r="E164" s="26"/>
      <c r="F164" s="89" t="s">
        <v>80</v>
      </c>
      <c r="G164" s="43"/>
      <c r="H164" s="45" t="s">
        <v>83</v>
      </c>
      <c r="I164" s="45"/>
    </row>
    <row r="165" spans="2:9">
      <c r="B165" s="26" t="s">
        <v>5</v>
      </c>
      <c r="C165" s="26" t="s">
        <v>55</v>
      </c>
      <c r="D165" s="26"/>
      <c r="E165" s="26"/>
      <c r="F165" s="89" t="s">
        <v>87</v>
      </c>
      <c r="G165" s="43"/>
      <c r="H165" s="45" t="s">
        <v>84</v>
      </c>
      <c r="I165" s="45"/>
    </row>
    <row r="166" spans="2:9">
      <c r="B166" s="26" t="s">
        <v>56</v>
      </c>
      <c r="C166" s="26" t="s">
        <v>57</v>
      </c>
      <c r="D166" s="26"/>
      <c r="E166" s="26"/>
      <c r="F166" s="89" t="s">
        <v>88</v>
      </c>
      <c r="G166" s="43"/>
      <c r="H166" s="45" t="s">
        <v>85</v>
      </c>
      <c r="I166" s="45"/>
    </row>
    <row r="167" spans="2:9" ht="17.25" thickBot="1">
      <c r="B167" s="27" t="s">
        <v>58</v>
      </c>
      <c r="C167" s="27" t="s">
        <v>59</v>
      </c>
      <c r="D167" s="27"/>
      <c r="E167" s="27"/>
      <c r="F167" s="90" t="s">
        <v>89</v>
      </c>
      <c r="G167" s="44"/>
      <c r="H167" s="46" t="s">
        <v>86</v>
      </c>
      <c r="I167" s="46"/>
    </row>
    <row r="168" spans="2:9" ht="17.25" thickTop="1"/>
    <row r="169" spans="2:9" ht="6.75" customHeight="1"/>
  </sheetData>
  <mergeCells count="3">
    <mergeCell ref="O9:P9"/>
    <mergeCell ref="C4:D4"/>
    <mergeCell ref="C5:D5"/>
  </mergeCells>
  <phoneticPr fontId="2" type="noConversion"/>
  <conditionalFormatting sqref="B81:K151">
    <cfRule type="expression" dxfId="43" priority="14">
      <formula>$B81&lt;&gt;$B82</formula>
    </cfRule>
  </conditionalFormatting>
  <conditionalFormatting sqref="C71:K71">
    <cfRule type="containsText" dxfId="42" priority="16" operator="containsText" text="F">
      <formula>NOT(ISERROR(SEARCH("F",C71)))</formula>
    </cfRule>
    <cfRule type="containsText" dxfId="41" priority="17" operator="containsText" text="D">
      <formula>NOT(ISERROR(SEARCH("D",C71)))</formula>
    </cfRule>
    <cfRule type="containsText" dxfId="40" priority="18" operator="containsText" text="S">
      <formula>NOT(ISERROR(SEARCH("S",C71)))</formula>
    </cfRule>
    <cfRule type="containsText" dxfId="39" priority="19" operator="containsText" text="A">
      <formula>NOT(ISERROR(SEARCH("A",C71)))</formula>
    </cfRule>
  </conditionalFormatting>
  <conditionalFormatting sqref="D58:K58 D60:K61 D62:D67 D68:K69 D78:K78 D153:K153 K154:K159">
    <cfRule type="containsText" dxfId="38" priority="74" operator="containsText" text="악화">
      <formula>NOT(ISERROR(SEARCH("악화",D58)))</formula>
    </cfRule>
  </conditionalFormatting>
  <conditionalFormatting sqref="D58:K58 D60:K61 D68:K69 D78:K78 D153:K153 K154:K159 D62:D67">
    <cfRule type="containsText" dxfId="37" priority="73" operator="containsText" text="개선">
      <formula>NOT(ISERROR(SEARCH("개선",D58)))</formula>
    </cfRule>
  </conditionalFormatting>
  <conditionalFormatting sqref="G4:G5">
    <cfRule type="containsText" dxfId="36" priority="7" operator="containsText" text="S">
      <formula>NOT(ISERROR(SEARCH("S",G4)))</formula>
    </cfRule>
    <cfRule type="containsText" dxfId="35" priority="8" operator="containsText" text="A">
      <formula>NOT(ISERROR(SEARCH("A",G4)))</formula>
    </cfRule>
  </conditionalFormatting>
  <conditionalFormatting sqref="G5">
    <cfRule type="containsText" dxfId="34" priority="5" operator="containsText" text="F">
      <formula>NOT(ISERROR(SEARCH("F",G5)))</formula>
    </cfRule>
    <cfRule type="containsText" dxfId="33" priority="6" operator="containsText" text="D">
      <formula>NOT(ISERROR(SEARCH("D",G5)))</formula>
    </cfRule>
  </conditionalFormatting>
  <conditionalFormatting sqref="J24 K72:K1048576">
    <cfRule type="containsText" dxfId="32" priority="1" operator="containsText" text="D">
      <formula>NOT(ISERROR(SEARCH("D",J24)))</formula>
    </cfRule>
    <cfRule type="containsText" dxfId="31" priority="2" operator="containsText" text="F">
      <formula>NOT(ISERROR(SEARCH("F",J24)))</formula>
    </cfRule>
    <cfRule type="containsText" dxfId="30" priority="3" operator="containsText" text="S">
      <formula>NOT(ISERROR(SEARCH("S",J24)))</formula>
    </cfRule>
    <cfRule type="containsText" dxfId="29" priority="4" operator="containsText" text="A">
      <formula>NOT(ISERROR(SEARCH("A",J24)))</formula>
    </cfRule>
  </conditionalFormatting>
  <conditionalFormatting sqref="K1:K23 K26:K30 K32:K70">
    <cfRule type="containsText" dxfId="28" priority="26" operator="containsText" text="D">
      <formula>NOT(ISERROR(SEARCH("D",K1)))</formula>
    </cfRule>
    <cfRule type="containsText" dxfId="27" priority="27" operator="containsText" text="F">
      <formula>NOT(ISERROR(SEARCH("F",K1)))</formula>
    </cfRule>
    <cfRule type="containsText" dxfId="26" priority="28" operator="containsText" text="S">
      <formula>NOT(ISERROR(SEARCH("S",K1)))</formula>
    </cfRule>
    <cfRule type="containsText" dxfId="25" priority="29" operator="containsText" text="A">
      <formula>NOT(ISERROR(SEARCH("A",K1)))</formula>
    </cfRule>
  </conditionalFormatting>
  <conditionalFormatting sqref="B152:K152">
    <cfRule type="expression" dxfId="24" priority="81">
      <formula>$B152&lt;&gt;#REF!</formula>
    </cfRule>
  </conditionalFormatting>
  <printOptions horizontalCentered="1"/>
  <pageMargins left="0" right="0" top="0.39370078740157483" bottom="0" header="0" footer="0"/>
  <pageSetup paperSize="9" scale="74" fitToHeight="0" orientation="portrait" r:id="rId1"/>
  <rowBreaks count="1" manualBreakCount="1">
    <brk id="58" max="11" man="1"/>
  </rowBreaks>
  <ignoredErrors>
    <ignoredError sqref="B153:B159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3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3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D154:J159</xm:sqref>
        </x14:conditionalFormatting>
        <x14:conditionalFormatting xmlns:xm="http://schemas.microsoft.com/office/excel/2006/main">
          <x14:cfRule type="iconSet" priority="3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3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1" customWidth="1"/>
    <col min="6" max="6" width="10.28515625" style="4" customWidth="1"/>
    <col min="7" max="7" width="9.140625" style="4"/>
    <col min="8" max="8" width="9.7109375" style="4" customWidth="1"/>
    <col min="9" max="9" width="10" style="165" bestFit="1" customWidth="1"/>
    <col min="10" max="20" width="9.28515625" style="165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99"/>
      <c r="F1" s="104"/>
      <c r="G1" s="21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9"/>
    </row>
    <row r="2" spans="1:66" ht="50.25" customHeight="1">
      <c r="A2" s="10" t="s">
        <v>47</v>
      </c>
      <c r="B2" s="10"/>
      <c r="C2" s="10"/>
      <c r="D2" s="10"/>
      <c r="E2" s="10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0"/>
    </row>
    <row r="3" spans="1:66" s="17" customFormat="1" ht="21.75" customHeight="1">
      <c r="A3" s="40" t="s">
        <v>155</v>
      </c>
      <c r="B3" s="40"/>
      <c r="C3" s="19"/>
      <c r="D3" s="19"/>
      <c r="E3" s="100"/>
      <c r="F3" s="4"/>
      <c r="G3" s="4"/>
      <c r="H3" s="4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2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2" t="s">
        <v>38</v>
      </c>
      <c r="B4" s="132" t="s">
        <v>143</v>
      </c>
      <c r="C4" s="132" t="s">
        <v>1</v>
      </c>
      <c r="D4" s="132" t="s">
        <v>10</v>
      </c>
      <c r="E4" s="133" t="s">
        <v>142</v>
      </c>
      <c r="F4" s="120" t="s">
        <v>45</v>
      </c>
      <c r="G4" s="143" t="s">
        <v>145</v>
      </c>
      <c r="H4" s="120" t="s">
        <v>63</v>
      </c>
      <c r="I4" s="120" t="s">
        <v>3</v>
      </c>
      <c r="J4" s="119" t="s">
        <v>11</v>
      </c>
      <c r="K4" s="119" t="s">
        <v>12</v>
      </c>
      <c r="L4" s="119" t="s">
        <v>13</v>
      </c>
      <c r="M4" s="119" t="s">
        <v>15</v>
      </c>
      <c r="N4" s="229" t="s">
        <v>6</v>
      </c>
      <c r="O4" s="229" t="s">
        <v>7</v>
      </c>
      <c r="P4" s="229" t="s">
        <v>26</v>
      </c>
      <c r="Q4" s="229" t="s">
        <v>14</v>
      </c>
      <c r="R4" s="229" t="s">
        <v>46</v>
      </c>
      <c r="S4" s="144" t="s">
        <v>43</v>
      </c>
      <c r="T4" s="144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4" t="s">
        <v>39</v>
      </c>
      <c r="AQ4" s="94" t="s">
        <v>27</v>
      </c>
      <c r="AR4" s="94" t="s">
        <v>40</v>
      </c>
      <c r="AS4" s="94" t="s">
        <v>41</v>
      </c>
      <c r="AT4" s="94" t="s">
        <v>6</v>
      </c>
      <c r="AU4" s="94" t="s">
        <v>7</v>
      </c>
      <c r="AV4" s="94" t="s">
        <v>28</v>
      </c>
      <c r="AW4" s="94" t="s">
        <v>18</v>
      </c>
      <c r="AX4" s="95" t="s">
        <v>60</v>
      </c>
      <c r="AY4" s="94" t="s">
        <v>90</v>
      </c>
      <c r="AZ4" s="94" t="s">
        <v>65</v>
      </c>
      <c r="BA4" s="94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37" t="str">
        <f>W5</f>
        <v>강화교통</v>
      </c>
      <c r="B5" s="126" t="str">
        <f>X5</f>
        <v>17</v>
      </c>
      <c r="C5" s="138" t="str">
        <f>Y5</f>
        <v>70바2504</v>
      </c>
      <c r="D5" s="126" t="str">
        <f>Z5</f>
        <v>대형</v>
      </c>
      <c r="E5" s="123" t="str">
        <f>AZ5</f>
        <v>B</v>
      </c>
      <c r="F5" s="145">
        <f>G5/H5</f>
        <v>0.91346153846153844</v>
      </c>
      <c r="G5" s="146">
        <f>AE5</f>
        <v>2.375</v>
      </c>
      <c r="H5" s="147">
        <f>AF5</f>
        <v>2.6</v>
      </c>
      <c r="I5" s="148">
        <f>AC5</f>
        <v>4954.616</v>
      </c>
      <c r="J5" s="149">
        <f>AI5/AH5</f>
        <v>2.7653046437113298E-2</v>
      </c>
      <c r="K5" s="149">
        <f>AJ5/AH5</f>
        <v>0.36351337963742109</v>
      </c>
      <c r="L5" s="149">
        <f>AK5/AC5</f>
        <v>0.15097032746836486</v>
      </c>
      <c r="M5" s="150">
        <f>AG5</f>
        <v>10.081</v>
      </c>
      <c r="N5" s="151">
        <f>IF(AW5=0,AT5,"속도계이상")</f>
        <v>0.02</v>
      </c>
      <c r="O5" s="151">
        <f>IF(AW5=0,AU5,"속도계이상")</f>
        <v>9.6479999999999997</v>
      </c>
      <c r="P5" s="152">
        <f>AQ5/60</f>
        <v>0</v>
      </c>
      <c r="Q5" s="153">
        <f>AN5</f>
        <v>70</v>
      </c>
      <c r="R5" s="154">
        <f>AC5/(AH5-AI5-AJ5)</f>
        <v>24.142971265089031</v>
      </c>
      <c r="S5" s="139">
        <f>IF(AW5=0,AL5,"속도계이상")</f>
        <v>1</v>
      </c>
      <c r="T5" s="139">
        <f>IF(AW5=0,AM5,"속도계이상")</f>
        <v>478</v>
      </c>
      <c r="U5" t="s">
        <v>117</v>
      </c>
      <c r="V5" s="5" t="s">
        <v>118</v>
      </c>
      <c r="W5" t="s">
        <v>117</v>
      </c>
      <c r="X5" s="5" t="s">
        <v>118</v>
      </c>
      <c r="Y5" t="s">
        <v>172</v>
      </c>
      <c r="Z5" t="s">
        <v>141</v>
      </c>
      <c r="AA5" t="s">
        <v>48</v>
      </c>
      <c r="AB5">
        <v>503</v>
      </c>
      <c r="AC5" s="1">
        <v>4954.616</v>
      </c>
      <c r="AD5" s="1">
        <v>2086.3879999999999</v>
      </c>
      <c r="AE5" s="28">
        <v>2.375</v>
      </c>
      <c r="AF5">
        <v>2.6</v>
      </c>
      <c r="AG5">
        <v>10.081</v>
      </c>
      <c r="AH5">
        <v>337.07045699999998</v>
      </c>
      <c r="AI5">
        <v>9.3210250000000006</v>
      </c>
      <c r="AJ5">
        <v>122.52962100000001</v>
      </c>
      <c r="AK5">
        <v>748</v>
      </c>
      <c r="AL5">
        <v>1</v>
      </c>
      <c r="AM5">
        <v>478</v>
      </c>
      <c r="AN5">
        <v>70</v>
      </c>
      <c r="AO5">
        <v>14.699051000000001</v>
      </c>
      <c r="AP5">
        <v>120.3</v>
      </c>
      <c r="AQ5">
        <v>0</v>
      </c>
      <c r="AR5">
        <v>19</v>
      </c>
      <c r="AS5">
        <v>6496</v>
      </c>
      <c r="AT5">
        <v>0.02</v>
      </c>
      <c r="AU5">
        <v>9.6479999999999997</v>
      </c>
      <c r="AV5">
        <v>39463</v>
      </c>
      <c r="AW5">
        <v>0</v>
      </c>
      <c r="AX5" s="29">
        <v>0.56000000000000005</v>
      </c>
      <c r="AY5">
        <v>0.91346153846153844</v>
      </c>
      <c r="AZ5" t="s">
        <v>68</v>
      </c>
      <c r="BA5" t="s">
        <v>173</v>
      </c>
      <c r="BB5">
        <v>1</v>
      </c>
      <c r="BC5" t="s">
        <v>312</v>
      </c>
      <c r="BD5">
        <v>5</v>
      </c>
      <c r="BE5">
        <v>25534.587</v>
      </c>
      <c r="BF5">
        <v>0.19403548606445054</v>
      </c>
      <c r="BG5">
        <v>0.17724395361656539</v>
      </c>
      <c r="BH5">
        <v>287106.26799999998</v>
      </c>
      <c r="BI5">
        <v>1.7257080573385462E-2</v>
      </c>
      <c r="BJ5">
        <v>1.576367936991941E-2</v>
      </c>
      <c r="BK5">
        <v>1</v>
      </c>
      <c r="BL5" t="s">
        <v>69</v>
      </c>
      <c r="BM5">
        <v>1</v>
      </c>
      <c r="BN5" t="s">
        <v>309</v>
      </c>
    </row>
    <row r="6" spans="1:66">
      <c r="A6" s="134" t="str">
        <f t="shared" ref="A6:A7" si="0">W6</f>
        <v>강화교통</v>
      </c>
      <c r="B6" s="110" t="str">
        <f t="shared" ref="B6:B42" si="1">X6</f>
        <v>17</v>
      </c>
      <c r="C6" s="135" t="str">
        <f t="shared" ref="C6:C7" si="2">Y6</f>
        <v>70바3702</v>
      </c>
      <c r="D6" s="110" t="str">
        <f t="shared" ref="D6:D7" si="3">Z6</f>
        <v>대형</v>
      </c>
      <c r="E6" s="107" t="str">
        <f>AZ6</f>
        <v>C</v>
      </c>
      <c r="F6" s="155">
        <f>G6/H6</f>
        <v>0.88800000000000012</v>
      </c>
      <c r="G6" s="156">
        <f>AE6</f>
        <v>2.2200000000000002</v>
      </c>
      <c r="H6" s="157">
        <f>AF6</f>
        <v>2.5</v>
      </c>
      <c r="I6" s="158">
        <f t="shared" ref="I6:I7" si="4">AC6</f>
        <v>4751.2039999999997</v>
      </c>
      <c r="J6" s="159">
        <f t="shared" ref="J6:J7" si="5">AI6/AH6</f>
        <v>1.8839455836333931E-2</v>
      </c>
      <c r="K6" s="159">
        <f t="shared" ref="K6:K7" si="6">AJ6/AH6</f>
        <v>0.38034377893592586</v>
      </c>
      <c r="L6" s="159">
        <f t="shared" ref="L6:L7" si="7">AK6/AC6</f>
        <v>0.1429111442068158</v>
      </c>
      <c r="M6" s="160">
        <f t="shared" ref="M6:M7" si="8">AG6</f>
        <v>10.819000000000001</v>
      </c>
      <c r="N6" s="161">
        <f t="shared" ref="N6:N7" si="9">IF(AW6=0,AT6,"속도계이상")</f>
        <v>1.347</v>
      </c>
      <c r="O6" s="161">
        <f t="shared" ref="O6:O7" si="10">IF(AW6=0,AU6,"속도계이상")</f>
        <v>7.3029999999999999</v>
      </c>
      <c r="P6" s="162">
        <f t="shared" ref="P6:P7" si="11">AQ6/60</f>
        <v>0</v>
      </c>
      <c r="Q6" s="163">
        <f t="shared" ref="Q6:Q7" si="12">AN6</f>
        <v>76</v>
      </c>
      <c r="R6" s="164">
        <f t="shared" ref="R6:R7" si="13">AC6/(AH6-AI6-AJ6)</f>
        <v>24.423380695676833</v>
      </c>
      <c r="S6" s="136">
        <f t="shared" ref="S6:S7" si="14">IF(AW6=0,AL6,"속도계이상")</f>
        <v>64</v>
      </c>
      <c r="T6" s="136">
        <f t="shared" ref="T6:T7" si="15">IF(AW6=0,AM6,"속도계이상")</f>
        <v>347</v>
      </c>
      <c r="U6" t="s">
        <v>117</v>
      </c>
      <c r="V6" s="5" t="s">
        <v>118</v>
      </c>
      <c r="W6" t="s">
        <v>117</v>
      </c>
      <c r="X6" s="5" t="s">
        <v>118</v>
      </c>
      <c r="Y6" t="s">
        <v>310</v>
      </c>
      <c r="Z6" t="s">
        <v>141</v>
      </c>
      <c r="AA6" t="s">
        <v>48</v>
      </c>
      <c r="AB6">
        <v>503</v>
      </c>
      <c r="AC6" s="1">
        <v>4751.2039999999997</v>
      </c>
      <c r="AD6" s="1">
        <v>2139.779</v>
      </c>
      <c r="AE6" s="28">
        <v>2.2200000000000002</v>
      </c>
      <c r="AF6">
        <v>2.5</v>
      </c>
      <c r="AG6">
        <v>10.819000000000001</v>
      </c>
      <c r="AH6">
        <v>323.78435200000001</v>
      </c>
      <c r="AI6">
        <v>6.0999210000000001</v>
      </c>
      <c r="AJ6">
        <v>123.14936400000001</v>
      </c>
      <c r="AK6">
        <v>679</v>
      </c>
      <c r="AL6">
        <v>64</v>
      </c>
      <c r="AM6">
        <v>347</v>
      </c>
      <c r="AN6">
        <v>76</v>
      </c>
      <c r="AO6">
        <v>14.673976</v>
      </c>
      <c r="AP6">
        <v>387.6</v>
      </c>
      <c r="AQ6">
        <v>0</v>
      </c>
      <c r="AR6">
        <v>26</v>
      </c>
      <c r="AS6">
        <v>7547</v>
      </c>
      <c r="AT6">
        <v>1.347</v>
      </c>
      <c r="AU6">
        <v>7.3029999999999999</v>
      </c>
      <c r="AV6">
        <v>39857</v>
      </c>
      <c r="AW6">
        <v>0</v>
      </c>
      <c r="AX6" s="29">
        <v>0.54</v>
      </c>
      <c r="AY6">
        <v>0.88800000000000012</v>
      </c>
      <c r="AZ6" t="s">
        <v>69</v>
      </c>
      <c r="BA6" t="s">
        <v>173</v>
      </c>
      <c r="BB6">
        <v>1</v>
      </c>
      <c r="BC6" t="s">
        <v>311</v>
      </c>
      <c r="BD6">
        <v>5</v>
      </c>
      <c r="BE6">
        <v>25534.587</v>
      </c>
      <c r="BF6">
        <v>0.18606934978035869</v>
      </c>
      <c r="BG6">
        <v>0.16522958260495854</v>
      </c>
      <c r="BH6">
        <v>287106.26799999998</v>
      </c>
      <c r="BI6">
        <v>1.6548590294099743E-2</v>
      </c>
      <c r="BJ6">
        <v>1.4695148181160574E-2</v>
      </c>
      <c r="BK6">
        <v>1</v>
      </c>
      <c r="BL6" t="s">
        <v>69</v>
      </c>
      <c r="BM6">
        <v>0</v>
      </c>
      <c r="BN6" t="s">
        <v>314</v>
      </c>
    </row>
    <row r="7" spans="1:66">
      <c r="A7" s="137" t="str">
        <f t="shared" si="0"/>
        <v>강화교통</v>
      </c>
      <c r="B7" s="126" t="str">
        <f t="shared" si="1"/>
        <v>17</v>
      </c>
      <c r="C7" s="138" t="str">
        <f t="shared" si="2"/>
        <v>70바3719</v>
      </c>
      <c r="D7" s="126" t="str">
        <f t="shared" si="3"/>
        <v>대형</v>
      </c>
      <c r="E7" s="123" t="str">
        <f t="shared" ref="E7:E42" si="16">AZ7</f>
        <v>C</v>
      </c>
      <c r="F7" s="145">
        <f t="shared" ref="F7:F42" si="17">G7/H7</f>
        <v>0.85222222222222221</v>
      </c>
      <c r="G7" s="146">
        <f t="shared" ref="G7:G42" si="18">AE7</f>
        <v>2.3010000000000002</v>
      </c>
      <c r="H7" s="147">
        <f t="shared" ref="H7:H42" si="19">AF7</f>
        <v>2.7</v>
      </c>
      <c r="I7" s="148">
        <f t="shared" si="4"/>
        <v>4581.0110000000004</v>
      </c>
      <c r="J7" s="149">
        <f t="shared" si="5"/>
        <v>1.5614291639638326E-2</v>
      </c>
      <c r="K7" s="149">
        <f t="shared" si="6"/>
        <v>0.37432220329498483</v>
      </c>
      <c r="L7" s="149">
        <f t="shared" si="7"/>
        <v>0.2715557766615273</v>
      </c>
      <c r="M7" s="150">
        <f t="shared" si="8"/>
        <v>9.9819999999999993</v>
      </c>
      <c r="N7" s="151">
        <f t="shared" si="9"/>
        <v>0.56799999999999995</v>
      </c>
      <c r="O7" s="151">
        <f t="shared" si="10"/>
        <v>4.3440000000000003</v>
      </c>
      <c r="P7" s="152">
        <f t="shared" si="11"/>
        <v>0</v>
      </c>
      <c r="Q7" s="153">
        <f t="shared" si="12"/>
        <v>70</v>
      </c>
      <c r="R7" s="154">
        <f t="shared" si="13"/>
        <v>24.114628741442651</v>
      </c>
      <c r="S7" s="139">
        <f t="shared" si="14"/>
        <v>26</v>
      </c>
      <c r="T7" s="139">
        <f t="shared" si="15"/>
        <v>199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174</v>
      </c>
      <c r="Z7" s="4" t="s">
        <v>141</v>
      </c>
      <c r="AA7" s="4" t="s">
        <v>48</v>
      </c>
      <c r="AB7" s="4">
        <v>503</v>
      </c>
      <c r="AC7" s="4">
        <v>4581.0110000000004</v>
      </c>
      <c r="AD7" s="4">
        <v>1991.28</v>
      </c>
      <c r="AE7" s="4">
        <v>2.3010000000000002</v>
      </c>
      <c r="AF7" s="4">
        <v>2.7</v>
      </c>
      <c r="AG7" s="4">
        <v>9.9819999999999993</v>
      </c>
      <c r="AH7" s="4">
        <v>311.39075100000002</v>
      </c>
      <c r="AI7" s="4">
        <v>4.8621460000000001</v>
      </c>
      <c r="AJ7" s="4">
        <v>116.560472</v>
      </c>
      <c r="AK7" s="4">
        <v>1244</v>
      </c>
      <c r="AL7" s="4">
        <v>26</v>
      </c>
      <c r="AM7" s="4">
        <v>199</v>
      </c>
      <c r="AN7" s="4">
        <v>70</v>
      </c>
      <c r="AO7" s="4">
        <v>14.711454</v>
      </c>
      <c r="AP7" s="4">
        <v>60.8</v>
      </c>
      <c r="AQ7" s="4">
        <v>0</v>
      </c>
      <c r="AR7" s="4">
        <v>23</v>
      </c>
      <c r="AS7" s="4">
        <v>11167</v>
      </c>
      <c r="AT7" s="4">
        <v>0.56799999999999995</v>
      </c>
      <c r="AU7" s="4">
        <v>4.3440000000000003</v>
      </c>
      <c r="AV7" s="4">
        <v>0</v>
      </c>
      <c r="AW7" s="4">
        <v>0</v>
      </c>
      <c r="AX7" s="30">
        <v>0.54</v>
      </c>
      <c r="AY7">
        <v>0.85222222222222221</v>
      </c>
      <c r="AZ7" t="s">
        <v>69</v>
      </c>
      <c r="BA7" t="s">
        <v>173</v>
      </c>
      <c r="BB7">
        <v>3</v>
      </c>
      <c r="BC7" t="s">
        <v>344</v>
      </c>
      <c r="BD7">
        <v>1</v>
      </c>
      <c r="BE7">
        <v>25534.587</v>
      </c>
      <c r="BF7">
        <v>0.17940415484299788</v>
      </c>
      <c r="BG7">
        <v>0.15289220751619931</v>
      </c>
      <c r="BH7">
        <v>287106.26799999998</v>
      </c>
      <c r="BI7">
        <v>1.5955802817930818E-2</v>
      </c>
      <c r="BJ7">
        <v>1.3597889734836598E-2</v>
      </c>
      <c r="BK7">
        <v>1</v>
      </c>
      <c r="BL7" t="s">
        <v>67</v>
      </c>
      <c r="BM7">
        <v>1</v>
      </c>
      <c r="BN7" t="s">
        <v>309</v>
      </c>
    </row>
    <row r="8" spans="1:66">
      <c r="A8" s="134" t="str">
        <f t="shared" ref="A8:A42" si="20">W8</f>
        <v>강화교통</v>
      </c>
      <c r="B8" s="110" t="str">
        <f t="shared" si="1"/>
        <v>17</v>
      </c>
      <c r="C8" s="135" t="str">
        <f t="shared" ref="C8:C42" si="21">Y8</f>
        <v>78바3218</v>
      </c>
      <c r="D8" s="110" t="str">
        <f t="shared" ref="D8:D42" si="22">Z8</f>
        <v>대형</v>
      </c>
      <c r="E8" s="107" t="str">
        <f t="shared" si="16"/>
        <v>C</v>
      </c>
      <c r="F8" s="155">
        <f t="shared" si="17"/>
        <v>0.86461538461538467</v>
      </c>
      <c r="G8" s="156">
        <f t="shared" si="18"/>
        <v>2.2480000000000002</v>
      </c>
      <c r="H8" s="157">
        <f t="shared" si="19"/>
        <v>2.6</v>
      </c>
      <c r="I8" s="158">
        <f t="shared" ref="I8:I42" si="23">AC8</f>
        <v>1558.921</v>
      </c>
      <c r="J8" s="159">
        <f t="shared" ref="J8:J42" si="24">AI8/AH8</f>
        <v>3.1834423043671942E-2</v>
      </c>
      <c r="K8" s="159">
        <f t="shared" ref="K8:K42" si="25">AJ8/AH8</f>
        <v>0.38576554598592294</v>
      </c>
      <c r="L8" s="159">
        <f t="shared" ref="L8:L42" si="26">AK8/AC8</f>
        <v>0.17063084017727645</v>
      </c>
      <c r="M8" s="160">
        <f t="shared" ref="M8:M42" si="27">AG8</f>
        <v>11.616</v>
      </c>
      <c r="N8" s="161">
        <f t="shared" ref="N8:N42" si="28">IF(AW8=0,AT8,"속도계이상")</f>
        <v>6.4000000000000001E-2</v>
      </c>
      <c r="O8" s="161">
        <f t="shared" ref="O8:O42" si="29">IF(AW8=0,AU8,"속도계이상")</f>
        <v>9.5579999999999998</v>
      </c>
      <c r="P8" s="162">
        <f t="shared" ref="P8:P42" si="30">AQ8/60</f>
        <v>0</v>
      </c>
      <c r="Q8" s="163">
        <f t="shared" ref="Q8:Q42" si="31">AN8</f>
        <v>81</v>
      </c>
      <c r="R8" s="164">
        <f t="shared" ref="R8:R42" si="32">AC8/(AH8-AI8-AJ8)</f>
        <v>25.828470713022867</v>
      </c>
      <c r="S8" s="136">
        <f t="shared" ref="S8:S42" si="33">IF(AW8=0,AL8,"속도계이상")</f>
        <v>1</v>
      </c>
      <c r="T8" s="136">
        <f t="shared" ref="T8:T42" si="34">IF(AW8=0,AM8,"속도계이상")</f>
        <v>149</v>
      </c>
      <c r="U8" t="s">
        <v>117</v>
      </c>
      <c r="V8" s="5" t="s">
        <v>118</v>
      </c>
      <c r="W8" t="s">
        <v>117</v>
      </c>
      <c r="X8" s="5" t="s">
        <v>118</v>
      </c>
      <c r="Y8" t="s">
        <v>315</v>
      </c>
      <c r="Z8" t="s">
        <v>141</v>
      </c>
      <c r="AA8" t="s">
        <v>48</v>
      </c>
      <c r="AB8">
        <v>503</v>
      </c>
      <c r="AC8" s="1">
        <v>1558.921</v>
      </c>
      <c r="AD8" s="1">
        <v>693.56500000000005</v>
      </c>
      <c r="AE8" s="28">
        <v>2.2480000000000002</v>
      </c>
      <c r="AF8">
        <v>2.6</v>
      </c>
      <c r="AG8">
        <v>11.616</v>
      </c>
      <c r="AH8">
        <v>103.634421</v>
      </c>
      <c r="AI8">
        <v>3.2991419999999998</v>
      </c>
      <c r="AJ8">
        <v>39.978588999999999</v>
      </c>
      <c r="AK8">
        <v>266</v>
      </c>
      <c r="AL8">
        <v>1</v>
      </c>
      <c r="AM8">
        <v>149</v>
      </c>
      <c r="AN8">
        <v>81</v>
      </c>
      <c r="AO8">
        <v>15.042502000000001</v>
      </c>
      <c r="AP8">
        <v>1902.2</v>
      </c>
      <c r="AQ8">
        <v>0</v>
      </c>
      <c r="AR8">
        <v>12</v>
      </c>
      <c r="AS8">
        <v>6109</v>
      </c>
      <c r="AT8">
        <v>6.4000000000000001E-2</v>
      </c>
      <c r="AU8">
        <v>9.5579999999999998</v>
      </c>
      <c r="AV8">
        <v>3913</v>
      </c>
      <c r="AW8">
        <v>0</v>
      </c>
      <c r="AX8" s="29">
        <v>0.54</v>
      </c>
      <c r="AY8">
        <v>0.86461538461538467</v>
      </c>
      <c r="AZ8" t="s">
        <v>69</v>
      </c>
      <c r="BA8" t="s">
        <v>173</v>
      </c>
      <c r="BB8">
        <v>2</v>
      </c>
      <c r="BC8" t="s">
        <v>313</v>
      </c>
      <c r="BD8">
        <v>2</v>
      </c>
      <c r="BE8">
        <v>25534.587</v>
      </c>
      <c r="BF8">
        <v>6.1051349685037011E-2</v>
      </c>
      <c r="BG8">
        <v>5.278593618921662E-2</v>
      </c>
      <c r="BH8">
        <v>287106.26799999998</v>
      </c>
      <c r="BI8">
        <v>5.4297699972192881E-3</v>
      </c>
      <c r="BJ8">
        <v>4.694662674518831E-3</v>
      </c>
      <c r="BK8">
        <v>1</v>
      </c>
      <c r="BL8" t="s">
        <v>69</v>
      </c>
      <c r="BM8">
        <v>0</v>
      </c>
      <c r="BN8" t="s">
        <v>314</v>
      </c>
    </row>
    <row r="9" spans="1:66">
      <c r="A9" s="137" t="str">
        <f t="shared" si="20"/>
        <v>강화교통</v>
      </c>
      <c r="B9" s="126" t="str">
        <f t="shared" si="1"/>
        <v>17</v>
      </c>
      <c r="C9" s="138" t="str">
        <f t="shared" si="21"/>
        <v>78바3234</v>
      </c>
      <c r="D9" s="126" t="str">
        <f t="shared" si="22"/>
        <v>대형</v>
      </c>
      <c r="E9" s="123" t="str">
        <f t="shared" si="16"/>
        <v>D</v>
      </c>
      <c r="F9" s="145">
        <f t="shared" si="17"/>
        <v>0.8488</v>
      </c>
      <c r="G9" s="146">
        <f t="shared" si="18"/>
        <v>2.1219999999999999</v>
      </c>
      <c r="H9" s="147">
        <f t="shared" si="19"/>
        <v>2.5</v>
      </c>
      <c r="I9" s="148">
        <f t="shared" si="23"/>
        <v>3997.3029999999999</v>
      </c>
      <c r="J9" s="149">
        <f t="shared" si="24"/>
        <v>2.6817591688099263E-2</v>
      </c>
      <c r="K9" s="149">
        <f t="shared" si="25"/>
        <v>0.40035191977977491</v>
      </c>
      <c r="L9" s="149">
        <f t="shared" si="26"/>
        <v>0.17486790468473368</v>
      </c>
      <c r="M9" s="150">
        <f t="shared" si="27"/>
        <v>12.814</v>
      </c>
      <c r="N9" s="151">
        <f t="shared" si="28"/>
        <v>1.0760000000000001</v>
      </c>
      <c r="O9" s="151">
        <f t="shared" si="29"/>
        <v>15.01</v>
      </c>
      <c r="P9" s="152">
        <f t="shared" si="30"/>
        <v>0</v>
      </c>
      <c r="Q9" s="153">
        <f t="shared" si="31"/>
        <v>76</v>
      </c>
      <c r="R9" s="154">
        <f t="shared" si="32"/>
        <v>25.026931651709436</v>
      </c>
      <c r="S9" s="139">
        <f t="shared" si="33"/>
        <v>43</v>
      </c>
      <c r="T9" s="139">
        <f t="shared" si="34"/>
        <v>600</v>
      </c>
      <c r="U9" t="s">
        <v>117</v>
      </c>
      <c r="V9" s="5" t="s">
        <v>118</v>
      </c>
      <c r="W9" t="s">
        <v>117</v>
      </c>
      <c r="X9" s="5" t="s">
        <v>118</v>
      </c>
      <c r="Y9" t="s">
        <v>302</v>
      </c>
      <c r="Z9" t="s">
        <v>141</v>
      </c>
      <c r="AA9" t="s">
        <v>48</v>
      </c>
      <c r="AB9">
        <v>503</v>
      </c>
      <c r="AC9" s="1">
        <v>3997.3029999999999</v>
      </c>
      <c r="AD9" s="1">
        <v>1883.856</v>
      </c>
      <c r="AE9" s="28">
        <v>2.1219999999999999</v>
      </c>
      <c r="AF9">
        <v>2.5</v>
      </c>
      <c r="AG9">
        <v>12.814</v>
      </c>
      <c r="AH9">
        <v>278.82604400000002</v>
      </c>
      <c r="AI9">
        <v>7.4774430000000001</v>
      </c>
      <c r="AJ9">
        <v>111.628542</v>
      </c>
      <c r="AK9">
        <v>699</v>
      </c>
      <c r="AL9">
        <v>43</v>
      </c>
      <c r="AM9">
        <v>600</v>
      </c>
      <c r="AN9">
        <v>76</v>
      </c>
      <c r="AO9">
        <v>14.336188999999999</v>
      </c>
      <c r="AP9">
        <v>387.1</v>
      </c>
      <c r="AQ9">
        <v>0</v>
      </c>
      <c r="AR9">
        <v>67</v>
      </c>
      <c r="AS9">
        <v>28196</v>
      </c>
      <c r="AT9">
        <v>1.0760000000000001</v>
      </c>
      <c r="AU9">
        <v>15.01</v>
      </c>
      <c r="AV9">
        <v>15853</v>
      </c>
      <c r="AW9">
        <v>0</v>
      </c>
      <c r="AX9" s="29">
        <v>0.56000000000000005</v>
      </c>
      <c r="AY9">
        <v>0.8488</v>
      </c>
      <c r="AZ9" t="s">
        <v>67</v>
      </c>
      <c r="BA9" t="s">
        <v>173</v>
      </c>
      <c r="BB9">
        <v>1</v>
      </c>
      <c r="BC9" t="s">
        <v>317</v>
      </c>
      <c r="BD9">
        <v>3</v>
      </c>
      <c r="BE9">
        <v>25534.587</v>
      </c>
      <c r="BF9">
        <v>0.15654465059489703</v>
      </c>
      <c r="BG9">
        <v>0.1328750994249486</v>
      </c>
      <c r="BH9">
        <v>287106.26799999998</v>
      </c>
      <c r="BI9">
        <v>1.3922729823509113E-2</v>
      </c>
      <c r="BJ9">
        <v>1.1817613074194535E-2</v>
      </c>
      <c r="BK9">
        <v>1</v>
      </c>
      <c r="BL9" t="s">
        <v>70</v>
      </c>
      <c r="BM9">
        <v>1</v>
      </c>
      <c r="BN9" t="s">
        <v>309</v>
      </c>
    </row>
    <row r="10" spans="1:66">
      <c r="A10" s="134" t="str">
        <f t="shared" si="20"/>
        <v>강화교통</v>
      </c>
      <c r="B10" s="110" t="str">
        <f t="shared" si="1"/>
        <v>17</v>
      </c>
      <c r="C10" s="135" t="str">
        <f t="shared" si="21"/>
        <v>78바3238</v>
      </c>
      <c r="D10" s="110" t="str">
        <f t="shared" si="22"/>
        <v>대형</v>
      </c>
      <c r="E10" s="107" t="str">
        <f t="shared" si="16"/>
        <v>F</v>
      </c>
      <c r="F10" s="155">
        <f t="shared" si="17"/>
        <v>0.79800000000000004</v>
      </c>
      <c r="G10" s="156">
        <f t="shared" si="18"/>
        <v>1.9950000000000001</v>
      </c>
      <c r="H10" s="157">
        <f t="shared" si="19"/>
        <v>2.5</v>
      </c>
      <c r="I10" s="158">
        <f t="shared" si="23"/>
        <v>3598.93</v>
      </c>
      <c r="J10" s="159">
        <f t="shared" si="24"/>
        <v>2.071366466039094E-2</v>
      </c>
      <c r="K10" s="159">
        <f t="shared" si="25"/>
        <v>0.3684818999495687</v>
      </c>
      <c r="L10" s="159">
        <f t="shared" si="26"/>
        <v>0.1775527726296427</v>
      </c>
      <c r="M10" s="160">
        <f t="shared" si="27"/>
        <v>13.055</v>
      </c>
      <c r="N10" s="161">
        <f t="shared" si="28"/>
        <v>0.72199999999999998</v>
      </c>
      <c r="O10" s="161">
        <f t="shared" si="29"/>
        <v>8.6969999999999992</v>
      </c>
      <c r="P10" s="162">
        <f t="shared" si="30"/>
        <v>0</v>
      </c>
      <c r="Q10" s="163">
        <f t="shared" si="31"/>
        <v>81</v>
      </c>
      <c r="R10" s="164">
        <f t="shared" si="32"/>
        <v>24.691060559718878</v>
      </c>
      <c r="S10" s="136">
        <f t="shared" si="33"/>
        <v>26</v>
      </c>
      <c r="T10" s="136">
        <f t="shared" si="34"/>
        <v>313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318</v>
      </c>
      <c r="Z10" s="4" t="s">
        <v>141</v>
      </c>
      <c r="AA10" s="4" t="s">
        <v>48</v>
      </c>
      <c r="AB10" s="4">
        <v>503</v>
      </c>
      <c r="AC10" s="4">
        <v>3598.93</v>
      </c>
      <c r="AD10" s="4">
        <v>1804.385</v>
      </c>
      <c r="AE10" s="4">
        <v>1.9950000000000001</v>
      </c>
      <c r="AF10" s="4">
        <v>2.5</v>
      </c>
      <c r="AG10" s="4">
        <v>13.055</v>
      </c>
      <c r="AH10" s="4">
        <v>238.633534</v>
      </c>
      <c r="AI10" s="4">
        <v>4.9429749999999997</v>
      </c>
      <c r="AJ10" s="4">
        <v>87.932137999999995</v>
      </c>
      <c r="AK10" s="4">
        <v>639</v>
      </c>
      <c r="AL10" s="4">
        <v>26</v>
      </c>
      <c r="AM10" s="4">
        <v>313</v>
      </c>
      <c r="AN10" s="4">
        <v>81</v>
      </c>
      <c r="AO10" s="4">
        <v>15.081409000000001</v>
      </c>
      <c r="AP10" s="4">
        <v>777.9</v>
      </c>
      <c r="AQ10" s="4">
        <v>0</v>
      </c>
      <c r="AR10" s="4">
        <v>17</v>
      </c>
      <c r="AS10" s="4">
        <v>4708</v>
      </c>
      <c r="AT10" s="4">
        <v>0.72199999999999998</v>
      </c>
      <c r="AU10" s="4">
        <v>8.6969999999999992</v>
      </c>
      <c r="AV10" s="4">
        <v>28803</v>
      </c>
      <c r="AW10" s="4">
        <v>0</v>
      </c>
      <c r="AX10" s="30">
        <v>0.54</v>
      </c>
      <c r="AY10">
        <v>0.79800000000000004</v>
      </c>
      <c r="AZ10" t="s">
        <v>70</v>
      </c>
      <c r="BA10" t="s">
        <v>173</v>
      </c>
      <c r="BB10">
        <v>1</v>
      </c>
      <c r="BC10" t="s">
        <v>286</v>
      </c>
      <c r="BD10">
        <v>4</v>
      </c>
      <c r="BE10">
        <v>25534.587</v>
      </c>
      <c r="BF10">
        <v>0.14094334088896757</v>
      </c>
      <c r="BG10">
        <v>0.11247278602939613</v>
      </c>
      <c r="BH10">
        <v>287106.26799999998</v>
      </c>
      <c r="BI10">
        <v>1.2535184358984458E-2</v>
      </c>
      <c r="BJ10">
        <v>1.0003077118469598E-2</v>
      </c>
      <c r="BK10">
        <v>1</v>
      </c>
      <c r="BL10" t="s">
        <v>70</v>
      </c>
      <c r="BM10">
        <v>0</v>
      </c>
      <c r="BN10" t="s">
        <v>314</v>
      </c>
    </row>
    <row r="11" spans="1:66">
      <c r="A11" s="137" t="str">
        <f t="shared" si="20"/>
        <v>강화교통</v>
      </c>
      <c r="B11" s="126" t="str">
        <f t="shared" si="1"/>
        <v>17</v>
      </c>
      <c r="C11" s="138" t="str">
        <f t="shared" si="21"/>
        <v>78바3239</v>
      </c>
      <c r="D11" s="126" t="str">
        <f t="shared" si="22"/>
        <v>대형</v>
      </c>
      <c r="E11" s="123" t="str">
        <f t="shared" si="16"/>
        <v>D</v>
      </c>
      <c r="F11" s="145">
        <f t="shared" si="17"/>
        <v>0.82720000000000005</v>
      </c>
      <c r="G11" s="146">
        <f t="shared" si="18"/>
        <v>2.0680000000000001</v>
      </c>
      <c r="H11" s="147">
        <f t="shared" si="19"/>
        <v>2.5</v>
      </c>
      <c r="I11" s="148">
        <f t="shared" si="23"/>
        <v>2092.6019999999999</v>
      </c>
      <c r="J11" s="149">
        <f t="shared" si="24"/>
        <v>1.6226306917863982E-2</v>
      </c>
      <c r="K11" s="149">
        <f t="shared" si="25"/>
        <v>0.37733797543831488</v>
      </c>
      <c r="L11" s="149">
        <f t="shared" si="26"/>
        <v>0.19210533106629929</v>
      </c>
      <c r="M11" s="150">
        <f t="shared" si="27"/>
        <v>12.016999999999999</v>
      </c>
      <c r="N11" s="151">
        <f t="shared" si="28"/>
        <v>4.8000000000000001E-2</v>
      </c>
      <c r="O11" s="151">
        <f t="shared" si="29"/>
        <v>7.5979999999999999</v>
      </c>
      <c r="P11" s="152">
        <f t="shared" si="30"/>
        <v>0</v>
      </c>
      <c r="Q11" s="153">
        <f t="shared" si="31"/>
        <v>80</v>
      </c>
      <c r="R11" s="154">
        <f t="shared" si="32"/>
        <v>24.729798317259725</v>
      </c>
      <c r="S11" s="139">
        <f t="shared" si="33"/>
        <v>1</v>
      </c>
      <c r="T11" s="139">
        <f t="shared" si="34"/>
        <v>159</v>
      </c>
      <c r="U11" t="s">
        <v>117</v>
      </c>
      <c r="V11" s="5" t="s">
        <v>118</v>
      </c>
      <c r="W11" t="s">
        <v>117</v>
      </c>
      <c r="X11" s="5" t="s">
        <v>118</v>
      </c>
      <c r="Y11" t="s">
        <v>303</v>
      </c>
      <c r="Z11" t="s">
        <v>141</v>
      </c>
      <c r="AA11" t="s">
        <v>48</v>
      </c>
      <c r="AB11">
        <v>503</v>
      </c>
      <c r="AC11" s="1">
        <v>2092.6019999999999</v>
      </c>
      <c r="AD11" s="1">
        <v>1011.907</v>
      </c>
      <c r="AE11" s="28">
        <v>2.0680000000000001</v>
      </c>
      <c r="AF11">
        <v>2.5</v>
      </c>
      <c r="AG11">
        <v>12.016999999999999</v>
      </c>
      <c r="AH11">
        <v>139.53440000000001</v>
      </c>
      <c r="AI11">
        <v>2.2641279999999999</v>
      </c>
      <c r="AJ11">
        <v>52.651628000000002</v>
      </c>
      <c r="AK11">
        <v>402</v>
      </c>
      <c r="AL11">
        <v>1</v>
      </c>
      <c r="AM11">
        <v>159</v>
      </c>
      <c r="AN11">
        <v>80</v>
      </c>
      <c r="AO11">
        <v>14.997032000000001</v>
      </c>
      <c r="AP11">
        <v>562.9</v>
      </c>
      <c r="AQ11">
        <v>0</v>
      </c>
      <c r="AR11">
        <v>11</v>
      </c>
      <c r="AS11">
        <v>6355</v>
      </c>
      <c r="AT11">
        <v>4.8000000000000001E-2</v>
      </c>
      <c r="AU11">
        <v>7.5979999999999999</v>
      </c>
      <c r="AV11">
        <v>18706</v>
      </c>
      <c r="AW11">
        <v>0</v>
      </c>
      <c r="AX11" s="29">
        <v>0.53</v>
      </c>
      <c r="AY11">
        <v>0.82720000000000005</v>
      </c>
      <c r="AZ11" t="s">
        <v>67</v>
      </c>
      <c r="BA11" t="s">
        <v>173</v>
      </c>
      <c r="BB11">
        <v>2</v>
      </c>
      <c r="BC11" t="s">
        <v>316</v>
      </c>
      <c r="BD11">
        <v>4</v>
      </c>
      <c r="BE11">
        <v>25534.587</v>
      </c>
      <c r="BF11">
        <v>8.1951668143291287E-2</v>
      </c>
      <c r="BG11">
        <v>6.779041988813056E-2</v>
      </c>
      <c r="BH11">
        <v>287106.26799999998</v>
      </c>
      <c r="BI11">
        <v>7.2885974053342505E-3</v>
      </c>
      <c r="BJ11">
        <v>6.0291277736924925E-3</v>
      </c>
      <c r="BK11">
        <v>1</v>
      </c>
      <c r="BL11" t="s">
        <v>70</v>
      </c>
      <c r="BM11">
        <v>1</v>
      </c>
      <c r="BN11" t="s">
        <v>309</v>
      </c>
    </row>
    <row r="12" spans="1:66" s="2" customFormat="1">
      <c r="A12" s="134" t="str">
        <f t="shared" si="20"/>
        <v>강화교통</v>
      </c>
      <c r="B12" s="110" t="str">
        <f t="shared" si="1"/>
        <v>60-5</v>
      </c>
      <c r="C12" s="135" t="str">
        <f t="shared" si="21"/>
        <v>78바3205</v>
      </c>
      <c r="D12" s="110" t="str">
        <f t="shared" si="22"/>
        <v>대형</v>
      </c>
      <c r="E12" s="107" t="str">
        <f t="shared" si="16"/>
        <v>D</v>
      </c>
      <c r="F12" s="155">
        <f t="shared" si="17"/>
        <v>0.8025641025641026</v>
      </c>
      <c r="G12" s="156">
        <f t="shared" si="18"/>
        <v>3.13</v>
      </c>
      <c r="H12" s="157">
        <f t="shared" si="19"/>
        <v>3.9</v>
      </c>
      <c r="I12" s="158">
        <f t="shared" si="23"/>
        <v>10593.337</v>
      </c>
      <c r="J12" s="159">
        <f t="shared" si="24"/>
        <v>3.4123416192932542E-2</v>
      </c>
      <c r="K12" s="159">
        <f t="shared" si="25"/>
        <v>0.23481090984362812</v>
      </c>
      <c r="L12" s="159">
        <f t="shared" si="26"/>
        <v>0.21881679021445274</v>
      </c>
      <c r="M12" s="160">
        <f t="shared" si="27"/>
        <v>14.305</v>
      </c>
      <c r="N12" s="161">
        <f t="shared" si="28"/>
        <v>6.6000000000000003E-2</v>
      </c>
      <c r="O12" s="161">
        <f t="shared" si="29"/>
        <v>16.803000000000001</v>
      </c>
      <c r="P12" s="162">
        <f t="shared" si="30"/>
        <v>47.00333333333333</v>
      </c>
      <c r="Q12" s="163">
        <f t="shared" si="31"/>
        <v>92</v>
      </c>
      <c r="R12" s="164">
        <f t="shared" si="32"/>
        <v>41.933964257976626</v>
      </c>
      <c r="S12" s="136">
        <f t="shared" si="33"/>
        <v>7</v>
      </c>
      <c r="T12" s="136">
        <f t="shared" si="34"/>
        <v>1780</v>
      </c>
      <c r="U12" t="s">
        <v>117</v>
      </c>
      <c r="V12" s="5" t="s">
        <v>119</v>
      </c>
      <c r="W12" t="s">
        <v>117</v>
      </c>
      <c r="X12" s="5" t="s">
        <v>119</v>
      </c>
      <c r="Y12" t="s">
        <v>175</v>
      </c>
      <c r="Z12" t="s">
        <v>141</v>
      </c>
      <c r="AA12" t="s">
        <v>48</v>
      </c>
      <c r="AB12">
        <v>503</v>
      </c>
      <c r="AC12" s="1">
        <v>10593.337</v>
      </c>
      <c r="AD12" s="1">
        <v>3384.82</v>
      </c>
      <c r="AE12" s="28">
        <v>3.13</v>
      </c>
      <c r="AF12">
        <v>3.9</v>
      </c>
      <c r="AG12">
        <v>14.305</v>
      </c>
      <c r="AH12">
        <v>345.54966400000001</v>
      </c>
      <c r="AI12">
        <v>11.791335</v>
      </c>
      <c r="AJ12">
        <v>81.138830999999996</v>
      </c>
      <c r="AK12">
        <v>2318</v>
      </c>
      <c r="AL12">
        <v>7</v>
      </c>
      <c r="AM12">
        <v>1780</v>
      </c>
      <c r="AN12">
        <v>92</v>
      </c>
      <c r="AO12">
        <v>30.656480999999999</v>
      </c>
      <c r="AP12">
        <v>73333.899999999994</v>
      </c>
      <c r="AQ12">
        <v>2820.2</v>
      </c>
      <c r="AR12">
        <v>73</v>
      </c>
      <c r="AS12">
        <v>27293</v>
      </c>
      <c r="AT12">
        <v>6.6000000000000003E-2</v>
      </c>
      <c r="AU12">
        <v>16.803000000000001</v>
      </c>
      <c r="AV12">
        <v>98820</v>
      </c>
      <c r="AW12">
        <v>0</v>
      </c>
      <c r="AX12" s="29">
        <v>0.53</v>
      </c>
      <c r="AY12" s="2">
        <v>0.8025641025641026</v>
      </c>
      <c r="AZ12" s="2" t="s">
        <v>67</v>
      </c>
      <c r="BA12" s="2" t="s">
        <v>297</v>
      </c>
      <c r="BB12" s="2">
        <v>3</v>
      </c>
      <c r="BC12" s="2" t="s">
        <v>347</v>
      </c>
      <c r="BD12" s="2">
        <v>8</v>
      </c>
      <c r="BE12" s="2">
        <v>36262.906000000003</v>
      </c>
      <c r="BF12" s="2">
        <v>0.29212598129890632</v>
      </c>
      <c r="BG12" s="2">
        <v>0.23444982601681458</v>
      </c>
      <c r="BH12" s="2">
        <v>287106.26799999998</v>
      </c>
      <c r="BI12" s="2">
        <v>3.6896919993401188E-2</v>
      </c>
      <c r="BJ12" s="2">
        <v>2.961214348188352E-2</v>
      </c>
      <c r="BK12" s="2">
        <v>1</v>
      </c>
      <c r="BL12" s="2" t="s">
        <v>70</v>
      </c>
      <c r="BM12" s="2">
        <v>1</v>
      </c>
      <c r="BN12" s="2" t="s">
        <v>309</v>
      </c>
    </row>
    <row r="13" spans="1:66">
      <c r="A13" s="137" t="str">
        <f t="shared" si="20"/>
        <v>강화교통</v>
      </c>
      <c r="B13" s="126" t="str">
        <f t="shared" si="1"/>
        <v>60-5</v>
      </c>
      <c r="C13" s="138" t="str">
        <f t="shared" si="21"/>
        <v>78바3207</v>
      </c>
      <c r="D13" s="126" t="str">
        <f t="shared" si="22"/>
        <v>대형</v>
      </c>
      <c r="E13" s="123" t="str">
        <f t="shared" si="16"/>
        <v>F</v>
      </c>
      <c r="F13" s="145">
        <f t="shared" si="17"/>
        <v>0.78200000000000003</v>
      </c>
      <c r="G13" s="146">
        <f t="shared" si="18"/>
        <v>2.3460000000000001</v>
      </c>
      <c r="H13" s="147">
        <f t="shared" si="19"/>
        <v>3</v>
      </c>
      <c r="I13" s="148">
        <f t="shared" si="23"/>
        <v>4456.3379999999997</v>
      </c>
      <c r="J13" s="149">
        <f t="shared" si="24"/>
        <v>1.7082562590092817E-2</v>
      </c>
      <c r="K13" s="149">
        <f t="shared" si="25"/>
        <v>0.31469159197643926</v>
      </c>
      <c r="L13" s="149">
        <f t="shared" si="26"/>
        <v>0.24212705589208</v>
      </c>
      <c r="M13" s="150">
        <f t="shared" si="27"/>
        <v>16.343</v>
      </c>
      <c r="N13" s="151">
        <f t="shared" si="28"/>
        <v>1.93</v>
      </c>
      <c r="O13" s="151">
        <f t="shared" si="29"/>
        <v>41.514000000000003</v>
      </c>
      <c r="P13" s="152">
        <f t="shared" si="30"/>
        <v>35.475000000000001</v>
      </c>
      <c r="Q13" s="153">
        <f t="shared" si="31"/>
        <v>107</v>
      </c>
      <c r="R13" s="154">
        <f t="shared" si="32"/>
        <v>36.513800567522026</v>
      </c>
      <c r="S13" s="139">
        <f t="shared" si="33"/>
        <v>86</v>
      </c>
      <c r="T13" s="139">
        <f t="shared" si="34"/>
        <v>1850</v>
      </c>
      <c r="U13" t="s">
        <v>117</v>
      </c>
      <c r="V13" t="s">
        <v>119</v>
      </c>
      <c r="W13" s="4" t="s">
        <v>117</v>
      </c>
      <c r="X13" s="4" t="s">
        <v>119</v>
      </c>
      <c r="Y13" s="4" t="s">
        <v>319</v>
      </c>
      <c r="Z13" s="4" t="s">
        <v>141</v>
      </c>
      <c r="AA13" s="4" t="s">
        <v>48</v>
      </c>
      <c r="AB13" s="4">
        <v>503</v>
      </c>
      <c r="AC13" s="4">
        <v>4456.3379999999997</v>
      </c>
      <c r="AD13" s="4">
        <v>1899.3</v>
      </c>
      <c r="AE13" s="4">
        <v>2.3460000000000001</v>
      </c>
      <c r="AF13" s="4">
        <v>3</v>
      </c>
      <c r="AG13" s="4">
        <v>16.343</v>
      </c>
      <c r="AH13" s="4">
        <v>182.640806</v>
      </c>
      <c r="AI13" s="4">
        <v>3.1199729999999999</v>
      </c>
      <c r="AJ13" s="4">
        <v>57.475526000000002</v>
      </c>
      <c r="AK13" s="4">
        <v>1079</v>
      </c>
      <c r="AL13" s="4">
        <v>86</v>
      </c>
      <c r="AM13" s="4">
        <v>1850</v>
      </c>
      <c r="AN13" s="4">
        <v>107</v>
      </c>
      <c r="AO13" s="4">
        <v>24.399464999999999</v>
      </c>
      <c r="AP13" s="4">
        <v>21115.5</v>
      </c>
      <c r="AQ13" s="4">
        <v>2128.5</v>
      </c>
      <c r="AR13" s="4">
        <v>35</v>
      </c>
      <c r="AS13" s="4">
        <v>19413</v>
      </c>
      <c r="AT13" s="4">
        <v>1.93</v>
      </c>
      <c r="AU13" s="4">
        <v>41.514000000000003</v>
      </c>
      <c r="AV13" s="4">
        <v>1010</v>
      </c>
      <c r="AW13" s="4">
        <v>0</v>
      </c>
      <c r="AX13" s="30">
        <v>0.5</v>
      </c>
      <c r="AY13">
        <v>0.78200000000000003</v>
      </c>
      <c r="AZ13" t="s">
        <v>70</v>
      </c>
      <c r="BA13" t="s">
        <v>297</v>
      </c>
      <c r="BB13">
        <v>1</v>
      </c>
      <c r="BC13" t="s">
        <v>298</v>
      </c>
      <c r="BD13">
        <v>1</v>
      </c>
      <c r="BE13">
        <v>36262.906000000003</v>
      </c>
      <c r="BF13">
        <v>0.12288970994216512</v>
      </c>
      <c r="BG13">
        <v>9.6099753174773136E-2</v>
      </c>
      <c r="BH13">
        <v>287106.26799999998</v>
      </c>
      <c r="BI13">
        <v>1.5521562907849855E-2</v>
      </c>
      <c r="BJ13">
        <v>1.2137862193938587E-2</v>
      </c>
      <c r="BK13">
        <v>1</v>
      </c>
      <c r="BL13" t="s">
        <v>67</v>
      </c>
      <c r="BM13">
        <v>-1</v>
      </c>
      <c r="BN13" t="s">
        <v>320</v>
      </c>
    </row>
    <row r="14" spans="1:66">
      <c r="A14" s="134" t="str">
        <f t="shared" si="20"/>
        <v>강화교통</v>
      </c>
      <c r="B14" s="110" t="str">
        <f t="shared" si="1"/>
        <v>60-5</v>
      </c>
      <c r="C14" s="135" t="str">
        <f t="shared" si="21"/>
        <v>78바3231</v>
      </c>
      <c r="D14" s="110" t="str">
        <f t="shared" si="22"/>
        <v>대형</v>
      </c>
      <c r="E14" s="107" t="str">
        <f t="shared" si="16"/>
        <v>D</v>
      </c>
      <c r="F14" s="155">
        <f t="shared" si="17"/>
        <v>0.83052631578947378</v>
      </c>
      <c r="G14" s="156">
        <f t="shared" si="18"/>
        <v>3.1560000000000001</v>
      </c>
      <c r="H14" s="157">
        <f t="shared" si="19"/>
        <v>3.8</v>
      </c>
      <c r="I14" s="158">
        <f t="shared" si="23"/>
        <v>11310.626</v>
      </c>
      <c r="J14" s="159">
        <f t="shared" si="24"/>
        <v>3.5529601366692837E-2</v>
      </c>
      <c r="K14" s="159">
        <f t="shared" si="25"/>
        <v>0.22644666374828251</v>
      </c>
      <c r="L14" s="159">
        <f t="shared" si="26"/>
        <v>0.17947724555652356</v>
      </c>
      <c r="M14" s="160">
        <f t="shared" si="27"/>
        <v>17.331</v>
      </c>
      <c r="N14" s="161">
        <f t="shared" si="28"/>
        <v>9.7000000000000003E-2</v>
      </c>
      <c r="O14" s="161">
        <f t="shared" si="29"/>
        <v>27.346</v>
      </c>
      <c r="P14" s="162">
        <f t="shared" si="30"/>
        <v>183.76833333333335</v>
      </c>
      <c r="Q14" s="163">
        <f t="shared" si="31"/>
        <v>92</v>
      </c>
      <c r="R14" s="164">
        <f t="shared" si="32"/>
        <v>41.278811321284863</v>
      </c>
      <c r="S14" s="136">
        <f t="shared" si="33"/>
        <v>11</v>
      </c>
      <c r="T14" s="136">
        <f t="shared" si="34"/>
        <v>3093</v>
      </c>
      <c r="U14" t="s">
        <v>117</v>
      </c>
      <c r="V14" s="5" t="s">
        <v>119</v>
      </c>
      <c r="W14" t="s">
        <v>117</v>
      </c>
      <c r="X14" s="5" t="s">
        <v>119</v>
      </c>
      <c r="Y14" t="s">
        <v>176</v>
      </c>
      <c r="Z14" t="s">
        <v>141</v>
      </c>
      <c r="AA14" t="s">
        <v>48</v>
      </c>
      <c r="AB14">
        <v>503</v>
      </c>
      <c r="AC14" s="1">
        <v>11310.626</v>
      </c>
      <c r="AD14" s="1">
        <v>3584.0459999999998</v>
      </c>
      <c r="AE14" s="28">
        <v>3.1560000000000001</v>
      </c>
      <c r="AF14">
        <v>3.8</v>
      </c>
      <c r="AG14">
        <v>17.331</v>
      </c>
      <c r="AH14">
        <v>371.26937800000002</v>
      </c>
      <c r="AI14">
        <v>13.191053</v>
      </c>
      <c r="AJ14">
        <v>84.072711999999996</v>
      </c>
      <c r="AK14">
        <v>2030</v>
      </c>
      <c r="AL14">
        <v>11</v>
      </c>
      <c r="AM14">
        <v>3093</v>
      </c>
      <c r="AN14">
        <v>92</v>
      </c>
      <c r="AO14">
        <v>30.464742000000001</v>
      </c>
      <c r="AP14">
        <v>86727.8</v>
      </c>
      <c r="AQ14">
        <v>11026.1</v>
      </c>
      <c r="AR14">
        <v>61</v>
      </c>
      <c r="AS14">
        <v>29224</v>
      </c>
      <c r="AT14">
        <v>9.7000000000000003E-2</v>
      </c>
      <c r="AU14">
        <v>27.346</v>
      </c>
      <c r="AV14">
        <v>108242</v>
      </c>
      <c r="AW14">
        <v>0</v>
      </c>
      <c r="AX14" s="29">
        <v>0.62</v>
      </c>
      <c r="AY14">
        <v>0.83052631578947378</v>
      </c>
      <c r="AZ14" t="s">
        <v>67</v>
      </c>
      <c r="BA14" t="s">
        <v>297</v>
      </c>
      <c r="BB14">
        <v>1</v>
      </c>
      <c r="BC14" t="s">
        <v>321</v>
      </c>
      <c r="BD14">
        <v>7</v>
      </c>
      <c r="BE14">
        <v>36262.906000000003</v>
      </c>
      <c r="BF14">
        <v>0.31190622174626598</v>
      </c>
      <c r="BG14">
        <v>0.25904632521874094</v>
      </c>
      <c r="BH14">
        <v>287106.26799999998</v>
      </c>
      <c r="BI14">
        <v>3.9395259737067118E-2</v>
      </c>
      <c r="BJ14">
        <v>3.2718799928995748E-2</v>
      </c>
      <c r="BK14">
        <v>1</v>
      </c>
      <c r="BL14" t="s">
        <v>67</v>
      </c>
      <c r="BM14">
        <v>0</v>
      </c>
      <c r="BN14" t="s">
        <v>314</v>
      </c>
    </row>
    <row r="15" spans="1:66">
      <c r="A15" s="137" t="str">
        <f t="shared" si="20"/>
        <v>강화교통</v>
      </c>
      <c r="B15" s="126" t="str">
        <f t="shared" si="1"/>
        <v>60-5</v>
      </c>
      <c r="C15" s="138" t="str">
        <f t="shared" si="21"/>
        <v>78바3232</v>
      </c>
      <c r="D15" s="126" t="str">
        <f t="shared" si="22"/>
        <v>대형</v>
      </c>
      <c r="E15" s="123" t="str">
        <f t="shared" si="16"/>
        <v>D</v>
      </c>
      <c r="F15" s="145">
        <f t="shared" si="17"/>
        <v>0.82052631578947366</v>
      </c>
      <c r="G15" s="146">
        <f t="shared" si="18"/>
        <v>3.1179999999999999</v>
      </c>
      <c r="H15" s="147">
        <f t="shared" si="19"/>
        <v>3.8</v>
      </c>
      <c r="I15" s="148">
        <f t="shared" si="23"/>
        <v>9902.6049999999996</v>
      </c>
      <c r="J15" s="149">
        <f t="shared" si="24"/>
        <v>2.2296909079012307E-2</v>
      </c>
      <c r="K15" s="149">
        <f t="shared" si="25"/>
        <v>0.24677200419053663</v>
      </c>
      <c r="L15" s="149">
        <f t="shared" si="26"/>
        <v>0.20853098755327512</v>
      </c>
      <c r="M15" s="150">
        <f t="shared" si="27"/>
        <v>15.413</v>
      </c>
      <c r="N15" s="151">
        <f t="shared" si="28"/>
        <v>0.111</v>
      </c>
      <c r="O15" s="151">
        <f t="shared" si="29"/>
        <v>20.923999999999999</v>
      </c>
      <c r="P15" s="152">
        <f t="shared" si="30"/>
        <v>114.64666666666668</v>
      </c>
      <c r="Q15" s="153">
        <f t="shared" si="31"/>
        <v>94</v>
      </c>
      <c r="R15" s="154">
        <f t="shared" si="32"/>
        <v>43.956595110349951</v>
      </c>
      <c r="S15" s="139">
        <f t="shared" si="33"/>
        <v>11</v>
      </c>
      <c r="T15" s="139">
        <f t="shared" si="34"/>
        <v>2072</v>
      </c>
      <c r="U15" t="s">
        <v>117</v>
      </c>
      <c r="V15" s="5" t="s">
        <v>119</v>
      </c>
      <c r="W15" t="s">
        <v>117</v>
      </c>
      <c r="X15" s="5" t="s">
        <v>119</v>
      </c>
      <c r="Y15" t="s">
        <v>177</v>
      </c>
      <c r="Z15" t="s">
        <v>141</v>
      </c>
      <c r="AA15" t="s">
        <v>48</v>
      </c>
      <c r="AB15">
        <v>503</v>
      </c>
      <c r="AC15" s="1">
        <v>9902.6049999999996</v>
      </c>
      <c r="AD15" s="1">
        <v>3175.721</v>
      </c>
      <c r="AE15" s="28">
        <v>3.1179999999999999</v>
      </c>
      <c r="AF15">
        <v>3.8</v>
      </c>
      <c r="AG15">
        <v>15.413</v>
      </c>
      <c r="AH15">
        <v>308.21159899999998</v>
      </c>
      <c r="AI15">
        <v>6.872166</v>
      </c>
      <c r="AJ15">
        <v>76.057993999999994</v>
      </c>
      <c r="AK15">
        <v>2065</v>
      </c>
      <c r="AL15">
        <v>11</v>
      </c>
      <c r="AM15">
        <v>2072</v>
      </c>
      <c r="AN15">
        <v>94</v>
      </c>
      <c r="AO15">
        <v>32.129241</v>
      </c>
      <c r="AP15">
        <v>75099.600000000006</v>
      </c>
      <c r="AQ15">
        <v>6878.8</v>
      </c>
      <c r="AR15">
        <v>86</v>
      </c>
      <c r="AS15">
        <v>32268</v>
      </c>
      <c r="AT15">
        <v>0.111</v>
      </c>
      <c r="AU15">
        <v>20.923999999999999</v>
      </c>
      <c r="AV15">
        <v>95641</v>
      </c>
      <c r="AW15">
        <v>0</v>
      </c>
      <c r="AX15" s="29">
        <v>0.53</v>
      </c>
      <c r="AY15">
        <v>0.82052631578947366</v>
      </c>
      <c r="AZ15" t="s">
        <v>67</v>
      </c>
      <c r="BA15" t="s">
        <v>297</v>
      </c>
      <c r="BB15">
        <v>2</v>
      </c>
      <c r="BC15" t="s">
        <v>348</v>
      </c>
      <c r="BD15">
        <v>8</v>
      </c>
      <c r="BE15">
        <v>36262.906000000003</v>
      </c>
      <c r="BF15">
        <v>0.27307808701266245</v>
      </c>
      <c r="BG15">
        <v>0.22406775665933723</v>
      </c>
      <c r="BH15">
        <v>287106.26799999998</v>
      </c>
      <c r="BI15">
        <v>3.449107910106651E-2</v>
      </c>
      <c r="BJ15">
        <v>2.8300838062401416E-2</v>
      </c>
      <c r="BK15">
        <v>1</v>
      </c>
      <c r="BL15" t="s">
        <v>67</v>
      </c>
      <c r="BM15">
        <v>0</v>
      </c>
      <c r="BN15" t="s">
        <v>314</v>
      </c>
    </row>
    <row r="16" spans="1:66">
      <c r="A16" s="134" t="str">
        <f t="shared" si="20"/>
        <v>강화교통</v>
      </c>
      <c r="B16" s="110" t="str">
        <f t="shared" si="1"/>
        <v>70</v>
      </c>
      <c r="C16" s="135" t="str">
        <f t="shared" si="21"/>
        <v>78바3201</v>
      </c>
      <c r="D16" s="110" t="str">
        <f t="shared" si="22"/>
        <v>대형</v>
      </c>
      <c r="E16" s="107" t="str">
        <f t="shared" si="16"/>
        <v>C</v>
      </c>
      <c r="F16" s="155">
        <f t="shared" si="17"/>
        <v>0.8650000000000001</v>
      </c>
      <c r="G16" s="156">
        <f t="shared" si="18"/>
        <v>2.5950000000000002</v>
      </c>
      <c r="H16" s="157">
        <f t="shared" si="19"/>
        <v>3</v>
      </c>
      <c r="I16" s="158">
        <f t="shared" si="23"/>
        <v>1292.932</v>
      </c>
      <c r="J16" s="159">
        <f t="shared" si="24"/>
        <v>1.4720506787495214E-2</v>
      </c>
      <c r="K16" s="159">
        <f t="shared" si="25"/>
        <v>0.27773633101324763</v>
      </c>
      <c r="L16" s="159">
        <f t="shared" si="26"/>
        <v>0.20728081600579149</v>
      </c>
      <c r="M16" s="160">
        <f t="shared" si="27"/>
        <v>11.363</v>
      </c>
      <c r="N16" s="161">
        <f t="shared" si="28"/>
        <v>0.23200000000000001</v>
      </c>
      <c r="O16" s="161">
        <f t="shared" si="29"/>
        <v>23.59</v>
      </c>
      <c r="P16" s="162">
        <f t="shared" si="30"/>
        <v>0</v>
      </c>
      <c r="Q16" s="163">
        <f t="shared" si="31"/>
        <v>75</v>
      </c>
      <c r="R16" s="164">
        <f t="shared" si="32"/>
        <v>31.771483345805052</v>
      </c>
      <c r="S16" s="136">
        <f t="shared" si="33"/>
        <v>3</v>
      </c>
      <c r="T16" s="136">
        <f t="shared" si="34"/>
        <v>305</v>
      </c>
      <c r="U16" t="s">
        <v>117</v>
      </c>
      <c r="V16" t="s">
        <v>120</v>
      </c>
      <c r="W16" s="4" t="s">
        <v>117</v>
      </c>
      <c r="X16" t="s">
        <v>120</v>
      </c>
      <c r="Y16" s="4" t="s">
        <v>322</v>
      </c>
      <c r="Z16" s="4" t="s">
        <v>141</v>
      </c>
      <c r="AA16" s="4" t="s">
        <v>48</v>
      </c>
      <c r="AB16" s="4">
        <v>503</v>
      </c>
      <c r="AC16" s="4">
        <v>1292.932</v>
      </c>
      <c r="AD16" s="4">
        <v>498.33199999999999</v>
      </c>
      <c r="AE16" s="4">
        <v>2.5950000000000002</v>
      </c>
      <c r="AF16" s="4">
        <v>3</v>
      </c>
      <c r="AG16" s="4">
        <v>11.363</v>
      </c>
      <c r="AH16" s="4">
        <v>57.515546999999998</v>
      </c>
      <c r="AI16" s="4">
        <v>0.84665800000000002</v>
      </c>
      <c r="AJ16" s="4">
        <v>15.974157</v>
      </c>
      <c r="AK16" s="4">
        <v>268</v>
      </c>
      <c r="AL16" s="4">
        <v>3</v>
      </c>
      <c r="AM16" s="4">
        <v>305</v>
      </c>
      <c r="AN16" s="4">
        <v>75</v>
      </c>
      <c r="AO16" s="4">
        <v>22.479695</v>
      </c>
      <c r="AP16" s="4">
        <v>2142.1999999999998</v>
      </c>
      <c r="AQ16" s="4">
        <v>0</v>
      </c>
      <c r="AR16" s="4">
        <v>1</v>
      </c>
      <c r="AS16" s="4">
        <v>190</v>
      </c>
      <c r="AT16" s="4">
        <v>0.23200000000000001</v>
      </c>
      <c r="AU16" s="4">
        <v>23.59</v>
      </c>
      <c r="AV16" s="4">
        <v>12213</v>
      </c>
      <c r="AW16" s="4">
        <v>0</v>
      </c>
      <c r="AX16" s="30">
        <v>0.5</v>
      </c>
      <c r="AY16">
        <v>0.8650000000000001</v>
      </c>
      <c r="AZ16" t="s">
        <v>69</v>
      </c>
      <c r="BA16" t="s">
        <v>178</v>
      </c>
      <c r="BB16">
        <v>5</v>
      </c>
      <c r="BC16" t="s">
        <v>390</v>
      </c>
      <c r="BD16">
        <v>4</v>
      </c>
      <c r="BE16">
        <v>72763.061999999991</v>
      </c>
      <c r="BF16">
        <v>1.7769070795838695E-2</v>
      </c>
      <c r="BG16">
        <v>1.5370246238400474E-2</v>
      </c>
      <c r="BH16">
        <v>287106.26799999998</v>
      </c>
      <c r="BI16">
        <v>4.5033220939641764E-3</v>
      </c>
      <c r="BJ16">
        <v>3.8953736112790132E-3</v>
      </c>
      <c r="BK16">
        <v>1</v>
      </c>
      <c r="BL16" t="s">
        <v>69</v>
      </c>
      <c r="BM16">
        <v>0</v>
      </c>
      <c r="BN16" t="s">
        <v>314</v>
      </c>
    </row>
    <row r="17" spans="1:66">
      <c r="A17" s="137" t="str">
        <f t="shared" si="20"/>
        <v>강화교통</v>
      </c>
      <c r="B17" s="126" t="str">
        <f t="shared" si="1"/>
        <v>70</v>
      </c>
      <c r="C17" s="138" t="str">
        <f t="shared" si="21"/>
        <v>78바3202</v>
      </c>
      <c r="D17" s="126" t="str">
        <f t="shared" si="22"/>
        <v>대형</v>
      </c>
      <c r="E17" s="123" t="str">
        <f t="shared" si="16"/>
        <v>D</v>
      </c>
      <c r="F17" s="145">
        <f t="shared" si="17"/>
        <v>0.84037037037037032</v>
      </c>
      <c r="G17" s="146">
        <f t="shared" si="18"/>
        <v>2.2690000000000001</v>
      </c>
      <c r="H17" s="147">
        <f t="shared" si="19"/>
        <v>2.7</v>
      </c>
      <c r="I17" s="148">
        <f t="shared" si="23"/>
        <v>9985.4760000000006</v>
      </c>
      <c r="J17" s="149">
        <f t="shared" si="24"/>
        <v>1.8957128565764265E-2</v>
      </c>
      <c r="K17" s="149">
        <f t="shared" si="25"/>
        <v>0.30556923257529639</v>
      </c>
      <c r="L17" s="149">
        <f t="shared" si="26"/>
        <v>0.23203701055412881</v>
      </c>
      <c r="M17" s="150">
        <f t="shared" si="27"/>
        <v>16.132000000000001</v>
      </c>
      <c r="N17" s="151">
        <f t="shared" si="28"/>
        <v>0.01</v>
      </c>
      <c r="O17" s="151">
        <f t="shared" si="29"/>
        <v>20.64</v>
      </c>
      <c r="P17" s="152">
        <f t="shared" si="30"/>
        <v>0</v>
      </c>
      <c r="Q17" s="153">
        <f t="shared" si="31"/>
        <v>82</v>
      </c>
      <c r="R17" s="154">
        <f t="shared" si="32"/>
        <v>33.005526458236289</v>
      </c>
      <c r="S17" s="139">
        <f t="shared" si="33"/>
        <v>1</v>
      </c>
      <c r="T17" s="139">
        <f t="shared" si="34"/>
        <v>2061</v>
      </c>
      <c r="U17" t="s">
        <v>117</v>
      </c>
      <c r="V17" s="5" t="s">
        <v>120</v>
      </c>
      <c r="W17" t="s">
        <v>117</v>
      </c>
      <c r="X17" s="5" t="s">
        <v>120</v>
      </c>
      <c r="Y17" t="s">
        <v>179</v>
      </c>
      <c r="Z17" t="s">
        <v>141</v>
      </c>
      <c r="AA17" t="s">
        <v>48</v>
      </c>
      <c r="AB17">
        <v>503</v>
      </c>
      <c r="AC17" s="1">
        <v>9985.4760000000006</v>
      </c>
      <c r="AD17" s="1">
        <v>4401.567</v>
      </c>
      <c r="AE17" s="28">
        <v>2.2690000000000001</v>
      </c>
      <c r="AF17">
        <v>2.7</v>
      </c>
      <c r="AG17">
        <v>16.132000000000001</v>
      </c>
      <c r="AH17">
        <v>447.89240999999998</v>
      </c>
      <c r="AI17">
        <v>8.4907540000000008</v>
      </c>
      <c r="AJ17">
        <v>136.86214000000001</v>
      </c>
      <c r="AK17">
        <v>2317</v>
      </c>
      <c r="AL17">
        <v>1</v>
      </c>
      <c r="AM17">
        <v>2061</v>
      </c>
      <c r="AN17">
        <v>82</v>
      </c>
      <c r="AO17">
        <v>22.294363000000001</v>
      </c>
      <c r="AP17">
        <v>24112.9</v>
      </c>
      <c r="AQ17">
        <v>0</v>
      </c>
      <c r="AR17">
        <v>37</v>
      </c>
      <c r="AS17">
        <v>10045</v>
      </c>
      <c r="AT17">
        <v>0.01</v>
      </c>
      <c r="AU17">
        <v>20.64</v>
      </c>
      <c r="AV17">
        <v>91561</v>
      </c>
      <c r="AW17">
        <v>0</v>
      </c>
      <c r="AX17" s="29">
        <v>0.53</v>
      </c>
      <c r="AY17">
        <v>0.84037037037037032</v>
      </c>
      <c r="AZ17" t="s">
        <v>67</v>
      </c>
      <c r="BA17" t="s">
        <v>178</v>
      </c>
      <c r="BB17">
        <v>1</v>
      </c>
      <c r="BC17" t="s">
        <v>274</v>
      </c>
      <c r="BD17">
        <v>4</v>
      </c>
      <c r="BE17">
        <v>72763.061999999991</v>
      </c>
      <c r="BF17">
        <v>0.13723276241453392</v>
      </c>
      <c r="BG17">
        <v>0.11532634737725091</v>
      </c>
      <c r="BH17">
        <v>287106.26799999998</v>
      </c>
      <c r="BI17">
        <v>3.4779721353906494E-2</v>
      </c>
      <c r="BJ17">
        <v>2.922784731556068E-2</v>
      </c>
      <c r="BK17">
        <v>1</v>
      </c>
      <c r="BL17" t="s">
        <v>70</v>
      </c>
      <c r="BM17">
        <v>1</v>
      </c>
      <c r="BN17" t="s">
        <v>309</v>
      </c>
    </row>
    <row r="18" spans="1:66">
      <c r="A18" s="134" t="str">
        <f t="shared" si="20"/>
        <v>강화교통</v>
      </c>
      <c r="B18" s="110" t="str">
        <f t="shared" si="1"/>
        <v>70</v>
      </c>
      <c r="C18" s="135" t="str">
        <f t="shared" si="21"/>
        <v>78바3203</v>
      </c>
      <c r="D18" s="110" t="str">
        <f t="shared" si="22"/>
        <v>대형</v>
      </c>
      <c r="E18" s="107" t="str">
        <f t="shared" si="16"/>
        <v>F</v>
      </c>
      <c r="F18" s="155">
        <f t="shared" si="17"/>
        <v>0.79379310344827592</v>
      </c>
      <c r="G18" s="156">
        <f t="shared" si="18"/>
        <v>2.302</v>
      </c>
      <c r="H18" s="157">
        <f t="shared" si="19"/>
        <v>2.9</v>
      </c>
      <c r="I18" s="158">
        <f t="shared" si="23"/>
        <v>9830.8739999999998</v>
      </c>
      <c r="J18" s="159">
        <f t="shared" si="24"/>
        <v>3.238487969507977E-2</v>
      </c>
      <c r="K18" s="159">
        <f t="shared" si="25"/>
        <v>0.31520798655019505</v>
      </c>
      <c r="L18" s="159">
        <f t="shared" si="26"/>
        <v>0.25664045739982022</v>
      </c>
      <c r="M18" s="160">
        <f t="shared" si="27"/>
        <v>14.737</v>
      </c>
      <c r="N18" s="161">
        <f t="shared" si="28"/>
        <v>0.02</v>
      </c>
      <c r="O18" s="161">
        <f t="shared" si="29"/>
        <v>21.88</v>
      </c>
      <c r="P18" s="162">
        <f t="shared" si="30"/>
        <v>0</v>
      </c>
      <c r="Q18" s="163">
        <f t="shared" si="31"/>
        <v>81</v>
      </c>
      <c r="R18" s="164">
        <f t="shared" si="32"/>
        <v>33.361049274134388</v>
      </c>
      <c r="S18" s="136">
        <f t="shared" si="33"/>
        <v>2</v>
      </c>
      <c r="T18" s="136">
        <f t="shared" si="34"/>
        <v>2151</v>
      </c>
      <c r="U18" t="s">
        <v>117</v>
      </c>
      <c r="V18" s="5" t="s">
        <v>120</v>
      </c>
      <c r="W18" t="s">
        <v>117</v>
      </c>
      <c r="X18" s="5" t="s">
        <v>120</v>
      </c>
      <c r="Y18" t="s">
        <v>180</v>
      </c>
      <c r="Z18" t="s">
        <v>141</v>
      </c>
      <c r="AA18" t="s">
        <v>48</v>
      </c>
      <c r="AB18">
        <v>503</v>
      </c>
      <c r="AC18" s="1">
        <v>9830.8739999999998</v>
      </c>
      <c r="AD18" s="1">
        <v>4270.558</v>
      </c>
      <c r="AE18" s="28">
        <v>2.302</v>
      </c>
      <c r="AF18">
        <v>2.9</v>
      </c>
      <c r="AG18">
        <v>14.737</v>
      </c>
      <c r="AH18">
        <v>451.68298099999998</v>
      </c>
      <c r="AI18">
        <v>14.627699</v>
      </c>
      <c r="AJ18">
        <v>142.37408300000001</v>
      </c>
      <c r="AK18">
        <v>2523</v>
      </c>
      <c r="AL18">
        <v>2</v>
      </c>
      <c r="AM18">
        <v>2151</v>
      </c>
      <c r="AN18">
        <v>81</v>
      </c>
      <c r="AO18">
        <v>21.764986</v>
      </c>
      <c r="AP18">
        <v>25926.6</v>
      </c>
      <c r="AQ18">
        <v>0</v>
      </c>
      <c r="AR18">
        <v>60</v>
      </c>
      <c r="AS18">
        <v>44210</v>
      </c>
      <c r="AT18">
        <v>0.02</v>
      </c>
      <c r="AU18">
        <v>21.88</v>
      </c>
      <c r="AV18">
        <v>90761</v>
      </c>
      <c r="AW18">
        <v>0</v>
      </c>
      <c r="AX18" s="29">
        <v>0.5</v>
      </c>
      <c r="AY18">
        <v>0.79379310344827592</v>
      </c>
      <c r="AZ18" t="s">
        <v>70</v>
      </c>
      <c r="BA18" t="s">
        <v>178</v>
      </c>
      <c r="BB18">
        <v>1</v>
      </c>
      <c r="BC18" t="s">
        <v>281</v>
      </c>
      <c r="BD18">
        <v>5</v>
      </c>
      <c r="BE18">
        <v>72763.061999999991</v>
      </c>
      <c r="BF18">
        <v>0.13510803050042067</v>
      </c>
      <c r="BG18">
        <v>0.10724782283171325</v>
      </c>
      <c r="BH18">
        <v>287106.26799999998</v>
      </c>
      <c r="BI18">
        <v>3.4241237812335047E-2</v>
      </c>
      <c r="BJ18">
        <v>2.718045842896389E-2</v>
      </c>
      <c r="BK18">
        <v>1</v>
      </c>
      <c r="BL18" t="s">
        <v>70</v>
      </c>
      <c r="BM18">
        <v>0</v>
      </c>
      <c r="BN18" t="s">
        <v>314</v>
      </c>
    </row>
    <row r="19" spans="1:66">
      <c r="A19" s="137" t="str">
        <f t="shared" si="20"/>
        <v>강화교통</v>
      </c>
      <c r="B19" s="126" t="str">
        <f t="shared" si="1"/>
        <v>70</v>
      </c>
      <c r="C19" s="138" t="str">
        <f t="shared" si="21"/>
        <v>78바3204</v>
      </c>
      <c r="D19" s="126" t="str">
        <f t="shared" si="22"/>
        <v>대형</v>
      </c>
      <c r="E19" s="123" t="str">
        <f t="shared" si="16"/>
        <v>D</v>
      </c>
      <c r="F19" s="145">
        <f t="shared" si="17"/>
        <v>0.83464285714285724</v>
      </c>
      <c r="G19" s="146">
        <f t="shared" si="18"/>
        <v>2.3370000000000002</v>
      </c>
      <c r="H19" s="147">
        <f t="shared" si="19"/>
        <v>2.8</v>
      </c>
      <c r="I19" s="148">
        <f t="shared" si="23"/>
        <v>7808.991</v>
      </c>
      <c r="J19" s="149">
        <f t="shared" si="24"/>
        <v>2.1276237427440916E-2</v>
      </c>
      <c r="K19" s="149">
        <f t="shared" si="25"/>
        <v>0.31598086747264836</v>
      </c>
      <c r="L19" s="149">
        <f t="shared" si="26"/>
        <v>0.23805892464212086</v>
      </c>
      <c r="M19" s="150">
        <f t="shared" si="27"/>
        <v>16.690999999999999</v>
      </c>
      <c r="N19" s="151">
        <f t="shared" si="28"/>
        <v>2.484</v>
      </c>
      <c r="O19" s="151">
        <f t="shared" si="29"/>
        <v>37.841000000000001</v>
      </c>
      <c r="P19" s="152">
        <f t="shared" si="30"/>
        <v>9.25</v>
      </c>
      <c r="Q19" s="153">
        <f t="shared" si="31"/>
        <v>89</v>
      </c>
      <c r="R19" s="154">
        <f t="shared" si="32"/>
        <v>34.183236497863199</v>
      </c>
      <c r="S19" s="139">
        <f t="shared" si="33"/>
        <v>194</v>
      </c>
      <c r="T19" s="139">
        <f t="shared" si="34"/>
        <v>2955</v>
      </c>
      <c r="U19" t="s">
        <v>117</v>
      </c>
      <c r="V19" t="s">
        <v>120</v>
      </c>
      <c r="W19" s="4" t="s">
        <v>117</v>
      </c>
      <c r="X19" s="4" t="s">
        <v>120</v>
      </c>
      <c r="Y19" s="4" t="s">
        <v>181</v>
      </c>
      <c r="Z19" s="4" t="s">
        <v>141</v>
      </c>
      <c r="AA19" s="4" t="s">
        <v>48</v>
      </c>
      <c r="AB19" s="4">
        <v>503</v>
      </c>
      <c r="AC19" s="4">
        <v>7808.991</v>
      </c>
      <c r="AD19" s="4">
        <v>3341.39</v>
      </c>
      <c r="AE19" s="4">
        <v>2.3370000000000002</v>
      </c>
      <c r="AF19" s="4">
        <v>2.8</v>
      </c>
      <c r="AG19" s="4">
        <v>16.690999999999999</v>
      </c>
      <c r="AH19" s="4">
        <v>344.69633199999998</v>
      </c>
      <c r="AI19" s="4">
        <v>7.3338409999999996</v>
      </c>
      <c r="AJ19" s="4">
        <v>108.917446</v>
      </c>
      <c r="AK19" s="4">
        <v>1859</v>
      </c>
      <c r="AL19" s="4">
        <v>194</v>
      </c>
      <c r="AM19" s="4">
        <v>2955</v>
      </c>
      <c r="AN19" s="4">
        <v>89</v>
      </c>
      <c r="AO19" s="4">
        <v>22.654696999999999</v>
      </c>
      <c r="AP19" s="4">
        <v>36020.1</v>
      </c>
      <c r="AQ19" s="4">
        <v>555</v>
      </c>
      <c r="AR19" s="4">
        <v>52</v>
      </c>
      <c r="AS19" s="4">
        <v>20251</v>
      </c>
      <c r="AT19" s="4">
        <v>2.484</v>
      </c>
      <c r="AU19" s="4">
        <v>37.841000000000001</v>
      </c>
      <c r="AV19" s="4">
        <v>988</v>
      </c>
      <c r="AW19" s="4">
        <v>0</v>
      </c>
      <c r="AX19" s="30">
        <v>0.54</v>
      </c>
      <c r="AY19">
        <v>0.83464285714285724</v>
      </c>
      <c r="AZ19" t="s">
        <v>67</v>
      </c>
      <c r="BA19" t="s">
        <v>178</v>
      </c>
      <c r="BB19">
        <v>2</v>
      </c>
      <c r="BC19" t="s">
        <v>275</v>
      </c>
      <c r="BD19">
        <v>2</v>
      </c>
      <c r="BE19">
        <v>72763.061999999991</v>
      </c>
      <c r="BF19">
        <v>0.10732081340941921</v>
      </c>
      <c r="BG19">
        <v>8.9574550334933112E-2</v>
      </c>
      <c r="BH19">
        <v>287106.26799999998</v>
      </c>
      <c r="BI19">
        <v>2.7198956868472131E-2</v>
      </c>
      <c r="BJ19">
        <v>2.270141507200692E-2</v>
      </c>
      <c r="BK19">
        <v>1</v>
      </c>
      <c r="BL19" t="s">
        <v>67</v>
      </c>
      <c r="BM19">
        <v>0</v>
      </c>
      <c r="BN19" t="s">
        <v>314</v>
      </c>
    </row>
    <row r="20" spans="1:66">
      <c r="A20" s="134" t="str">
        <f t="shared" si="20"/>
        <v>강화교통</v>
      </c>
      <c r="B20" s="110" t="str">
        <f t="shared" si="1"/>
        <v>70</v>
      </c>
      <c r="C20" s="135" t="str">
        <f t="shared" si="21"/>
        <v>78바3213</v>
      </c>
      <c r="D20" s="110" t="str">
        <f t="shared" si="22"/>
        <v>대형</v>
      </c>
      <c r="E20" s="107" t="str">
        <f t="shared" si="16"/>
        <v>B</v>
      </c>
      <c r="F20" s="155">
        <f t="shared" si="17"/>
        <v>0.91724137931034488</v>
      </c>
      <c r="G20" s="156">
        <f t="shared" si="18"/>
        <v>2.66</v>
      </c>
      <c r="H20" s="157">
        <f t="shared" si="19"/>
        <v>2.9</v>
      </c>
      <c r="I20" s="158">
        <f t="shared" si="23"/>
        <v>8343.0640000000003</v>
      </c>
      <c r="J20" s="159">
        <f t="shared" si="24"/>
        <v>2.3368406422371646E-2</v>
      </c>
      <c r="K20" s="159">
        <f t="shared" si="25"/>
        <v>0.30035603496720842</v>
      </c>
      <c r="L20" s="159">
        <f t="shared" si="26"/>
        <v>0.18782068554190642</v>
      </c>
      <c r="M20" s="160">
        <f t="shared" si="27"/>
        <v>12.125</v>
      </c>
      <c r="N20" s="161">
        <f t="shared" si="28"/>
        <v>3.5999999999999997E-2</v>
      </c>
      <c r="O20" s="161">
        <f t="shared" si="29"/>
        <v>25.003</v>
      </c>
      <c r="P20" s="162">
        <f t="shared" si="30"/>
        <v>0</v>
      </c>
      <c r="Q20" s="163">
        <f t="shared" si="31"/>
        <v>82</v>
      </c>
      <c r="R20" s="164">
        <f t="shared" si="32"/>
        <v>32.615424213445763</v>
      </c>
      <c r="S20" s="136">
        <f t="shared" si="33"/>
        <v>3</v>
      </c>
      <c r="T20" s="136">
        <f t="shared" si="34"/>
        <v>2086</v>
      </c>
      <c r="U20" t="s">
        <v>117</v>
      </c>
      <c r="V20" s="5" t="s">
        <v>120</v>
      </c>
      <c r="W20" t="s">
        <v>117</v>
      </c>
      <c r="X20" s="5" t="s">
        <v>120</v>
      </c>
      <c r="Y20" t="s">
        <v>182</v>
      </c>
      <c r="Z20" t="s">
        <v>141</v>
      </c>
      <c r="AA20" t="s">
        <v>48</v>
      </c>
      <c r="AB20">
        <v>503</v>
      </c>
      <c r="AC20" s="1">
        <v>8343.0640000000003</v>
      </c>
      <c r="AD20" s="1">
        <v>3136.11</v>
      </c>
      <c r="AE20" s="28">
        <v>2.66</v>
      </c>
      <c r="AF20">
        <v>2.9</v>
      </c>
      <c r="AG20">
        <v>12.125</v>
      </c>
      <c r="AH20">
        <v>378.24992600000002</v>
      </c>
      <c r="AI20">
        <v>8.8390979999999999</v>
      </c>
      <c r="AJ20">
        <v>113.60964800000001</v>
      </c>
      <c r="AK20">
        <v>1567</v>
      </c>
      <c r="AL20">
        <v>3</v>
      </c>
      <c r="AM20">
        <v>2086</v>
      </c>
      <c r="AN20">
        <v>82</v>
      </c>
      <c r="AO20">
        <v>22.057013999999999</v>
      </c>
      <c r="AP20">
        <v>20420.400000000001</v>
      </c>
      <c r="AQ20">
        <v>0</v>
      </c>
      <c r="AR20">
        <v>54</v>
      </c>
      <c r="AS20">
        <v>28059</v>
      </c>
      <c r="AT20">
        <v>3.5999999999999997E-2</v>
      </c>
      <c r="AU20">
        <v>25.003</v>
      </c>
      <c r="AV20">
        <v>74800</v>
      </c>
      <c r="AW20">
        <v>0</v>
      </c>
      <c r="AX20" s="29">
        <v>0.52</v>
      </c>
      <c r="AY20">
        <v>0.91724137931034488</v>
      </c>
      <c r="AZ20" t="s">
        <v>68</v>
      </c>
      <c r="BA20" t="s">
        <v>178</v>
      </c>
      <c r="BB20">
        <v>1</v>
      </c>
      <c r="BC20" t="s">
        <v>349</v>
      </c>
      <c r="BD20">
        <v>7</v>
      </c>
      <c r="BE20">
        <v>72763.061999999991</v>
      </c>
      <c r="BF20">
        <v>0.11466070518032902</v>
      </c>
      <c r="BG20">
        <v>0.10517154337230179</v>
      </c>
      <c r="BH20">
        <v>287106.26799999998</v>
      </c>
      <c r="BI20">
        <v>2.9059149624695763E-2</v>
      </c>
      <c r="BJ20">
        <v>2.6654254483341633E-2</v>
      </c>
      <c r="BK20">
        <v>1</v>
      </c>
      <c r="BL20" t="s">
        <v>69</v>
      </c>
      <c r="BM20">
        <v>1</v>
      </c>
      <c r="BN20" t="s">
        <v>309</v>
      </c>
    </row>
    <row r="21" spans="1:66">
      <c r="A21" s="137" t="str">
        <f t="shared" si="20"/>
        <v>강화교통</v>
      </c>
      <c r="B21" s="126" t="str">
        <f t="shared" si="1"/>
        <v>70</v>
      </c>
      <c r="C21" s="138" t="str">
        <f t="shared" si="21"/>
        <v>78바3214</v>
      </c>
      <c r="D21" s="126" t="str">
        <f t="shared" si="22"/>
        <v>대형</v>
      </c>
      <c r="E21" s="123" t="str">
        <f t="shared" si="16"/>
        <v>C</v>
      </c>
      <c r="F21" s="145">
        <f t="shared" si="17"/>
        <v>0.89931034482758632</v>
      </c>
      <c r="G21" s="146">
        <f t="shared" si="18"/>
        <v>2.6080000000000001</v>
      </c>
      <c r="H21" s="147">
        <f t="shared" si="19"/>
        <v>2.9</v>
      </c>
      <c r="I21" s="148">
        <f t="shared" si="23"/>
        <v>7611.7139999999999</v>
      </c>
      <c r="J21" s="149">
        <f t="shared" si="24"/>
        <v>1.7398381597211011E-2</v>
      </c>
      <c r="K21" s="149">
        <f t="shared" si="25"/>
        <v>0.32187744833131715</v>
      </c>
      <c r="L21" s="149">
        <f t="shared" si="26"/>
        <v>0.20258249324659333</v>
      </c>
      <c r="M21" s="150">
        <f t="shared" si="27"/>
        <v>13.887</v>
      </c>
      <c r="N21" s="151">
        <f t="shared" si="28"/>
        <v>1.2999999999999999E-2</v>
      </c>
      <c r="O21" s="151">
        <f t="shared" si="29"/>
        <v>16.619</v>
      </c>
      <c r="P21" s="152">
        <f t="shared" si="30"/>
        <v>2.9166666666666665</v>
      </c>
      <c r="Q21" s="153">
        <f t="shared" si="31"/>
        <v>93</v>
      </c>
      <c r="R21" s="154">
        <f t="shared" si="32"/>
        <v>33.011711344621126</v>
      </c>
      <c r="S21" s="139">
        <f t="shared" si="33"/>
        <v>1</v>
      </c>
      <c r="T21" s="139">
        <f t="shared" si="34"/>
        <v>1265</v>
      </c>
      <c r="U21" t="s">
        <v>117</v>
      </c>
      <c r="V21" s="5" t="s">
        <v>120</v>
      </c>
      <c r="W21" t="s">
        <v>117</v>
      </c>
      <c r="X21" s="5" t="s">
        <v>120</v>
      </c>
      <c r="Y21" t="s">
        <v>183</v>
      </c>
      <c r="Z21" t="s">
        <v>141</v>
      </c>
      <c r="AA21" t="s">
        <v>48</v>
      </c>
      <c r="AB21">
        <v>503</v>
      </c>
      <c r="AC21" s="1">
        <v>7611.7139999999999</v>
      </c>
      <c r="AD21" s="1">
        <v>2918.7269999999999</v>
      </c>
      <c r="AE21" s="28">
        <v>2.6080000000000001</v>
      </c>
      <c r="AF21">
        <v>2.9</v>
      </c>
      <c r="AG21">
        <v>13.887</v>
      </c>
      <c r="AH21">
        <v>348.97492999999997</v>
      </c>
      <c r="AI21">
        <v>6.071599</v>
      </c>
      <c r="AJ21">
        <v>112.32716000000001</v>
      </c>
      <c r="AK21">
        <v>1542</v>
      </c>
      <c r="AL21">
        <v>1</v>
      </c>
      <c r="AM21">
        <v>1265</v>
      </c>
      <c r="AN21">
        <v>93</v>
      </c>
      <c r="AO21">
        <v>21.811634999999999</v>
      </c>
      <c r="AP21">
        <v>18154.2</v>
      </c>
      <c r="AQ21">
        <v>175</v>
      </c>
      <c r="AR21">
        <v>76</v>
      </c>
      <c r="AS21">
        <v>35847</v>
      </c>
      <c r="AT21">
        <v>1.2999999999999999E-2</v>
      </c>
      <c r="AU21">
        <v>16.619</v>
      </c>
      <c r="AV21">
        <v>69532</v>
      </c>
      <c r="AW21">
        <v>0</v>
      </c>
      <c r="AX21" s="29">
        <v>0.55000000000000004</v>
      </c>
      <c r="AY21">
        <v>0.89931034482758632</v>
      </c>
      <c r="AZ21" t="s">
        <v>69</v>
      </c>
      <c r="BA21" t="s">
        <v>178</v>
      </c>
      <c r="BB21">
        <v>1</v>
      </c>
      <c r="BC21" t="s">
        <v>326</v>
      </c>
      <c r="BD21">
        <v>5</v>
      </c>
      <c r="BE21">
        <v>72763.061999999991</v>
      </c>
      <c r="BF21">
        <v>0.10460958885979814</v>
      </c>
      <c r="BG21">
        <v>9.407648542977709E-2</v>
      </c>
      <c r="BH21">
        <v>287106.26799999998</v>
      </c>
      <c r="BI21">
        <v>2.6511834983693219E-2</v>
      </c>
      <c r="BJ21">
        <v>2.3842367461197216E-2</v>
      </c>
      <c r="BK21">
        <v>1</v>
      </c>
      <c r="BL21" t="s">
        <v>67</v>
      </c>
      <c r="BM21">
        <v>1</v>
      </c>
      <c r="BN21" t="s">
        <v>309</v>
      </c>
    </row>
    <row r="22" spans="1:66">
      <c r="A22" s="134" t="str">
        <f t="shared" si="20"/>
        <v>강화교통</v>
      </c>
      <c r="B22" s="110" t="str">
        <f t="shared" si="1"/>
        <v>70</v>
      </c>
      <c r="C22" s="135" t="str">
        <f t="shared" si="21"/>
        <v>78바3215</v>
      </c>
      <c r="D22" s="110" t="str">
        <f t="shared" si="22"/>
        <v>대형</v>
      </c>
      <c r="E22" s="107" t="str">
        <f t="shared" si="16"/>
        <v>C</v>
      </c>
      <c r="F22" s="155">
        <f t="shared" si="17"/>
        <v>0.86344827586206896</v>
      </c>
      <c r="G22" s="156">
        <f t="shared" si="18"/>
        <v>2.504</v>
      </c>
      <c r="H22" s="157">
        <f t="shared" si="19"/>
        <v>2.9</v>
      </c>
      <c r="I22" s="158">
        <f t="shared" si="23"/>
        <v>4278.0029999999997</v>
      </c>
      <c r="J22" s="159">
        <f t="shared" si="24"/>
        <v>1.5638327705282888E-2</v>
      </c>
      <c r="K22" s="159">
        <f t="shared" si="25"/>
        <v>0.28403883952249309</v>
      </c>
      <c r="L22" s="159">
        <f t="shared" si="26"/>
        <v>0.22791007860443296</v>
      </c>
      <c r="M22" s="160">
        <f t="shared" si="27"/>
        <v>11.295</v>
      </c>
      <c r="N22" s="161">
        <f t="shared" si="28"/>
        <v>3.2730000000000001</v>
      </c>
      <c r="O22" s="161">
        <f t="shared" si="29"/>
        <v>14.843</v>
      </c>
      <c r="P22" s="162">
        <f t="shared" si="30"/>
        <v>0.31666666666666665</v>
      </c>
      <c r="Q22" s="163">
        <f t="shared" si="31"/>
        <v>84</v>
      </c>
      <c r="R22" s="164">
        <f t="shared" si="32"/>
        <v>29.938777971322956</v>
      </c>
      <c r="S22" s="136">
        <f t="shared" si="33"/>
        <v>140</v>
      </c>
      <c r="T22" s="136">
        <f t="shared" si="34"/>
        <v>635</v>
      </c>
      <c r="U22" t="s">
        <v>117</v>
      </c>
      <c r="V22" t="s">
        <v>120</v>
      </c>
      <c r="W22" s="4" t="s">
        <v>117</v>
      </c>
      <c r="X22" s="4" t="s">
        <v>120</v>
      </c>
      <c r="Y22" s="4" t="s">
        <v>350</v>
      </c>
      <c r="Z22" s="4" t="s">
        <v>141</v>
      </c>
      <c r="AA22" s="4" t="s">
        <v>48</v>
      </c>
      <c r="AB22" s="4">
        <v>503</v>
      </c>
      <c r="AC22" s="4">
        <v>4278.0029999999997</v>
      </c>
      <c r="AD22" s="4">
        <v>1708.498</v>
      </c>
      <c r="AE22" s="4">
        <v>2.504</v>
      </c>
      <c r="AF22" s="4">
        <v>2.9</v>
      </c>
      <c r="AG22" s="4">
        <v>11.295</v>
      </c>
      <c r="AH22" s="4">
        <v>204.03690599999999</v>
      </c>
      <c r="AI22" s="4">
        <v>3.1907960000000002</v>
      </c>
      <c r="AJ22" s="4">
        <v>57.954405999999999</v>
      </c>
      <c r="AK22" s="4">
        <v>975</v>
      </c>
      <c r="AL22" s="4">
        <v>140</v>
      </c>
      <c r="AM22" s="4">
        <v>635</v>
      </c>
      <c r="AN22" s="4">
        <v>84</v>
      </c>
      <c r="AO22" s="4">
        <v>20.966809000000001</v>
      </c>
      <c r="AP22" s="4">
        <v>8544.7999999999993</v>
      </c>
      <c r="AQ22" s="4">
        <v>19</v>
      </c>
      <c r="AR22" s="4">
        <v>9</v>
      </c>
      <c r="AS22" s="4">
        <v>3360</v>
      </c>
      <c r="AT22" s="4">
        <v>3.2730000000000001</v>
      </c>
      <c r="AU22" s="4">
        <v>14.843</v>
      </c>
      <c r="AV22" s="4">
        <v>41203</v>
      </c>
      <c r="AW22" s="4">
        <v>0</v>
      </c>
      <c r="AX22" s="30">
        <v>0.51</v>
      </c>
      <c r="AY22">
        <v>0.86344827586206896</v>
      </c>
      <c r="AZ22" t="s">
        <v>69</v>
      </c>
      <c r="BA22" t="s">
        <v>178</v>
      </c>
      <c r="BB22">
        <v>6</v>
      </c>
      <c r="BC22" t="s">
        <v>414</v>
      </c>
      <c r="BD22">
        <v>5</v>
      </c>
      <c r="BE22">
        <v>72763.061999999991</v>
      </c>
      <c r="BF22">
        <v>5.879360876814118E-2</v>
      </c>
      <c r="BG22">
        <v>5.076524012256052E-2</v>
      </c>
      <c r="BH22">
        <v>287106.26799999998</v>
      </c>
      <c r="BI22">
        <v>1.4900416594178989E-2</v>
      </c>
      <c r="BJ22">
        <v>1.2865739017870409E-2</v>
      </c>
      <c r="BK22">
        <v>1</v>
      </c>
      <c r="BL22" t="s">
        <v>67</v>
      </c>
      <c r="BM22">
        <v>1</v>
      </c>
      <c r="BN22" t="s">
        <v>309</v>
      </c>
    </row>
    <row r="23" spans="1:66">
      <c r="A23" s="137" t="str">
        <f t="shared" si="20"/>
        <v>강화교통</v>
      </c>
      <c r="B23" s="126" t="str">
        <f t="shared" si="1"/>
        <v>70</v>
      </c>
      <c r="C23" s="138" t="str">
        <f t="shared" si="21"/>
        <v>78바3220</v>
      </c>
      <c r="D23" s="126" t="str">
        <f t="shared" si="22"/>
        <v>대형</v>
      </c>
      <c r="E23" s="123" t="str">
        <f t="shared" si="16"/>
        <v>C</v>
      </c>
      <c r="F23" s="145">
        <f t="shared" si="17"/>
        <v>0.89103448275862074</v>
      </c>
      <c r="G23" s="146">
        <f t="shared" si="18"/>
        <v>2.5840000000000001</v>
      </c>
      <c r="H23" s="147">
        <f t="shared" si="19"/>
        <v>2.9</v>
      </c>
      <c r="I23" s="148">
        <f t="shared" si="23"/>
        <v>8117.7120000000004</v>
      </c>
      <c r="J23" s="149">
        <f t="shared" si="24"/>
        <v>9.2415939181848521E-3</v>
      </c>
      <c r="K23" s="149">
        <f t="shared" si="25"/>
        <v>0.32670787566572784</v>
      </c>
      <c r="L23" s="149">
        <f t="shared" si="26"/>
        <v>0.23491841050778839</v>
      </c>
      <c r="M23" s="150">
        <f t="shared" si="27"/>
        <v>13.997</v>
      </c>
      <c r="N23" s="151">
        <f t="shared" si="28"/>
        <v>0.34499999999999997</v>
      </c>
      <c r="O23" s="151">
        <f t="shared" si="29"/>
        <v>19.562000000000001</v>
      </c>
      <c r="P23" s="152">
        <f t="shared" si="30"/>
        <v>6.1533333333333333</v>
      </c>
      <c r="Q23" s="153">
        <f t="shared" si="31"/>
        <v>90</v>
      </c>
      <c r="R23" s="154">
        <f t="shared" si="32"/>
        <v>33.488174123627886</v>
      </c>
      <c r="S23" s="139">
        <f t="shared" si="33"/>
        <v>28</v>
      </c>
      <c r="T23" s="139">
        <f t="shared" si="34"/>
        <v>1588</v>
      </c>
      <c r="U23" t="s">
        <v>117</v>
      </c>
      <c r="V23" s="5" t="s">
        <v>120</v>
      </c>
      <c r="W23" t="s">
        <v>117</v>
      </c>
      <c r="X23" s="5" t="s">
        <v>120</v>
      </c>
      <c r="Y23" t="s">
        <v>184</v>
      </c>
      <c r="Z23" t="s">
        <v>141</v>
      </c>
      <c r="AA23" t="s">
        <v>48</v>
      </c>
      <c r="AB23">
        <v>503</v>
      </c>
      <c r="AC23" s="1">
        <v>8117.7120000000004</v>
      </c>
      <c r="AD23" s="1">
        <v>3141.6860000000001</v>
      </c>
      <c r="AE23" s="28">
        <v>2.5840000000000001</v>
      </c>
      <c r="AF23">
        <v>2.9</v>
      </c>
      <c r="AG23">
        <v>13.997</v>
      </c>
      <c r="AH23">
        <v>365.04049300000003</v>
      </c>
      <c r="AI23">
        <v>3.3735560000000002</v>
      </c>
      <c r="AJ23">
        <v>119.26160400000001</v>
      </c>
      <c r="AK23">
        <v>1907</v>
      </c>
      <c r="AL23">
        <v>28</v>
      </c>
      <c r="AM23">
        <v>1588</v>
      </c>
      <c r="AN23">
        <v>90</v>
      </c>
      <c r="AO23">
        <v>22.237839000000001</v>
      </c>
      <c r="AP23">
        <v>24754.9</v>
      </c>
      <c r="AQ23">
        <v>369.2</v>
      </c>
      <c r="AR23">
        <v>43</v>
      </c>
      <c r="AS23">
        <v>27873</v>
      </c>
      <c r="AT23">
        <v>0.34499999999999997</v>
      </c>
      <c r="AU23">
        <v>19.562000000000001</v>
      </c>
      <c r="AV23">
        <v>63196</v>
      </c>
      <c r="AW23">
        <v>0</v>
      </c>
      <c r="AX23" s="29">
        <v>0.54</v>
      </c>
      <c r="AY23">
        <v>0.89103448275862074</v>
      </c>
      <c r="AZ23" t="s">
        <v>69</v>
      </c>
      <c r="BA23" t="s">
        <v>178</v>
      </c>
      <c r="BB23">
        <v>2</v>
      </c>
      <c r="BC23" t="s">
        <v>324</v>
      </c>
      <c r="BD23">
        <v>6</v>
      </c>
      <c r="BE23">
        <v>72763.061999999991</v>
      </c>
      <c r="BF23">
        <v>0.11156363925421392</v>
      </c>
      <c r="BG23">
        <v>9.9407049597547856E-2</v>
      </c>
      <c r="BH23">
        <v>287106.26799999998</v>
      </c>
      <c r="BI23">
        <v>2.8274241647695413E-2</v>
      </c>
      <c r="BJ23">
        <v>2.5193324281946535E-2</v>
      </c>
      <c r="BK23">
        <v>1</v>
      </c>
      <c r="BL23" t="s">
        <v>69</v>
      </c>
      <c r="BM23">
        <v>0</v>
      </c>
      <c r="BN23" t="s">
        <v>314</v>
      </c>
    </row>
    <row r="24" spans="1:66">
      <c r="A24" s="134" t="str">
        <f t="shared" si="20"/>
        <v>강화교통</v>
      </c>
      <c r="B24" s="110" t="str">
        <f t="shared" si="1"/>
        <v>70</v>
      </c>
      <c r="C24" s="135" t="str">
        <f t="shared" si="21"/>
        <v>78바3221</v>
      </c>
      <c r="D24" s="110" t="str">
        <f t="shared" si="22"/>
        <v>대형</v>
      </c>
      <c r="E24" s="107" t="str">
        <f t="shared" si="16"/>
        <v>C</v>
      </c>
      <c r="F24" s="155">
        <f t="shared" si="17"/>
        <v>0.88111111111111107</v>
      </c>
      <c r="G24" s="156">
        <f t="shared" si="18"/>
        <v>2.379</v>
      </c>
      <c r="H24" s="157">
        <f t="shared" si="19"/>
        <v>2.7</v>
      </c>
      <c r="I24" s="158">
        <f t="shared" si="23"/>
        <v>7019.6639999999998</v>
      </c>
      <c r="J24" s="159">
        <f t="shared" si="24"/>
        <v>1.0313709601663905E-2</v>
      </c>
      <c r="K24" s="159">
        <f t="shared" si="25"/>
        <v>0.33790016998401118</v>
      </c>
      <c r="L24" s="159">
        <f t="shared" si="26"/>
        <v>0.21140612998001046</v>
      </c>
      <c r="M24" s="160">
        <f t="shared" si="27"/>
        <v>15.27</v>
      </c>
      <c r="N24" s="161">
        <f t="shared" si="28"/>
        <v>0.19900000000000001</v>
      </c>
      <c r="O24" s="161">
        <f t="shared" si="29"/>
        <v>44.774000000000001</v>
      </c>
      <c r="P24" s="162">
        <f t="shared" si="30"/>
        <v>5.4899999999999993</v>
      </c>
      <c r="Q24" s="163">
        <f t="shared" si="31"/>
        <v>100</v>
      </c>
      <c r="R24" s="164">
        <f t="shared" si="32"/>
        <v>33.320875697629297</v>
      </c>
      <c r="S24" s="136">
        <f t="shared" si="33"/>
        <v>14</v>
      </c>
      <c r="T24" s="136">
        <f t="shared" si="34"/>
        <v>3143</v>
      </c>
      <c r="U24" t="s">
        <v>117</v>
      </c>
      <c r="V24" s="5" t="s">
        <v>120</v>
      </c>
      <c r="W24" t="s">
        <v>117</v>
      </c>
      <c r="X24" s="5" t="s">
        <v>120</v>
      </c>
      <c r="Y24" t="s">
        <v>185</v>
      </c>
      <c r="Z24" t="s">
        <v>141</v>
      </c>
      <c r="AA24" t="s">
        <v>48</v>
      </c>
      <c r="AB24">
        <v>503</v>
      </c>
      <c r="AC24" s="1">
        <v>7019.6639999999998</v>
      </c>
      <c r="AD24" s="1">
        <v>2950.9490000000001</v>
      </c>
      <c r="AE24" s="28">
        <v>2.379</v>
      </c>
      <c r="AF24">
        <v>2.7</v>
      </c>
      <c r="AG24">
        <v>15.27</v>
      </c>
      <c r="AH24">
        <v>323.21745800000002</v>
      </c>
      <c r="AI24">
        <v>3.3335710000000001</v>
      </c>
      <c r="AJ24">
        <v>109.215234</v>
      </c>
      <c r="AK24">
        <v>1484</v>
      </c>
      <c r="AL24">
        <v>14</v>
      </c>
      <c r="AM24">
        <v>3143</v>
      </c>
      <c r="AN24">
        <v>100</v>
      </c>
      <c r="AO24">
        <v>21.718084000000001</v>
      </c>
      <c r="AP24">
        <v>25825.200000000001</v>
      </c>
      <c r="AQ24">
        <v>329.4</v>
      </c>
      <c r="AR24">
        <v>58</v>
      </c>
      <c r="AS24">
        <v>28603</v>
      </c>
      <c r="AT24">
        <v>0.19900000000000001</v>
      </c>
      <c r="AU24">
        <v>44.774000000000001</v>
      </c>
      <c r="AV24">
        <v>63344</v>
      </c>
      <c r="AW24">
        <v>0</v>
      </c>
      <c r="AX24" s="29">
        <v>0.53</v>
      </c>
      <c r="AY24">
        <v>0.88111111111111107</v>
      </c>
      <c r="AZ24" t="s">
        <v>69</v>
      </c>
      <c r="BA24" t="s">
        <v>178</v>
      </c>
      <c r="BB24">
        <v>3</v>
      </c>
      <c r="BC24" t="s">
        <v>323</v>
      </c>
      <c r="BD24">
        <v>8</v>
      </c>
      <c r="BE24">
        <v>72763.061999999991</v>
      </c>
      <c r="BF24">
        <v>9.6472905442049714E-2</v>
      </c>
      <c r="BG24">
        <v>8.5003348906161583E-2</v>
      </c>
      <c r="BH24">
        <v>287106.26799999998</v>
      </c>
      <c r="BI24">
        <v>2.4449706545591685E-2</v>
      </c>
      <c r="BJ24">
        <v>2.1542908100726895E-2</v>
      </c>
      <c r="BK24">
        <v>1</v>
      </c>
      <c r="BL24" t="s">
        <v>68</v>
      </c>
      <c r="BM24">
        <v>-1</v>
      </c>
      <c r="BN24" t="s">
        <v>320</v>
      </c>
    </row>
    <row r="25" spans="1:66">
      <c r="A25" s="137" t="str">
        <f t="shared" si="20"/>
        <v>강화교통</v>
      </c>
      <c r="B25" s="126" t="str">
        <f t="shared" si="1"/>
        <v>70</v>
      </c>
      <c r="C25" s="138" t="str">
        <f t="shared" si="21"/>
        <v>78바3222</v>
      </c>
      <c r="D25" s="126" t="str">
        <f t="shared" si="22"/>
        <v>대형</v>
      </c>
      <c r="E25" s="123" t="str">
        <f t="shared" si="16"/>
        <v>C</v>
      </c>
      <c r="F25" s="145">
        <f t="shared" si="17"/>
        <v>0.8693333333333334</v>
      </c>
      <c r="G25" s="146">
        <f t="shared" si="18"/>
        <v>2.6080000000000001</v>
      </c>
      <c r="H25" s="147">
        <f t="shared" si="19"/>
        <v>3</v>
      </c>
      <c r="I25" s="148">
        <f t="shared" si="23"/>
        <v>8474.6319999999996</v>
      </c>
      <c r="J25" s="149">
        <f t="shared" si="24"/>
        <v>1.511260572476876E-2</v>
      </c>
      <c r="K25" s="149">
        <f t="shared" si="25"/>
        <v>0.31984142089154877</v>
      </c>
      <c r="L25" s="149">
        <f t="shared" si="26"/>
        <v>0.18573077863439971</v>
      </c>
      <c r="M25" s="150">
        <f t="shared" si="27"/>
        <v>12.244</v>
      </c>
      <c r="N25" s="151">
        <f t="shared" si="28"/>
        <v>0.20100000000000001</v>
      </c>
      <c r="O25" s="151">
        <f t="shared" si="29"/>
        <v>28.273</v>
      </c>
      <c r="P25" s="152">
        <f t="shared" si="30"/>
        <v>14.686666666666667</v>
      </c>
      <c r="Q25" s="153">
        <f t="shared" si="31"/>
        <v>91</v>
      </c>
      <c r="R25" s="154">
        <f t="shared" si="32"/>
        <v>33.459935301902405</v>
      </c>
      <c r="S25" s="139">
        <f t="shared" si="33"/>
        <v>17</v>
      </c>
      <c r="T25" s="139">
        <f t="shared" si="34"/>
        <v>2396</v>
      </c>
      <c r="U25" t="s">
        <v>117</v>
      </c>
      <c r="V25" t="s">
        <v>120</v>
      </c>
      <c r="W25" s="4" t="s">
        <v>117</v>
      </c>
      <c r="X25" s="4" t="s">
        <v>120</v>
      </c>
      <c r="Y25" s="4" t="s">
        <v>186</v>
      </c>
      <c r="Z25" s="4" t="s">
        <v>141</v>
      </c>
      <c r="AA25" s="4" t="s">
        <v>48</v>
      </c>
      <c r="AB25" s="4">
        <v>503</v>
      </c>
      <c r="AC25" s="4">
        <v>8474.6319999999996</v>
      </c>
      <c r="AD25" s="4">
        <v>3248.9989999999998</v>
      </c>
      <c r="AE25" s="4">
        <v>2.6080000000000001</v>
      </c>
      <c r="AF25" s="4">
        <v>3</v>
      </c>
      <c r="AG25" s="4">
        <v>12.244</v>
      </c>
      <c r="AH25" s="4">
        <v>380.841339</v>
      </c>
      <c r="AI25" s="4">
        <v>5.7555050000000003</v>
      </c>
      <c r="AJ25" s="4">
        <v>121.808835</v>
      </c>
      <c r="AK25" s="4">
        <v>1574</v>
      </c>
      <c r="AL25" s="4">
        <v>17</v>
      </c>
      <c r="AM25" s="4">
        <v>2396</v>
      </c>
      <c r="AN25" s="4">
        <v>91</v>
      </c>
      <c r="AO25" s="4">
        <v>22.252395</v>
      </c>
      <c r="AP25" s="4">
        <v>24960.3</v>
      </c>
      <c r="AQ25" s="4">
        <v>881.2</v>
      </c>
      <c r="AR25" s="4">
        <v>66</v>
      </c>
      <c r="AS25" s="4">
        <v>27961</v>
      </c>
      <c r="AT25" s="4">
        <v>0.20100000000000001</v>
      </c>
      <c r="AU25" s="4">
        <v>28.273</v>
      </c>
      <c r="AV25" s="4">
        <v>73052</v>
      </c>
      <c r="AW25" s="4">
        <v>0</v>
      </c>
      <c r="AX25" s="30">
        <v>0.5</v>
      </c>
      <c r="AY25">
        <v>0.8693333333333334</v>
      </c>
      <c r="AZ25" t="s">
        <v>69</v>
      </c>
      <c r="BA25" t="s">
        <v>178</v>
      </c>
      <c r="BB25">
        <v>4</v>
      </c>
      <c r="BC25" t="s">
        <v>325</v>
      </c>
      <c r="BD25">
        <v>8</v>
      </c>
      <c r="BE25">
        <v>72763.061999999991</v>
      </c>
      <c r="BF25">
        <v>0.11646887537525566</v>
      </c>
      <c r="BG25">
        <v>0.10125027565955559</v>
      </c>
      <c r="BH25">
        <v>287106.26799999998</v>
      </c>
      <c r="BI25">
        <v>2.9517405032759507E-2</v>
      </c>
      <c r="BJ25">
        <v>2.5660464108478935E-2</v>
      </c>
      <c r="BK25">
        <v>1</v>
      </c>
      <c r="BL25" t="s">
        <v>69</v>
      </c>
      <c r="BM25">
        <v>0</v>
      </c>
      <c r="BN25" t="s">
        <v>314</v>
      </c>
    </row>
    <row r="26" spans="1:66">
      <c r="A26" s="134" t="str">
        <f t="shared" si="20"/>
        <v>강화교통</v>
      </c>
      <c r="B26" s="110" t="str">
        <f t="shared" si="1"/>
        <v>71</v>
      </c>
      <c r="C26" s="135" t="str">
        <f t="shared" si="21"/>
        <v>78바3208</v>
      </c>
      <c r="D26" s="110" t="str">
        <f t="shared" si="22"/>
        <v>대형</v>
      </c>
      <c r="E26" s="107" t="str">
        <f t="shared" si="16"/>
        <v>C</v>
      </c>
      <c r="F26" s="155">
        <f t="shared" si="17"/>
        <v>0.85787878787878791</v>
      </c>
      <c r="G26" s="156">
        <f t="shared" si="18"/>
        <v>2.831</v>
      </c>
      <c r="H26" s="157">
        <f t="shared" si="19"/>
        <v>3.3</v>
      </c>
      <c r="I26" s="158">
        <f t="shared" si="23"/>
        <v>10623.893</v>
      </c>
      <c r="J26" s="159">
        <f t="shared" si="24"/>
        <v>1.709902184861848E-2</v>
      </c>
      <c r="K26" s="159">
        <f t="shared" si="25"/>
        <v>0.25357178924659157</v>
      </c>
      <c r="L26" s="159">
        <f t="shared" si="26"/>
        <v>0.19267889840381489</v>
      </c>
      <c r="M26" s="160">
        <f t="shared" si="27"/>
        <v>12.445</v>
      </c>
      <c r="N26" s="161">
        <f t="shared" si="28"/>
        <v>5.6000000000000001E-2</v>
      </c>
      <c r="O26" s="161">
        <f t="shared" si="29"/>
        <v>15.239000000000001</v>
      </c>
      <c r="P26" s="162">
        <f t="shared" si="30"/>
        <v>0</v>
      </c>
      <c r="Q26" s="163">
        <f t="shared" si="31"/>
        <v>82</v>
      </c>
      <c r="R26" s="164">
        <f t="shared" si="32"/>
        <v>34.624899075012777</v>
      </c>
      <c r="S26" s="136">
        <f t="shared" si="33"/>
        <v>6</v>
      </c>
      <c r="T26" s="136">
        <f t="shared" si="34"/>
        <v>1619</v>
      </c>
      <c r="U26" t="s">
        <v>117</v>
      </c>
      <c r="V26" s="5" t="s">
        <v>121</v>
      </c>
      <c r="W26" t="s">
        <v>117</v>
      </c>
      <c r="X26" s="5" t="s">
        <v>121</v>
      </c>
      <c r="Y26" t="s">
        <v>187</v>
      </c>
      <c r="Z26" t="s">
        <v>141</v>
      </c>
      <c r="AA26" t="s">
        <v>48</v>
      </c>
      <c r="AB26">
        <v>503</v>
      </c>
      <c r="AC26" s="1">
        <v>10623.893</v>
      </c>
      <c r="AD26" s="1">
        <v>3752.1570000000002</v>
      </c>
      <c r="AE26" s="28">
        <v>2.831</v>
      </c>
      <c r="AF26">
        <v>3.3</v>
      </c>
      <c r="AG26">
        <v>12.445</v>
      </c>
      <c r="AH26">
        <v>420.699094</v>
      </c>
      <c r="AI26">
        <v>7.193543</v>
      </c>
      <c r="AJ26">
        <v>106.67742200000001</v>
      </c>
      <c r="AK26">
        <v>2047</v>
      </c>
      <c r="AL26">
        <v>6</v>
      </c>
      <c r="AM26">
        <v>1619</v>
      </c>
      <c r="AN26">
        <v>82</v>
      </c>
      <c r="AO26">
        <v>25.252949000000001</v>
      </c>
      <c r="AP26">
        <v>21972</v>
      </c>
      <c r="AQ26">
        <v>0</v>
      </c>
      <c r="AR26">
        <v>27</v>
      </c>
      <c r="AS26">
        <v>11755</v>
      </c>
      <c r="AT26">
        <v>5.6000000000000001E-2</v>
      </c>
      <c r="AU26">
        <v>15.239000000000001</v>
      </c>
      <c r="AV26">
        <v>99911</v>
      </c>
      <c r="AW26">
        <v>0</v>
      </c>
      <c r="AX26" s="29">
        <v>0.53</v>
      </c>
      <c r="AY26">
        <v>0.85787878787878791</v>
      </c>
      <c r="AZ26" t="s">
        <v>69</v>
      </c>
      <c r="BA26" t="s">
        <v>188</v>
      </c>
      <c r="BB26">
        <v>3</v>
      </c>
      <c r="BC26" t="s">
        <v>400</v>
      </c>
      <c r="BD26">
        <v>8</v>
      </c>
      <c r="BE26">
        <v>67343.262000000002</v>
      </c>
      <c r="BF26">
        <v>0.15775732693198022</v>
      </c>
      <c r="BG26">
        <v>0.13533666440740486</v>
      </c>
      <c r="BH26">
        <v>287106.26799999998</v>
      </c>
      <c r="BI26">
        <v>3.7003347485259366E-2</v>
      </c>
      <c r="BJ26">
        <v>3.1744386888111903E-2</v>
      </c>
      <c r="BK26">
        <v>1</v>
      </c>
      <c r="BL26" t="s">
        <v>67</v>
      </c>
      <c r="BM26">
        <v>1</v>
      </c>
      <c r="BN26" t="s">
        <v>309</v>
      </c>
    </row>
    <row r="27" spans="1:66">
      <c r="A27" s="137" t="str">
        <f t="shared" si="20"/>
        <v>강화교통</v>
      </c>
      <c r="B27" s="126" t="str">
        <f t="shared" si="1"/>
        <v>71</v>
      </c>
      <c r="C27" s="138" t="str">
        <f t="shared" si="21"/>
        <v>78바3219</v>
      </c>
      <c r="D27" s="126" t="str">
        <f t="shared" si="22"/>
        <v>대형</v>
      </c>
      <c r="E27" s="123" t="str">
        <f t="shared" si="16"/>
        <v>D</v>
      </c>
      <c r="F27" s="145">
        <f t="shared" si="17"/>
        <v>0.83727272727272728</v>
      </c>
      <c r="G27" s="146">
        <f t="shared" si="18"/>
        <v>2.7629999999999999</v>
      </c>
      <c r="H27" s="147">
        <f t="shared" si="19"/>
        <v>3.3</v>
      </c>
      <c r="I27" s="148">
        <f t="shared" si="23"/>
        <v>5494.7529999999997</v>
      </c>
      <c r="J27" s="149">
        <f t="shared" si="24"/>
        <v>1.5525479696176705E-2</v>
      </c>
      <c r="K27" s="149">
        <f t="shared" si="25"/>
        <v>0.27480636905626138</v>
      </c>
      <c r="L27" s="149">
        <f t="shared" si="26"/>
        <v>0.21566028536678539</v>
      </c>
      <c r="M27" s="150">
        <f t="shared" si="27"/>
        <v>12.77</v>
      </c>
      <c r="N27" s="151">
        <f t="shared" si="28"/>
        <v>1.7999999999999999E-2</v>
      </c>
      <c r="O27" s="151">
        <f t="shared" si="29"/>
        <v>12.247999999999999</v>
      </c>
      <c r="P27" s="152">
        <f t="shared" si="30"/>
        <v>0</v>
      </c>
      <c r="Q27" s="153">
        <f t="shared" si="31"/>
        <v>82</v>
      </c>
      <c r="R27" s="154">
        <f t="shared" si="32"/>
        <v>34.359440086161214</v>
      </c>
      <c r="S27" s="139">
        <f t="shared" si="33"/>
        <v>1</v>
      </c>
      <c r="T27" s="139">
        <f t="shared" si="34"/>
        <v>673</v>
      </c>
      <c r="U27" t="s">
        <v>117</v>
      </c>
      <c r="V27" t="s">
        <v>121</v>
      </c>
      <c r="W27" t="s">
        <v>117</v>
      </c>
      <c r="X27" s="4" t="s">
        <v>121</v>
      </c>
      <c r="Y27" s="4" t="s">
        <v>189</v>
      </c>
      <c r="Z27" s="4" t="s">
        <v>141</v>
      </c>
      <c r="AA27" s="4" t="s">
        <v>48</v>
      </c>
      <c r="AB27" s="4">
        <v>503</v>
      </c>
      <c r="AC27" s="4">
        <v>5494.7529999999997</v>
      </c>
      <c r="AD27" s="4">
        <v>1988.5360000000001</v>
      </c>
      <c r="AE27" s="4">
        <v>2.7629999999999999</v>
      </c>
      <c r="AF27" s="4">
        <v>3.3</v>
      </c>
      <c r="AG27" s="4">
        <v>12.77</v>
      </c>
      <c r="AH27" s="4">
        <v>225.34440599999999</v>
      </c>
      <c r="AI27" s="4">
        <v>3.49858</v>
      </c>
      <c r="AJ27" s="4">
        <v>61.926077999999997</v>
      </c>
      <c r="AK27" s="4">
        <v>1185</v>
      </c>
      <c r="AL27" s="4">
        <v>1</v>
      </c>
      <c r="AM27" s="4">
        <v>673</v>
      </c>
      <c r="AN27" s="4">
        <v>82</v>
      </c>
      <c r="AO27" s="4">
        <v>24.383800000000001</v>
      </c>
      <c r="AP27" s="4">
        <v>2601.9</v>
      </c>
      <c r="AQ27" s="4">
        <v>0</v>
      </c>
      <c r="AR27" s="4">
        <v>18</v>
      </c>
      <c r="AS27" s="4">
        <v>2713</v>
      </c>
      <c r="AT27" s="4">
        <v>1.7999999999999999E-2</v>
      </c>
      <c r="AU27" s="4">
        <v>12.247999999999999</v>
      </c>
      <c r="AV27" s="4">
        <v>51019</v>
      </c>
      <c r="AW27" s="4">
        <v>0</v>
      </c>
      <c r="AX27" s="30">
        <v>0.53</v>
      </c>
      <c r="AY27">
        <v>0.83727272727272728</v>
      </c>
      <c r="AZ27" t="s">
        <v>67</v>
      </c>
      <c r="BA27" t="s">
        <v>188</v>
      </c>
      <c r="BB27">
        <v>1</v>
      </c>
      <c r="BC27" t="s">
        <v>193</v>
      </c>
      <c r="BD27">
        <v>4</v>
      </c>
      <c r="BE27">
        <v>67343.262000000002</v>
      </c>
      <c r="BF27">
        <v>8.1593211210944899E-2</v>
      </c>
      <c r="BG27">
        <v>6.8315770477527502E-2</v>
      </c>
      <c r="BH27">
        <v>287106.26799999998</v>
      </c>
      <c r="BI27">
        <v>1.9138394428922744E-2</v>
      </c>
      <c r="BJ27">
        <v>1.6024055699125316E-2</v>
      </c>
      <c r="BK27">
        <v>1</v>
      </c>
      <c r="BL27" t="s">
        <v>67</v>
      </c>
      <c r="BM27">
        <v>0</v>
      </c>
      <c r="BN27" t="s">
        <v>314</v>
      </c>
    </row>
    <row r="28" spans="1:66">
      <c r="A28" s="134" t="str">
        <f t="shared" si="20"/>
        <v>강화교통</v>
      </c>
      <c r="B28" s="110" t="str">
        <f t="shared" si="1"/>
        <v>71</v>
      </c>
      <c r="C28" s="135" t="str">
        <f t="shared" si="21"/>
        <v>78바3223</v>
      </c>
      <c r="D28" s="110" t="str">
        <f t="shared" si="22"/>
        <v>대형</v>
      </c>
      <c r="E28" s="107" t="str">
        <f t="shared" si="16"/>
        <v>F</v>
      </c>
      <c r="F28" s="155">
        <f t="shared" si="17"/>
        <v>0.79151515151515162</v>
      </c>
      <c r="G28" s="156">
        <f t="shared" si="18"/>
        <v>2.6120000000000001</v>
      </c>
      <c r="H28" s="157">
        <f t="shared" si="19"/>
        <v>3.3</v>
      </c>
      <c r="I28" s="158">
        <f t="shared" si="23"/>
        <v>9912.0759999999991</v>
      </c>
      <c r="J28" s="159">
        <f t="shared" si="24"/>
        <v>1.2403086636096168E-2</v>
      </c>
      <c r="K28" s="159">
        <f t="shared" si="25"/>
        <v>0.29635555991129436</v>
      </c>
      <c r="L28" s="159">
        <f t="shared" si="26"/>
        <v>0.31577643270693245</v>
      </c>
      <c r="M28" s="160">
        <f t="shared" si="27"/>
        <v>14.638999999999999</v>
      </c>
      <c r="N28" s="161">
        <f t="shared" si="28"/>
        <v>2.6030000000000002</v>
      </c>
      <c r="O28" s="161">
        <f t="shared" si="29"/>
        <v>27.158999999999999</v>
      </c>
      <c r="P28" s="162">
        <f t="shared" si="30"/>
        <v>0.27666666666666667</v>
      </c>
      <c r="Q28" s="163">
        <f t="shared" si="31"/>
        <v>85</v>
      </c>
      <c r="R28" s="164">
        <f t="shared" si="32"/>
        <v>35.545655826827335</v>
      </c>
      <c r="S28" s="136">
        <f t="shared" si="33"/>
        <v>258</v>
      </c>
      <c r="T28" s="136">
        <f t="shared" si="34"/>
        <v>2692</v>
      </c>
      <c r="U28" t="s">
        <v>117</v>
      </c>
      <c r="V28" t="s">
        <v>121</v>
      </c>
      <c r="W28" s="4" t="s">
        <v>117</v>
      </c>
      <c r="X28" s="4" t="s">
        <v>121</v>
      </c>
      <c r="Y28" s="4" t="s">
        <v>190</v>
      </c>
      <c r="Z28" s="4" t="s">
        <v>141</v>
      </c>
      <c r="AA28" s="4" t="s">
        <v>48</v>
      </c>
      <c r="AB28" s="4">
        <v>503</v>
      </c>
      <c r="AC28" s="4">
        <v>9912.0759999999991</v>
      </c>
      <c r="AD28" s="4">
        <v>3794.79</v>
      </c>
      <c r="AE28" s="4">
        <v>2.6120000000000001</v>
      </c>
      <c r="AF28" s="4">
        <v>3.3</v>
      </c>
      <c r="AG28" s="4">
        <v>14.638999999999999</v>
      </c>
      <c r="AH28" s="4">
        <v>403.41159800000003</v>
      </c>
      <c r="AI28" s="4">
        <v>5.0035489999999996</v>
      </c>
      <c r="AJ28" s="4">
        <v>119.55327</v>
      </c>
      <c r="AK28" s="4">
        <v>3130</v>
      </c>
      <c r="AL28" s="4">
        <v>258</v>
      </c>
      <c r="AM28" s="4">
        <v>2692</v>
      </c>
      <c r="AN28" s="4">
        <v>85</v>
      </c>
      <c r="AO28" s="4">
        <v>24.570627000000002</v>
      </c>
      <c r="AP28" s="4">
        <v>43274</v>
      </c>
      <c r="AQ28" s="4">
        <v>16.600000000000001</v>
      </c>
      <c r="AR28" s="4">
        <v>58</v>
      </c>
      <c r="AS28" s="4">
        <v>33509</v>
      </c>
      <c r="AT28" s="4">
        <v>2.6030000000000002</v>
      </c>
      <c r="AU28" s="4">
        <v>27.158999999999999</v>
      </c>
      <c r="AV28" s="4">
        <v>85576</v>
      </c>
      <c r="AW28" s="4">
        <v>0</v>
      </c>
      <c r="AX28" s="30">
        <v>0.53</v>
      </c>
      <c r="AY28">
        <v>0.79151515151515162</v>
      </c>
      <c r="AZ28" t="s">
        <v>70</v>
      </c>
      <c r="BA28" t="s">
        <v>188</v>
      </c>
      <c r="BB28">
        <v>1</v>
      </c>
      <c r="BC28" t="s">
        <v>276</v>
      </c>
      <c r="BD28">
        <v>7</v>
      </c>
      <c r="BE28">
        <v>67343.262000000002</v>
      </c>
      <c r="BF28">
        <v>0.14718734592927796</v>
      </c>
      <c r="BG28">
        <v>0.11650101441432548</v>
      </c>
      <c r="BH28">
        <v>287106.26799999998</v>
      </c>
      <c r="BI28">
        <v>3.4524066886620533E-2</v>
      </c>
      <c r="BJ28">
        <v>2.732632203268268E-2</v>
      </c>
      <c r="BK28">
        <v>1</v>
      </c>
      <c r="BL28" t="s">
        <v>70</v>
      </c>
      <c r="BM28">
        <v>0</v>
      </c>
      <c r="BN28" t="s">
        <v>314</v>
      </c>
    </row>
    <row r="29" spans="1:66">
      <c r="A29" s="137" t="str">
        <f t="shared" si="20"/>
        <v>강화교통</v>
      </c>
      <c r="B29" s="126" t="str">
        <f t="shared" si="1"/>
        <v>71</v>
      </c>
      <c r="C29" s="138" t="str">
        <f t="shared" si="21"/>
        <v>78바3225</v>
      </c>
      <c r="D29" s="126" t="str">
        <f t="shared" si="22"/>
        <v>대형</v>
      </c>
      <c r="E29" s="123" t="str">
        <f t="shared" si="16"/>
        <v>C</v>
      </c>
      <c r="F29" s="145">
        <f t="shared" si="17"/>
        <v>0.88882352941176468</v>
      </c>
      <c r="G29" s="146">
        <f t="shared" si="18"/>
        <v>3.0219999999999998</v>
      </c>
      <c r="H29" s="147">
        <f t="shared" si="19"/>
        <v>3.4</v>
      </c>
      <c r="I29" s="148">
        <f t="shared" si="23"/>
        <v>8932.0470000000005</v>
      </c>
      <c r="J29" s="149">
        <f t="shared" si="24"/>
        <v>1.3578829981444105E-2</v>
      </c>
      <c r="K29" s="149">
        <f t="shared" si="25"/>
        <v>0.26734567577835772</v>
      </c>
      <c r="L29" s="149">
        <f t="shared" si="26"/>
        <v>0.26186606496808623</v>
      </c>
      <c r="M29" s="150">
        <f t="shared" si="27"/>
        <v>11.797000000000001</v>
      </c>
      <c r="N29" s="151">
        <f t="shared" si="28"/>
        <v>6.7000000000000004E-2</v>
      </c>
      <c r="O29" s="151">
        <f t="shared" si="29"/>
        <v>15.226000000000001</v>
      </c>
      <c r="P29" s="152">
        <f t="shared" si="30"/>
        <v>0</v>
      </c>
      <c r="Q29" s="153">
        <f t="shared" si="31"/>
        <v>79</v>
      </c>
      <c r="R29" s="154">
        <f t="shared" si="32"/>
        <v>35.067011147069707</v>
      </c>
      <c r="S29" s="139">
        <f t="shared" si="33"/>
        <v>6</v>
      </c>
      <c r="T29" s="139">
        <f t="shared" si="34"/>
        <v>1360</v>
      </c>
      <c r="U29" t="s">
        <v>117</v>
      </c>
      <c r="V29" s="5" t="s">
        <v>121</v>
      </c>
      <c r="W29" t="s">
        <v>117</v>
      </c>
      <c r="X29" s="5" t="s">
        <v>121</v>
      </c>
      <c r="Y29" t="s">
        <v>191</v>
      </c>
      <c r="Z29" t="s">
        <v>141</v>
      </c>
      <c r="AA29" t="s">
        <v>48</v>
      </c>
      <c r="AB29">
        <v>503</v>
      </c>
      <c r="AC29" s="1">
        <v>8932.0470000000005</v>
      </c>
      <c r="AD29" s="1">
        <v>2955.549</v>
      </c>
      <c r="AE29" s="28">
        <v>3.0219999999999998</v>
      </c>
      <c r="AF29">
        <v>3.4</v>
      </c>
      <c r="AG29">
        <v>11.797000000000001</v>
      </c>
      <c r="AH29">
        <v>354.22381799999999</v>
      </c>
      <c r="AI29">
        <v>4.8099449999999999</v>
      </c>
      <c r="AJ29">
        <v>94.700205999999994</v>
      </c>
      <c r="AK29">
        <v>2339</v>
      </c>
      <c r="AL29">
        <v>6</v>
      </c>
      <c r="AM29">
        <v>1360</v>
      </c>
      <c r="AN29">
        <v>79</v>
      </c>
      <c r="AO29">
        <v>25.215827999999998</v>
      </c>
      <c r="AP29">
        <v>17803.2</v>
      </c>
      <c r="AQ29">
        <v>0</v>
      </c>
      <c r="AR29">
        <v>20</v>
      </c>
      <c r="AS29">
        <v>3645</v>
      </c>
      <c r="AT29">
        <v>6.7000000000000004E-2</v>
      </c>
      <c r="AU29">
        <v>15.226000000000001</v>
      </c>
      <c r="AV29">
        <v>85108</v>
      </c>
      <c r="AW29">
        <v>0</v>
      </c>
      <c r="AX29" s="29">
        <v>0.54</v>
      </c>
      <c r="AY29">
        <v>0.88882352941176468</v>
      </c>
      <c r="AZ29" t="s">
        <v>69</v>
      </c>
      <c r="BA29" t="s">
        <v>188</v>
      </c>
      <c r="BB29">
        <v>2</v>
      </c>
      <c r="BC29" t="s">
        <v>327</v>
      </c>
      <c r="BD29">
        <v>6</v>
      </c>
      <c r="BE29">
        <v>67343.262000000002</v>
      </c>
      <c r="BF29">
        <v>0.13263460567146274</v>
      </c>
      <c r="BG29">
        <v>0.11788875833504717</v>
      </c>
      <c r="BH29">
        <v>287106.26799999998</v>
      </c>
      <c r="BI29">
        <v>3.1110595607059338E-2</v>
      </c>
      <c r="BJ29">
        <v>2.7651829389568623E-2</v>
      </c>
      <c r="BK29">
        <v>1</v>
      </c>
      <c r="BL29" t="s">
        <v>69</v>
      </c>
      <c r="BM29">
        <v>0</v>
      </c>
      <c r="BN29" t="s">
        <v>314</v>
      </c>
    </row>
    <row r="30" spans="1:66">
      <c r="A30" s="134" t="str">
        <f t="shared" si="20"/>
        <v>강화교통</v>
      </c>
      <c r="B30" s="110" t="str">
        <f t="shared" si="1"/>
        <v>71</v>
      </c>
      <c r="C30" s="135" t="str">
        <f t="shared" si="21"/>
        <v>78바3226</v>
      </c>
      <c r="D30" s="110" t="str">
        <f t="shared" si="22"/>
        <v>대형</v>
      </c>
      <c r="E30" s="107" t="str">
        <f t="shared" si="16"/>
        <v>D</v>
      </c>
      <c r="F30" s="155">
        <f t="shared" si="17"/>
        <v>0.83718749999999986</v>
      </c>
      <c r="G30" s="156">
        <f t="shared" si="18"/>
        <v>2.6789999999999998</v>
      </c>
      <c r="H30" s="157">
        <f t="shared" si="19"/>
        <v>3.2</v>
      </c>
      <c r="I30" s="158">
        <f t="shared" si="23"/>
        <v>8746.7479999999996</v>
      </c>
      <c r="J30" s="159">
        <f t="shared" si="24"/>
        <v>2.6292650072178958E-2</v>
      </c>
      <c r="K30" s="159">
        <f t="shared" si="25"/>
        <v>0.2774205977941589</v>
      </c>
      <c r="L30" s="159">
        <f t="shared" si="26"/>
        <v>0.24008923087757875</v>
      </c>
      <c r="M30" s="160">
        <f t="shared" si="27"/>
        <v>14.381</v>
      </c>
      <c r="N30" s="161">
        <f t="shared" si="28"/>
        <v>0.19400000000000001</v>
      </c>
      <c r="O30" s="161">
        <f t="shared" si="29"/>
        <v>21.824999999999999</v>
      </c>
      <c r="P30" s="162">
        <f t="shared" si="30"/>
        <v>0.6</v>
      </c>
      <c r="Q30" s="163">
        <f t="shared" si="31"/>
        <v>84</v>
      </c>
      <c r="R30" s="164">
        <f t="shared" si="32"/>
        <v>36.029435995180883</v>
      </c>
      <c r="S30" s="136">
        <f t="shared" si="33"/>
        <v>17</v>
      </c>
      <c r="T30" s="136">
        <f t="shared" si="34"/>
        <v>1909</v>
      </c>
      <c r="U30" t="s">
        <v>117</v>
      </c>
      <c r="V30" t="s">
        <v>121</v>
      </c>
      <c r="W30" t="s">
        <v>117</v>
      </c>
      <c r="X30" s="4" t="s">
        <v>121</v>
      </c>
      <c r="Y30" s="4" t="s">
        <v>192</v>
      </c>
      <c r="Z30" s="4" t="s">
        <v>141</v>
      </c>
      <c r="AA30" s="4" t="s">
        <v>48</v>
      </c>
      <c r="AB30" s="4">
        <v>503</v>
      </c>
      <c r="AC30" s="4">
        <v>8746.7479999999996</v>
      </c>
      <c r="AD30" s="4">
        <v>3264.8409999999999</v>
      </c>
      <c r="AE30" s="4">
        <v>2.6789999999999998</v>
      </c>
      <c r="AF30" s="4">
        <v>3.2</v>
      </c>
      <c r="AG30" s="4">
        <v>14.381</v>
      </c>
      <c r="AH30" s="4">
        <v>348.659111</v>
      </c>
      <c r="AI30" s="4">
        <v>9.1671720000000008</v>
      </c>
      <c r="AJ30" s="4">
        <v>96.725218999999996</v>
      </c>
      <c r="AK30" s="4">
        <v>2100</v>
      </c>
      <c r="AL30" s="4">
        <v>17</v>
      </c>
      <c r="AM30" s="4">
        <v>1909</v>
      </c>
      <c r="AN30" s="4">
        <v>84</v>
      </c>
      <c r="AO30" s="4">
        <v>25.086818000000001</v>
      </c>
      <c r="AP30" s="4">
        <v>36773.4</v>
      </c>
      <c r="AQ30" s="4">
        <v>36</v>
      </c>
      <c r="AR30" s="4">
        <v>68</v>
      </c>
      <c r="AS30" s="4">
        <v>20371</v>
      </c>
      <c r="AT30" s="4">
        <v>0.19400000000000001</v>
      </c>
      <c r="AU30" s="4">
        <v>21.824999999999999</v>
      </c>
      <c r="AV30" s="4">
        <v>82950</v>
      </c>
      <c r="AW30" s="4">
        <v>0</v>
      </c>
      <c r="AX30" s="30">
        <v>0.53</v>
      </c>
      <c r="AY30">
        <v>0.83718749999999986</v>
      </c>
      <c r="AZ30" t="s">
        <v>67</v>
      </c>
      <c r="BA30" t="s">
        <v>188</v>
      </c>
      <c r="BB30">
        <v>2</v>
      </c>
      <c r="BC30" t="s">
        <v>352</v>
      </c>
      <c r="BD30">
        <v>5</v>
      </c>
      <c r="BE30">
        <v>67343.262000000002</v>
      </c>
      <c r="BF30">
        <v>0.12988304605737688</v>
      </c>
      <c r="BG30">
        <v>0.10873646262116018</v>
      </c>
      <c r="BH30">
        <v>287106.26799999998</v>
      </c>
      <c r="BI30">
        <v>3.0465193466274305E-2</v>
      </c>
      <c r="BJ30">
        <v>2.5505079155046517E-2</v>
      </c>
      <c r="BK30">
        <v>1</v>
      </c>
      <c r="BL30" t="s">
        <v>67</v>
      </c>
      <c r="BM30">
        <v>0</v>
      </c>
      <c r="BN30" t="s">
        <v>314</v>
      </c>
    </row>
    <row r="31" spans="1:66">
      <c r="A31" s="137" t="str">
        <f t="shared" si="20"/>
        <v>강화교통</v>
      </c>
      <c r="B31" s="126" t="str">
        <f t="shared" si="1"/>
        <v>71</v>
      </c>
      <c r="C31" s="138" t="str">
        <f t="shared" si="21"/>
        <v>78바3227</v>
      </c>
      <c r="D31" s="126" t="str">
        <f t="shared" si="22"/>
        <v>대형</v>
      </c>
      <c r="E31" s="123" t="str">
        <f t="shared" si="16"/>
        <v>F</v>
      </c>
      <c r="F31" s="145">
        <f t="shared" si="17"/>
        <v>0.75060606060606061</v>
      </c>
      <c r="G31" s="146">
        <f t="shared" si="18"/>
        <v>2.4769999999999999</v>
      </c>
      <c r="H31" s="147">
        <f t="shared" si="19"/>
        <v>3.3</v>
      </c>
      <c r="I31" s="148">
        <f t="shared" si="23"/>
        <v>4408.308</v>
      </c>
      <c r="J31" s="149">
        <f t="shared" si="24"/>
        <v>1.5835558656479516E-2</v>
      </c>
      <c r="K31" s="149">
        <f t="shared" si="25"/>
        <v>0.31205198388716965</v>
      </c>
      <c r="L31" s="149">
        <f t="shared" si="26"/>
        <v>0.25157044380746535</v>
      </c>
      <c r="M31" s="150">
        <f t="shared" si="27"/>
        <v>17.178999999999998</v>
      </c>
      <c r="N31" s="151">
        <f t="shared" si="28"/>
        <v>0.65800000000000003</v>
      </c>
      <c r="O31" s="151">
        <f t="shared" si="29"/>
        <v>54.375</v>
      </c>
      <c r="P31" s="152">
        <f t="shared" si="30"/>
        <v>0.54500000000000004</v>
      </c>
      <c r="Q31" s="153">
        <f t="shared" si="31"/>
        <v>83</v>
      </c>
      <c r="R31" s="154">
        <f t="shared" si="32"/>
        <v>37.669968944784593</v>
      </c>
      <c r="S31" s="139">
        <f t="shared" si="33"/>
        <v>29</v>
      </c>
      <c r="T31" s="139">
        <f t="shared" si="34"/>
        <v>2397</v>
      </c>
      <c r="U31" t="s">
        <v>117</v>
      </c>
      <c r="V31" t="s">
        <v>121</v>
      </c>
      <c r="W31" s="4" t="s">
        <v>117</v>
      </c>
      <c r="X31" s="4" t="s">
        <v>121</v>
      </c>
      <c r="Y31" s="4" t="s">
        <v>329</v>
      </c>
      <c r="Z31" s="4" t="s">
        <v>141</v>
      </c>
      <c r="AA31" s="4" t="s">
        <v>48</v>
      </c>
      <c r="AB31" s="4">
        <v>503</v>
      </c>
      <c r="AC31" s="4">
        <v>4408.308</v>
      </c>
      <c r="AD31" s="4">
        <v>1779.951</v>
      </c>
      <c r="AE31" s="4">
        <v>2.4769999999999999</v>
      </c>
      <c r="AF31" s="4">
        <v>3.3</v>
      </c>
      <c r="AG31" s="4">
        <v>17.178999999999998</v>
      </c>
      <c r="AH31" s="4">
        <v>174.11441300000001</v>
      </c>
      <c r="AI31" s="4">
        <v>2.757199</v>
      </c>
      <c r="AJ31" s="4">
        <v>54.332748000000002</v>
      </c>
      <c r="AK31" s="4">
        <v>1109</v>
      </c>
      <c r="AL31" s="4">
        <v>29</v>
      </c>
      <c r="AM31" s="4">
        <v>2397</v>
      </c>
      <c r="AN31" s="4">
        <v>83</v>
      </c>
      <c r="AO31" s="4">
        <v>25.318455</v>
      </c>
      <c r="AP31" s="4">
        <v>24334.799999999999</v>
      </c>
      <c r="AQ31" s="4">
        <v>32.700000000000003</v>
      </c>
      <c r="AR31" s="4">
        <v>41</v>
      </c>
      <c r="AS31" s="4">
        <v>25846</v>
      </c>
      <c r="AT31" s="4">
        <v>0.65800000000000003</v>
      </c>
      <c r="AU31" s="4">
        <v>54.375</v>
      </c>
      <c r="AV31" s="4">
        <v>40005</v>
      </c>
      <c r="AW31" s="4">
        <v>0</v>
      </c>
      <c r="AX31" s="4">
        <v>0.53</v>
      </c>
      <c r="AY31">
        <v>0.75060606060606061</v>
      </c>
      <c r="AZ31" t="s">
        <v>70</v>
      </c>
      <c r="BA31" t="s">
        <v>188</v>
      </c>
      <c r="BB31">
        <v>2</v>
      </c>
      <c r="BC31" t="s">
        <v>282</v>
      </c>
      <c r="BD31">
        <v>6</v>
      </c>
      <c r="BE31">
        <v>67343.262000000002</v>
      </c>
      <c r="BF31">
        <v>6.5460268319048748E-2</v>
      </c>
      <c r="BG31">
        <v>4.9134874129176893E-2</v>
      </c>
      <c r="BH31">
        <v>287106.26799999998</v>
      </c>
      <c r="BI31">
        <v>1.5354272934229357E-2</v>
      </c>
      <c r="BJ31">
        <v>1.1525010320632157E-2</v>
      </c>
      <c r="BK31">
        <v>1</v>
      </c>
      <c r="BL31" t="s">
        <v>66</v>
      </c>
      <c r="BM31">
        <v>-4</v>
      </c>
      <c r="BN31" t="s">
        <v>320</v>
      </c>
    </row>
    <row r="32" spans="1:66">
      <c r="A32" s="134" t="str">
        <f t="shared" si="20"/>
        <v>강화교통</v>
      </c>
      <c r="B32" s="110" t="str">
        <f t="shared" si="1"/>
        <v>71</v>
      </c>
      <c r="C32" s="135" t="str">
        <f t="shared" si="21"/>
        <v>78바3229</v>
      </c>
      <c r="D32" s="110" t="str">
        <f t="shared" si="22"/>
        <v>대형</v>
      </c>
      <c r="E32" s="107" t="str">
        <f t="shared" si="16"/>
        <v>D</v>
      </c>
      <c r="F32" s="155">
        <f t="shared" si="17"/>
        <v>0.83058823529411763</v>
      </c>
      <c r="G32" s="156">
        <f t="shared" si="18"/>
        <v>2.8239999999999998</v>
      </c>
      <c r="H32" s="157">
        <f t="shared" si="19"/>
        <v>3.4</v>
      </c>
      <c r="I32" s="158">
        <f t="shared" si="23"/>
        <v>10083.07</v>
      </c>
      <c r="J32" s="159">
        <f t="shared" si="24"/>
        <v>1.8544290490102418E-2</v>
      </c>
      <c r="K32" s="159">
        <f t="shared" si="25"/>
        <v>0.26149200776165438</v>
      </c>
      <c r="L32" s="159">
        <f t="shared" si="26"/>
        <v>0.19210419048960287</v>
      </c>
      <c r="M32" s="160">
        <f t="shared" si="27"/>
        <v>12.827</v>
      </c>
      <c r="N32" s="161">
        <f t="shared" si="28"/>
        <v>0.159</v>
      </c>
      <c r="O32" s="161">
        <f t="shared" si="29"/>
        <v>27.382999999999999</v>
      </c>
      <c r="P32" s="162">
        <f t="shared" si="30"/>
        <v>0</v>
      </c>
      <c r="Q32" s="163">
        <f t="shared" si="31"/>
        <v>87</v>
      </c>
      <c r="R32" s="164">
        <f t="shared" si="32"/>
        <v>35.218264420700756</v>
      </c>
      <c r="S32" s="136">
        <f t="shared" si="33"/>
        <v>16</v>
      </c>
      <c r="T32" s="136">
        <f t="shared" si="34"/>
        <v>2761</v>
      </c>
      <c r="U32" t="s">
        <v>117</v>
      </c>
      <c r="V32" s="5" t="s">
        <v>121</v>
      </c>
      <c r="W32" t="s">
        <v>117</v>
      </c>
      <c r="X32" s="5" t="s">
        <v>121</v>
      </c>
      <c r="Y32" t="s">
        <v>194</v>
      </c>
      <c r="Z32" t="s">
        <v>141</v>
      </c>
      <c r="AA32" t="s">
        <v>48</v>
      </c>
      <c r="AB32">
        <v>503</v>
      </c>
      <c r="AC32" s="1">
        <v>10083.07</v>
      </c>
      <c r="AD32" s="1">
        <v>3569.915</v>
      </c>
      <c r="AE32" s="28">
        <v>2.8239999999999998</v>
      </c>
      <c r="AF32">
        <v>3.4</v>
      </c>
      <c r="AG32">
        <v>12.827</v>
      </c>
      <c r="AH32">
        <v>397.662127</v>
      </c>
      <c r="AI32">
        <v>7.3743619999999996</v>
      </c>
      <c r="AJ32">
        <v>103.985468</v>
      </c>
      <c r="AK32">
        <v>1937</v>
      </c>
      <c r="AL32">
        <v>16</v>
      </c>
      <c r="AM32">
        <v>2761</v>
      </c>
      <c r="AN32">
        <v>87</v>
      </c>
      <c r="AO32">
        <v>25.355872000000002</v>
      </c>
      <c r="AP32">
        <v>17257.8</v>
      </c>
      <c r="AQ32">
        <v>0</v>
      </c>
      <c r="AR32">
        <v>26</v>
      </c>
      <c r="AS32">
        <v>7997</v>
      </c>
      <c r="AT32">
        <v>0.159</v>
      </c>
      <c r="AU32">
        <v>27.382999999999999</v>
      </c>
      <c r="AV32">
        <v>93992</v>
      </c>
      <c r="AW32">
        <v>0</v>
      </c>
      <c r="AX32">
        <v>0.53</v>
      </c>
      <c r="AY32">
        <v>0.83058823529411763</v>
      </c>
      <c r="AZ32" t="s">
        <v>67</v>
      </c>
      <c r="BA32" t="s">
        <v>188</v>
      </c>
      <c r="BB32">
        <v>3</v>
      </c>
      <c r="BC32" t="s">
        <v>354</v>
      </c>
      <c r="BD32">
        <v>7</v>
      </c>
      <c r="BE32">
        <v>67343.262000000002</v>
      </c>
      <c r="BF32">
        <v>0.14972648637067804</v>
      </c>
      <c r="BG32">
        <v>0.12436105809141022</v>
      </c>
      <c r="BH32">
        <v>287106.26799999998</v>
      </c>
      <c r="BI32">
        <v>3.5119644270531915E-2</v>
      </c>
      <c r="BJ32">
        <v>2.916996335881827E-2</v>
      </c>
      <c r="BK32">
        <v>1</v>
      </c>
      <c r="BL32" t="s">
        <v>67</v>
      </c>
      <c r="BM32">
        <v>0</v>
      </c>
      <c r="BN32" t="s">
        <v>314</v>
      </c>
    </row>
    <row r="33" spans="1:66">
      <c r="A33" s="137" t="str">
        <f t="shared" si="20"/>
        <v>강화교통</v>
      </c>
      <c r="B33" s="126" t="str">
        <f t="shared" si="1"/>
        <v>71</v>
      </c>
      <c r="C33" s="138" t="str">
        <f t="shared" si="21"/>
        <v>78바3237</v>
      </c>
      <c r="D33" s="126" t="str">
        <f t="shared" si="22"/>
        <v>대형</v>
      </c>
      <c r="E33" s="123" t="str">
        <f t="shared" si="16"/>
        <v>C</v>
      </c>
      <c r="F33" s="145">
        <f t="shared" si="17"/>
        <v>0.89969696969696966</v>
      </c>
      <c r="G33" s="146">
        <f t="shared" si="18"/>
        <v>2.9689999999999999</v>
      </c>
      <c r="H33" s="147">
        <f t="shared" si="19"/>
        <v>3.3</v>
      </c>
      <c r="I33" s="148">
        <f t="shared" si="23"/>
        <v>9142.3670000000002</v>
      </c>
      <c r="J33" s="149">
        <f t="shared" si="24"/>
        <v>1.4424623618993609E-2</v>
      </c>
      <c r="K33" s="149">
        <f t="shared" si="25"/>
        <v>0.25968639359411111</v>
      </c>
      <c r="L33" s="149">
        <f t="shared" si="26"/>
        <v>0.19032270308116048</v>
      </c>
      <c r="M33" s="150">
        <f t="shared" si="27"/>
        <v>11.946999999999999</v>
      </c>
      <c r="N33" s="151">
        <f t="shared" si="28"/>
        <v>0.30599999999999999</v>
      </c>
      <c r="O33" s="151">
        <f t="shared" si="29"/>
        <v>7.9740000000000002</v>
      </c>
      <c r="P33" s="152">
        <f t="shared" si="30"/>
        <v>0</v>
      </c>
      <c r="Q33" s="153">
        <f t="shared" si="31"/>
        <v>80</v>
      </c>
      <c r="R33" s="154">
        <f t="shared" si="32"/>
        <v>33.476662770391471</v>
      </c>
      <c r="S33" s="139">
        <f t="shared" si="33"/>
        <v>28</v>
      </c>
      <c r="T33" s="139">
        <f t="shared" si="34"/>
        <v>729</v>
      </c>
      <c r="U33" t="s">
        <v>117</v>
      </c>
      <c r="V33" t="s">
        <v>121</v>
      </c>
      <c r="W33" t="s">
        <v>117</v>
      </c>
      <c r="X33" s="4" t="s">
        <v>121</v>
      </c>
      <c r="Y33" s="4" t="s">
        <v>195</v>
      </c>
      <c r="Z33" s="4" t="s">
        <v>141</v>
      </c>
      <c r="AA33" s="4" t="s">
        <v>48</v>
      </c>
      <c r="AB33" s="4">
        <v>503</v>
      </c>
      <c r="AC33" s="4">
        <v>9142.3670000000002</v>
      </c>
      <c r="AD33" s="4">
        <v>3079.7750000000001</v>
      </c>
      <c r="AE33" s="4">
        <v>2.9689999999999999</v>
      </c>
      <c r="AF33" s="4">
        <v>3.3</v>
      </c>
      <c r="AG33" s="4">
        <v>11.946999999999999</v>
      </c>
      <c r="AH33" s="4">
        <v>376.22381999999999</v>
      </c>
      <c r="AI33" s="4">
        <v>5.4268869999999998</v>
      </c>
      <c r="AJ33" s="4">
        <v>97.700207000000006</v>
      </c>
      <c r="AK33" s="4">
        <v>1740</v>
      </c>
      <c r="AL33" s="4">
        <v>28</v>
      </c>
      <c r="AM33" s="4">
        <v>729</v>
      </c>
      <c r="AN33" s="4">
        <v>80</v>
      </c>
      <c r="AO33" s="4">
        <v>24.300339999999998</v>
      </c>
      <c r="AP33" s="4">
        <v>6888</v>
      </c>
      <c r="AQ33" s="4">
        <v>0</v>
      </c>
      <c r="AR33" s="4">
        <v>13</v>
      </c>
      <c r="AS33" s="4">
        <v>3950</v>
      </c>
      <c r="AT33" s="4">
        <v>0.30599999999999999</v>
      </c>
      <c r="AU33" s="4">
        <v>7.9740000000000002</v>
      </c>
      <c r="AV33" s="4">
        <v>87782</v>
      </c>
      <c r="AW33" s="4">
        <v>0</v>
      </c>
      <c r="AX33" s="4">
        <v>0.56000000000000005</v>
      </c>
      <c r="AY33">
        <v>0.89969696969696966</v>
      </c>
      <c r="AZ33" t="s">
        <v>69</v>
      </c>
      <c r="BA33" t="s">
        <v>188</v>
      </c>
      <c r="BB33">
        <v>1</v>
      </c>
      <c r="BC33" t="s">
        <v>328</v>
      </c>
      <c r="BD33">
        <v>5</v>
      </c>
      <c r="BE33">
        <v>67343.262000000002</v>
      </c>
      <c r="BF33">
        <v>0.1357577095092305</v>
      </c>
      <c r="BG33">
        <v>0.12214079985845616</v>
      </c>
      <c r="BH33">
        <v>287106.26799999998</v>
      </c>
      <c r="BI33">
        <v>3.1843146663729407E-2</v>
      </c>
      <c r="BJ33">
        <v>2.8649182558973519E-2</v>
      </c>
      <c r="BK33">
        <v>1</v>
      </c>
      <c r="BL33" t="s">
        <v>67</v>
      </c>
      <c r="BM33">
        <v>1</v>
      </c>
      <c r="BN33" t="s">
        <v>309</v>
      </c>
    </row>
    <row r="34" spans="1:66">
      <c r="A34" s="134" t="str">
        <f t="shared" si="20"/>
        <v>강화교통</v>
      </c>
      <c r="B34" s="110" t="str">
        <f t="shared" si="1"/>
        <v>800</v>
      </c>
      <c r="C34" s="135" t="str">
        <f t="shared" si="21"/>
        <v>70바3704</v>
      </c>
      <c r="D34" s="110" t="str">
        <f t="shared" si="22"/>
        <v>좌석</v>
      </c>
      <c r="E34" s="107" t="str">
        <f t="shared" si="16"/>
        <v>F</v>
      </c>
      <c r="F34" s="155">
        <f t="shared" si="17"/>
        <v>0.79172413793103447</v>
      </c>
      <c r="G34" s="156">
        <f t="shared" si="18"/>
        <v>2.2959999999999998</v>
      </c>
      <c r="H34" s="157">
        <f t="shared" si="19"/>
        <v>2.9</v>
      </c>
      <c r="I34" s="158">
        <f t="shared" si="23"/>
        <v>6838.0690000000004</v>
      </c>
      <c r="J34" s="159">
        <f t="shared" si="24"/>
        <v>1.7696314852983456E-2</v>
      </c>
      <c r="K34" s="159">
        <f t="shared" si="25"/>
        <v>0.34995867496698102</v>
      </c>
      <c r="L34" s="159">
        <f t="shared" si="26"/>
        <v>0.24641459452953748</v>
      </c>
      <c r="M34" s="160">
        <f t="shared" si="27"/>
        <v>12.475</v>
      </c>
      <c r="N34" s="161">
        <f t="shared" si="28"/>
        <v>0.17499999999999999</v>
      </c>
      <c r="O34" s="161">
        <f t="shared" si="29"/>
        <v>19.45</v>
      </c>
      <c r="P34" s="162">
        <f t="shared" si="30"/>
        <v>31.82</v>
      </c>
      <c r="Q34" s="163">
        <f t="shared" si="31"/>
        <v>104</v>
      </c>
      <c r="R34" s="164">
        <f t="shared" si="32"/>
        <v>32.404571360299514</v>
      </c>
      <c r="S34" s="136">
        <f t="shared" si="33"/>
        <v>12</v>
      </c>
      <c r="T34" s="136">
        <f t="shared" si="34"/>
        <v>1330</v>
      </c>
      <c r="U34" t="s">
        <v>117</v>
      </c>
      <c r="V34" t="s">
        <v>122</v>
      </c>
      <c r="W34" s="4" t="s">
        <v>117</v>
      </c>
      <c r="X34" s="4" t="s">
        <v>122</v>
      </c>
      <c r="Y34" s="4" t="s">
        <v>291</v>
      </c>
      <c r="Z34" s="4" t="s">
        <v>196</v>
      </c>
      <c r="AA34" s="4" t="s">
        <v>48</v>
      </c>
      <c r="AB34" s="4">
        <v>503</v>
      </c>
      <c r="AC34" s="4">
        <v>6838.0690000000004</v>
      </c>
      <c r="AD34" s="4">
        <v>2977.953</v>
      </c>
      <c r="AE34" s="4">
        <v>2.2959999999999998</v>
      </c>
      <c r="AF34" s="4">
        <v>2.9</v>
      </c>
      <c r="AG34" s="4">
        <v>12.475</v>
      </c>
      <c r="AH34" s="4">
        <v>333.71298200000001</v>
      </c>
      <c r="AI34" s="4">
        <v>5.9054900000000004</v>
      </c>
      <c r="AJ34" s="4">
        <v>116.785753</v>
      </c>
      <c r="AK34" s="4">
        <v>1685</v>
      </c>
      <c r="AL34" s="4">
        <v>12</v>
      </c>
      <c r="AM34" s="4">
        <v>1330</v>
      </c>
      <c r="AN34" s="4">
        <v>104</v>
      </c>
      <c r="AO34" s="4">
        <v>20.490869</v>
      </c>
      <c r="AP34" s="4">
        <v>34378</v>
      </c>
      <c r="AQ34" s="4">
        <v>1909.2</v>
      </c>
      <c r="AR34" s="4">
        <v>42</v>
      </c>
      <c r="AS34" s="4">
        <v>19675</v>
      </c>
      <c r="AT34" s="4">
        <v>0.17499999999999999</v>
      </c>
      <c r="AU34" s="4">
        <v>19.45</v>
      </c>
      <c r="AV34" s="4">
        <v>63349</v>
      </c>
      <c r="AW34" s="4">
        <v>0</v>
      </c>
      <c r="AX34" s="4">
        <v>0.46</v>
      </c>
      <c r="AY34">
        <v>0.79172413793103447</v>
      </c>
      <c r="AZ34" t="s">
        <v>70</v>
      </c>
      <c r="BA34" t="s">
        <v>197</v>
      </c>
      <c r="BB34">
        <v>1</v>
      </c>
      <c r="BC34" t="s">
        <v>277</v>
      </c>
      <c r="BD34">
        <v>6</v>
      </c>
      <c r="BE34">
        <v>73692.914999999994</v>
      </c>
      <c r="BF34">
        <v>9.2791403352683238E-2</v>
      </c>
      <c r="BG34">
        <v>7.3465193826814032E-2</v>
      </c>
      <c r="BH34">
        <v>287106.26799999998</v>
      </c>
      <c r="BI34">
        <v>2.3817205551221198E-2</v>
      </c>
      <c r="BJ34">
        <v>1.8856656532966851E-2</v>
      </c>
      <c r="BK34">
        <v>1</v>
      </c>
      <c r="BL34" t="s">
        <v>67</v>
      </c>
      <c r="BM34">
        <v>-1</v>
      </c>
      <c r="BN34" t="s">
        <v>320</v>
      </c>
    </row>
    <row r="35" spans="1:66">
      <c r="A35" s="137" t="str">
        <f t="shared" si="20"/>
        <v>강화교통</v>
      </c>
      <c r="B35" s="126" t="str">
        <f t="shared" si="1"/>
        <v>800</v>
      </c>
      <c r="C35" s="138" t="str">
        <f t="shared" si="21"/>
        <v>70바3711</v>
      </c>
      <c r="D35" s="126" t="str">
        <f t="shared" si="22"/>
        <v>좌석</v>
      </c>
      <c r="E35" s="123" t="str">
        <f t="shared" si="16"/>
        <v>B</v>
      </c>
      <c r="F35" s="145">
        <f t="shared" si="17"/>
        <v>0.91185185185185191</v>
      </c>
      <c r="G35" s="146">
        <f t="shared" si="18"/>
        <v>2.4620000000000002</v>
      </c>
      <c r="H35" s="147">
        <f t="shared" si="19"/>
        <v>2.7</v>
      </c>
      <c r="I35" s="148">
        <f t="shared" si="23"/>
        <v>6979.1729999999998</v>
      </c>
      <c r="J35" s="149">
        <f t="shared" si="24"/>
        <v>1.8936420400501083E-2</v>
      </c>
      <c r="K35" s="149">
        <f t="shared" si="25"/>
        <v>0.37435906332805996</v>
      </c>
      <c r="L35" s="149">
        <f t="shared" si="26"/>
        <v>0.26693707119740406</v>
      </c>
      <c r="M35" s="150">
        <f t="shared" si="27"/>
        <v>11.04</v>
      </c>
      <c r="N35" s="151">
        <f t="shared" si="28"/>
        <v>0.80200000000000005</v>
      </c>
      <c r="O35" s="151">
        <f t="shared" si="29"/>
        <v>16.263000000000002</v>
      </c>
      <c r="P35" s="152">
        <f t="shared" si="30"/>
        <v>4.083333333333333</v>
      </c>
      <c r="Q35" s="153">
        <f t="shared" si="31"/>
        <v>96</v>
      </c>
      <c r="R35" s="154">
        <f t="shared" si="32"/>
        <v>31.503140860669749</v>
      </c>
      <c r="S35" s="139">
        <f t="shared" si="33"/>
        <v>56</v>
      </c>
      <c r="T35" s="139">
        <f t="shared" si="34"/>
        <v>1135</v>
      </c>
      <c r="U35" t="s">
        <v>117</v>
      </c>
      <c r="V35" t="s">
        <v>122</v>
      </c>
      <c r="W35" t="s">
        <v>117</v>
      </c>
      <c r="X35" s="4" t="s">
        <v>122</v>
      </c>
      <c r="Y35" s="4" t="s">
        <v>247</v>
      </c>
      <c r="Z35" s="4" t="s">
        <v>196</v>
      </c>
      <c r="AA35" s="4" t="s">
        <v>48</v>
      </c>
      <c r="AB35" s="4">
        <v>503</v>
      </c>
      <c r="AC35" s="4">
        <v>6979.1729999999998</v>
      </c>
      <c r="AD35" s="4">
        <v>2834.375</v>
      </c>
      <c r="AE35" s="4">
        <v>2.4620000000000002</v>
      </c>
      <c r="AF35" s="4">
        <v>2.7</v>
      </c>
      <c r="AG35" s="4">
        <v>11.04</v>
      </c>
      <c r="AH35" s="4">
        <v>365.15132499999999</v>
      </c>
      <c r="AI35" s="4">
        <v>6.9146590000000003</v>
      </c>
      <c r="AJ35" s="4">
        <v>136.69770800000001</v>
      </c>
      <c r="AK35" s="4">
        <v>1863</v>
      </c>
      <c r="AL35" s="4">
        <v>56</v>
      </c>
      <c r="AM35" s="4">
        <v>1135</v>
      </c>
      <c r="AN35" s="4">
        <v>96</v>
      </c>
      <c r="AO35" s="4">
        <v>19.113097</v>
      </c>
      <c r="AP35" s="4">
        <v>14678.1</v>
      </c>
      <c r="AQ35" s="4">
        <v>245</v>
      </c>
      <c r="AR35" s="4">
        <v>66</v>
      </c>
      <c r="AS35" s="4">
        <v>22769</v>
      </c>
      <c r="AT35" s="4">
        <v>0.80200000000000005</v>
      </c>
      <c r="AU35" s="4">
        <v>16.263000000000002</v>
      </c>
      <c r="AV35" s="4">
        <v>64188</v>
      </c>
      <c r="AW35" s="4">
        <v>0</v>
      </c>
      <c r="AX35" s="4">
        <v>0.47</v>
      </c>
      <c r="AY35">
        <v>0.91185185185185191</v>
      </c>
      <c r="AZ35" t="s">
        <v>68</v>
      </c>
      <c r="BA35" t="s">
        <v>197</v>
      </c>
      <c r="BB35">
        <v>1</v>
      </c>
      <c r="BC35" t="s">
        <v>202</v>
      </c>
      <c r="BD35">
        <v>7</v>
      </c>
      <c r="BE35">
        <v>73692.914999999994</v>
      </c>
      <c r="BF35">
        <v>9.4706160015518459E-2</v>
      </c>
      <c r="BG35">
        <v>8.635798739192832E-2</v>
      </c>
      <c r="BH35">
        <v>287106.26799999998</v>
      </c>
      <c r="BI35">
        <v>2.4308675141846783E-2</v>
      </c>
      <c r="BJ35">
        <v>2.2165910444158068E-2</v>
      </c>
      <c r="BK35">
        <v>1</v>
      </c>
      <c r="BL35" t="s">
        <v>68</v>
      </c>
      <c r="BM35">
        <v>0</v>
      </c>
      <c r="BN35" t="s">
        <v>314</v>
      </c>
    </row>
    <row r="36" spans="1:66">
      <c r="A36" s="134" t="str">
        <f t="shared" si="20"/>
        <v>강화교통</v>
      </c>
      <c r="B36" s="110" t="str">
        <f t="shared" si="1"/>
        <v>800</v>
      </c>
      <c r="C36" s="135" t="str">
        <f t="shared" si="21"/>
        <v>70바3720</v>
      </c>
      <c r="D36" s="110" t="str">
        <f t="shared" si="22"/>
        <v>좌석</v>
      </c>
      <c r="E36" s="107" t="str">
        <f t="shared" si="16"/>
        <v>C</v>
      </c>
      <c r="F36" s="155">
        <f t="shared" si="17"/>
        <v>0.87037037037037035</v>
      </c>
      <c r="G36" s="156">
        <f t="shared" si="18"/>
        <v>2.35</v>
      </c>
      <c r="H36" s="157">
        <f t="shared" si="19"/>
        <v>2.7</v>
      </c>
      <c r="I36" s="158">
        <f t="shared" si="23"/>
        <v>6981.82</v>
      </c>
      <c r="J36" s="159">
        <f t="shared" si="24"/>
        <v>2.1641512482295903E-2</v>
      </c>
      <c r="K36" s="159">
        <f t="shared" si="25"/>
        <v>0.37369481112729475</v>
      </c>
      <c r="L36" s="159">
        <f t="shared" si="26"/>
        <v>0.27242180405682187</v>
      </c>
      <c r="M36" s="160">
        <f t="shared" si="27"/>
        <v>12.226000000000001</v>
      </c>
      <c r="N36" s="161">
        <f t="shared" si="28"/>
        <v>1.6040000000000001</v>
      </c>
      <c r="O36" s="161">
        <f t="shared" si="29"/>
        <v>36.695</v>
      </c>
      <c r="P36" s="162">
        <f t="shared" si="30"/>
        <v>3.9466666666666668</v>
      </c>
      <c r="Q36" s="163">
        <f t="shared" si="31"/>
        <v>103</v>
      </c>
      <c r="R36" s="164">
        <f t="shared" si="32"/>
        <v>32.040446273520864</v>
      </c>
      <c r="S36" s="136">
        <f t="shared" si="33"/>
        <v>112</v>
      </c>
      <c r="T36" s="136">
        <f t="shared" si="34"/>
        <v>2562</v>
      </c>
      <c r="U36" t="s">
        <v>117</v>
      </c>
      <c r="V36" s="5" t="s">
        <v>122</v>
      </c>
      <c r="W36" t="s">
        <v>117</v>
      </c>
      <c r="X36" s="5" t="s">
        <v>122</v>
      </c>
      <c r="Y36" t="s">
        <v>248</v>
      </c>
      <c r="Z36" t="s">
        <v>196</v>
      </c>
      <c r="AA36" t="s">
        <v>48</v>
      </c>
      <c r="AB36">
        <v>503</v>
      </c>
      <c r="AC36" s="1">
        <v>6981.82</v>
      </c>
      <c r="AD36" s="1">
        <v>2971.3429999999998</v>
      </c>
      <c r="AE36" s="28">
        <v>2.35</v>
      </c>
      <c r="AF36">
        <v>2.7</v>
      </c>
      <c r="AG36">
        <v>12.226000000000001</v>
      </c>
      <c r="AH36">
        <v>360.37629099999998</v>
      </c>
      <c r="AI36">
        <v>7.7990880000000002</v>
      </c>
      <c r="AJ36">
        <v>134.67075</v>
      </c>
      <c r="AK36">
        <v>1902</v>
      </c>
      <c r="AL36">
        <v>112</v>
      </c>
      <c r="AM36">
        <v>2562</v>
      </c>
      <c r="AN36">
        <v>103</v>
      </c>
      <c r="AO36">
        <v>19.373694</v>
      </c>
      <c r="AP36">
        <v>24868.3</v>
      </c>
      <c r="AQ36">
        <v>236.8</v>
      </c>
      <c r="AR36">
        <v>47</v>
      </c>
      <c r="AS36">
        <v>23881</v>
      </c>
      <c r="AT36">
        <v>1.6040000000000001</v>
      </c>
      <c r="AU36">
        <v>36.695</v>
      </c>
      <c r="AV36">
        <v>65702</v>
      </c>
      <c r="AW36">
        <v>0</v>
      </c>
      <c r="AX36">
        <v>0.47</v>
      </c>
      <c r="AY36">
        <v>0.87037037037037035</v>
      </c>
      <c r="AZ36" t="s">
        <v>69</v>
      </c>
      <c r="BA36" t="s">
        <v>197</v>
      </c>
      <c r="BB36">
        <v>4</v>
      </c>
      <c r="BC36" t="s">
        <v>435</v>
      </c>
      <c r="BD36">
        <v>7</v>
      </c>
      <c r="BE36">
        <v>73692.914999999994</v>
      </c>
      <c r="BF36">
        <v>9.4742079343719823E-2</v>
      </c>
      <c r="BG36">
        <v>8.2460698688052433E-2</v>
      </c>
      <c r="BH36">
        <v>287106.26799999998</v>
      </c>
      <c r="BI36">
        <v>2.4317894724611169E-2</v>
      </c>
      <c r="BJ36">
        <v>2.1165575038087497E-2</v>
      </c>
      <c r="BK36">
        <v>1</v>
      </c>
      <c r="BL36" t="s">
        <v>69</v>
      </c>
      <c r="BM36">
        <v>0</v>
      </c>
      <c r="BN36" t="s">
        <v>314</v>
      </c>
    </row>
    <row r="37" spans="1:66">
      <c r="A37" s="137" t="str">
        <f t="shared" si="20"/>
        <v>강화교통</v>
      </c>
      <c r="B37" s="126" t="str">
        <f t="shared" si="1"/>
        <v>800</v>
      </c>
      <c r="C37" s="138" t="str">
        <f t="shared" si="21"/>
        <v>78바3210</v>
      </c>
      <c r="D37" s="126" t="str">
        <f t="shared" si="22"/>
        <v>좌석</v>
      </c>
      <c r="E37" s="123" t="str">
        <f t="shared" si="16"/>
        <v>D</v>
      </c>
      <c r="F37" s="145">
        <f t="shared" si="17"/>
        <v>0.83892857142857158</v>
      </c>
      <c r="G37" s="146">
        <f t="shared" si="18"/>
        <v>2.3490000000000002</v>
      </c>
      <c r="H37" s="147">
        <f t="shared" si="19"/>
        <v>2.8</v>
      </c>
      <c r="I37" s="148">
        <f t="shared" si="23"/>
        <v>7797.6980000000003</v>
      </c>
      <c r="J37" s="149">
        <f t="shared" si="24"/>
        <v>3.0855975436032648E-2</v>
      </c>
      <c r="K37" s="149">
        <f t="shared" si="25"/>
        <v>0.35586810885412512</v>
      </c>
      <c r="L37" s="149">
        <f t="shared" si="26"/>
        <v>0.18992784793666026</v>
      </c>
      <c r="M37" s="150">
        <f t="shared" si="27"/>
        <v>12.916</v>
      </c>
      <c r="N37" s="151">
        <f t="shared" si="28"/>
        <v>0.09</v>
      </c>
      <c r="O37" s="151">
        <f t="shared" si="29"/>
        <v>18.158999999999999</v>
      </c>
      <c r="P37" s="152">
        <f t="shared" si="30"/>
        <v>15.404999999999999</v>
      </c>
      <c r="Q37" s="153">
        <f t="shared" si="31"/>
        <v>100</v>
      </c>
      <c r="R37" s="154">
        <f t="shared" si="32"/>
        <v>32.491973769552907</v>
      </c>
      <c r="S37" s="139">
        <f t="shared" si="33"/>
        <v>7</v>
      </c>
      <c r="T37" s="139">
        <f t="shared" si="34"/>
        <v>1416</v>
      </c>
      <c r="U37" t="s">
        <v>117</v>
      </c>
      <c r="V37" t="s">
        <v>122</v>
      </c>
      <c r="W37" s="4" t="s">
        <v>117</v>
      </c>
      <c r="X37" s="4" t="s">
        <v>122</v>
      </c>
      <c r="Y37" s="4" t="s">
        <v>199</v>
      </c>
      <c r="Z37" s="4" t="s">
        <v>196</v>
      </c>
      <c r="AA37" s="4" t="s">
        <v>48</v>
      </c>
      <c r="AB37" s="4">
        <v>503</v>
      </c>
      <c r="AC37" s="4">
        <v>7797.6980000000003</v>
      </c>
      <c r="AD37" s="4">
        <v>3319.4949999999999</v>
      </c>
      <c r="AE37" s="4">
        <v>2.3490000000000002</v>
      </c>
      <c r="AF37" s="4">
        <v>2.8</v>
      </c>
      <c r="AG37" s="4">
        <v>12.916</v>
      </c>
      <c r="AH37" s="4">
        <v>391.32212900000002</v>
      </c>
      <c r="AI37" s="4">
        <v>12.074626</v>
      </c>
      <c r="AJ37" s="4">
        <v>139.25906599999999</v>
      </c>
      <c r="AK37" s="4">
        <v>1481</v>
      </c>
      <c r="AL37" s="4">
        <v>7</v>
      </c>
      <c r="AM37" s="4">
        <v>1416</v>
      </c>
      <c r="AN37" s="4">
        <v>100</v>
      </c>
      <c r="AO37" s="4">
        <v>19.926544</v>
      </c>
      <c r="AP37" s="4">
        <v>31026.3</v>
      </c>
      <c r="AQ37" s="4">
        <v>924.3</v>
      </c>
      <c r="AR37" s="4">
        <v>54</v>
      </c>
      <c r="AS37" s="4">
        <v>25803</v>
      </c>
      <c r="AT37" s="4">
        <v>0.09</v>
      </c>
      <c r="AU37" s="4">
        <v>18.158999999999999</v>
      </c>
      <c r="AV37" s="4">
        <v>73211</v>
      </c>
      <c r="AW37" s="4">
        <v>0</v>
      </c>
      <c r="AX37" s="4">
        <v>0.48</v>
      </c>
      <c r="AY37">
        <v>0.83892857142857158</v>
      </c>
      <c r="AZ37" t="s">
        <v>67</v>
      </c>
      <c r="BA37" t="s">
        <v>197</v>
      </c>
      <c r="BB37">
        <v>1</v>
      </c>
      <c r="BC37" t="s">
        <v>355</v>
      </c>
      <c r="BD37">
        <v>5</v>
      </c>
      <c r="BE37">
        <v>73692.914999999994</v>
      </c>
      <c r="BF37">
        <v>0.10581340146471341</v>
      </c>
      <c r="BG37">
        <v>8.8769885728789938E-2</v>
      </c>
      <c r="BH37">
        <v>287106.26799999998</v>
      </c>
      <c r="BI37">
        <v>2.7159623000637522E-2</v>
      </c>
      <c r="BJ37">
        <v>2.2784983724463411E-2</v>
      </c>
      <c r="BK37">
        <v>1</v>
      </c>
      <c r="BL37" t="s">
        <v>67</v>
      </c>
      <c r="BM37">
        <v>0</v>
      </c>
      <c r="BN37" t="s">
        <v>314</v>
      </c>
    </row>
    <row r="38" spans="1:66">
      <c r="A38" s="134" t="str">
        <f t="shared" si="20"/>
        <v>강화교통</v>
      </c>
      <c r="B38" s="110" t="str">
        <f t="shared" si="1"/>
        <v>800</v>
      </c>
      <c r="C38" s="135" t="str">
        <f t="shared" si="21"/>
        <v>78바3211</v>
      </c>
      <c r="D38" s="110" t="str">
        <f t="shared" si="22"/>
        <v>좌석</v>
      </c>
      <c r="E38" s="107" t="str">
        <f t="shared" si="16"/>
        <v>C</v>
      </c>
      <c r="F38" s="155">
        <f t="shared" si="17"/>
        <v>0.87666666666666659</v>
      </c>
      <c r="G38" s="156">
        <f t="shared" si="18"/>
        <v>2.367</v>
      </c>
      <c r="H38" s="157">
        <f t="shared" si="19"/>
        <v>2.7</v>
      </c>
      <c r="I38" s="158">
        <f t="shared" si="23"/>
        <v>7153.9809999999998</v>
      </c>
      <c r="J38" s="159">
        <f t="shared" si="24"/>
        <v>2.0078706158827318E-2</v>
      </c>
      <c r="K38" s="159">
        <f t="shared" si="25"/>
        <v>0.36555655288521244</v>
      </c>
      <c r="L38" s="159">
        <f t="shared" si="26"/>
        <v>0.27117768414537308</v>
      </c>
      <c r="M38" s="160">
        <f t="shared" si="27"/>
        <v>12.041</v>
      </c>
      <c r="N38" s="161">
        <f t="shared" si="28"/>
        <v>0.86699999999999999</v>
      </c>
      <c r="O38" s="161">
        <f t="shared" si="29"/>
        <v>26.027000000000001</v>
      </c>
      <c r="P38" s="162">
        <f t="shared" si="30"/>
        <v>6.65</v>
      </c>
      <c r="Q38" s="163">
        <f t="shared" si="31"/>
        <v>92</v>
      </c>
      <c r="R38" s="164">
        <f t="shared" si="32"/>
        <v>31.967850141756163</v>
      </c>
      <c r="S38" s="136">
        <f t="shared" si="33"/>
        <v>62</v>
      </c>
      <c r="T38" s="136">
        <f t="shared" si="34"/>
        <v>1862</v>
      </c>
      <c r="U38" t="s">
        <v>117</v>
      </c>
      <c r="V38" t="s">
        <v>122</v>
      </c>
      <c r="W38" t="s">
        <v>117</v>
      </c>
      <c r="X38" s="4" t="s">
        <v>122</v>
      </c>
      <c r="Y38" s="4" t="s">
        <v>249</v>
      </c>
      <c r="Z38" s="4" t="s">
        <v>196</v>
      </c>
      <c r="AA38" s="4" t="s">
        <v>48</v>
      </c>
      <c r="AB38" s="4">
        <v>503</v>
      </c>
      <c r="AC38" s="4">
        <v>7153.9809999999998</v>
      </c>
      <c r="AD38" s="4">
        <v>3022.125</v>
      </c>
      <c r="AE38" s="4">
        <v>2.367</v>
      </c>
      <c r="AF38" s="4">
        <v>2.7</v>
      </c>
      <c r="AG38" s="4">
        <v>12.041</v>
      </c>
      <c r="AH38" s="4">
        <v>364.257136</v>
      </c>
      <c r="AI38" s="4">
        <v>7.3138120000000004</v>
      </c>
      <c r="AJ38" s="4">
        <v>133.15658300000001</v>
      </c>
      <c r="AK38" s="4">
        <v>1940</v>
      </c>
      <c r="AL38" s="4">
        <v>62</v>
      </c>
      <c r="AM38" s="4">
        <v>1862</v>
      </c>
      <c r="AN38" s="4">
        <v>92</v>
      </c>
      <c r="AO38" s="4">
        <v>19.639918999999999</v>
      </c>
      <c r="AP38" s="4">
        <v>22316.7</v>
      </c>
      <c r="AQ38" s="4">
        <v>399</v>
      </c>
      <c r="AR38" s="4">
        <v>69</v>
      </c>
      <c r="AS38" s="4">
        <v>21395</v>
      </c>
      <c r="AT38" s="4">
        <v>0.86699999999999999</v>
      </c>
      <c r="AU38" s="4">
        <v>26.027000000000001</v>
      </c>
      <c r="AV38" s="4">
        <v>68366</v>
      </c>
      <c r="AW38" s="4">
        <v>0</v>
      </c>
      <c r="AX38" s="4">
        <v>0.47</v>
      </c>
      <c r="AY38">
        <v>0.87666666666666659</v>
      </c>
      <c r="AZ38" t="s">
        <v>69</v>
      </c>
      <c r="BA38" t="s">
        <v>197</v>
      </c>
      <c r="BB38">
        <v>2</v>
      </c>
      <c r="BC38" t="s">
        <v>205</v>
      </c>
      <c r="BD38">
        <v>7</v>
      </c>
      <c r="BE38">
        <v>73692.914999999994</v>
      </c>
      <c r="BF38">
        <v>9.7078274078315402E-2</v>
      </c>
      <c r="BG38">
        <v>8.5105286941989822E-2</v>
      </c>
      <c r="BH38">
        <v>287106.26799999998</v>
      </c>
      <c r="BI38">
        <v>2.4917536805570541E-2</v>
      </c>
      <c r="BJ38">
        <v>2.1844373932883507E-2</v>
      </c>
      <c r="BK38">
        <v>1</v>
      </c>
      <c r="BL38" t="s">
        <v>69</v>
      </c>
      <c r="BM38">
        <v>0</v>
      </c>
      <c r="BN38" t="s">
        <v>314</v>
      </c>
    </row>
    <row r="39" spans="1:66">
      <c r="A39" s="137" t="str">
        <f t="shared" si="20"/>
        <v>강화교통</v>
      </c>
      <c r="B39" s="126" t="str">
        <f t="shared" si="1"/>
        <v>800</v>
      </c>
      <c r="C39" s="138" t="str">
        <f t="shared" si="21"/>
        <v>78바3212</v>
      </c>
      <c r="D39" s="126" t="str">
        <f t="shared" si="22"/>
        <v>좌석</v>
      </c>
      <c r="E39" s="123" t="str">
        <f t="shared" si="16"/>
        <v>C</v>
      </c>
      <c r="F39" s="145">
        <f t="shared" si="17"/>
        <v>0.88185185185185166</v>
      </c>
      <c r="G39" s="146">
        <f t="shared" si="18"/>
        <v>2.3809999999999998</v>
      </c>
      <c r="H39" s="147">
        <f t="shared" si="19"/>
        <v>2.7</v>
      </c>
      <c r="I39" s="148">
        <f t="shared" si="23"/>
        <v>7126.2950000000001</v>
      </c>
      <c r="J39" s="149">
        <f t="shared" si="24"/>
        <v>1.2684427850527331E-2</v>
      </c>
      <c r="K39" s="149">
        <f t="shared" si="25"/>
        <v>0.40984957022975893</v>
      </c>
      <c r="L39" s="149">
        <f t="shared" si="26"/>
        <v>0.24360484655771336</v>
      </c>
      <c r="M39" s="150">
        <f t="shared" si="27"/>
        <v>12.273999999999999</v>
      </c>
      <c r="N39" s="151">
        <f t="shared" si="28"/>
        <v>1.319</v>
      </c>
      <c r="O39" s="151">
        <f t="shared" si="29"/>
        <v>19.323</v>
      </c>
      <c r="P39" s="152">
        <f t="shared" si="30"/>
        <v>8.1116666666666664</v>
      </c>
      <c r="Q39" s="153">
        <f t="shared" si="31"/>
        <v>103</v>
      </c>
      <c r="R39" s="154">
        <f t="shared" si="32"/>
        <v>32.543744087248328</v>
      </c>
      <c r="S39" s="139">
        <f t="shared" si="33"/>
        <v>94</v>
      </c>
      <c r="T39" s="139">
        <f t="shared" si="34"/>
        <v>1377</v>
      </c>
      <c r="U39" t="s">
        <v>117</v>
      </c>
      <c r="V39" s="5" t="s">
        <v>122</v>
      </c>
      <c r="W39" t="s">
        <v>117</v>
      </c>
      <c r="X39" s="5" t="s">
        <v>122</v>
      </c>
      <c r="Y39" t="s">
        <v>250</v>
      </c>
      <c r="Z39" t="s">
        <v>196</v>
      </c>
      <c r="AA39" t="s">
        <v>48</v>
      </c>
      <c r="AB39">
        <v>503</v>
      </c>
      <c r="AC39" s="1">
        <v>7126.2950000000001</v>
      </c>
      <c r="AD39" s="1">
        <v>2993.223</v>
      </c>
      <c r="AE39" s="28">
        <v>2.3809999999999998</v>
      </c>
      <c r="AF39">
        <v>2.7</v>
      </c>
      <c r="AG39">
        <v>12.273999999999999</v>
      </c>
      <c r="AH39">
        <v>379.20133700000002</v>
      </c>
      <c r="AI39">
        <v>4.809952</v>
      </c>
      <c r="AJ39">
        <v>155.415505</v>
      </c>
      <c r="AK39">
        <v>1736</v>
      </c>
      <c r="AL39">
        <v>94</v>
      </c>
      <c r="AM39">
        <v>1377</v>
      </c>
      <c r="AN39">
        <v>103</v>
      </c>
      <c r="AO39">
        <v>18.792905000000001</v>
      </c>
      <c r="AP39">
        <v>32965.599999999999</v>
      </c>
      <c r="AQ39">
        <v>486.7</v>
      </c>
      <c r="AR39">
        <v>112</v>
      </c>
      <c r="AS39">
        <v>82345</v>
      </c>
      <c r="AT39">
        <v>1.319</v>
      </c>
      <c r="AU39">
        <v>19.323</v>
      </c>
      <c r="AV39">
        <v>67281</v>
      </c>
      <c r="AW39">
        <v>0</v>
      </c>
      <c r="AX39">
        <v>0.47</v>
      </c>
      <c r="AY39">
        <v>0.88185185185185166</v>
      </c>
      <c r="AZ39" t="s">
        <v>69</v>
      </c>
      <c r="BA39" t="s">
        <v>197</v>
      </c>
      <c r="BB39">
        <v>1</v>
      </c>
      <c r="BC39" t="s">
        <v>198</v>
      </c>
      <c r="BD39">
        <v>7</v>
      </c>
      <c r="BE39">
        <v>73692.914999999994</v>
      </c>
      <c r="BF39">
        <v>9.6702579888446549E-2</v>
      </c>
      <c r="BG39">
        <v>8.5277349153478219E-2</v>
      </c>
      <c r="BH39">
        <v>287106.26799999998</v>
      </c>
      <c r="BI39">
        <v>2.4821105612365106E-2</v>
      </c>
      <c r="BJ39">
        <v>2.1888537949274558E-2</v>
      </c>
      <c r="BK39">
        <v>1</v>
      </c>
      <c r="BL39" t="s">
        <v>68</v>
      </c>
      <c r="BM39">
        <v>-1</v>
      </c>
      <c r="BN39" t="s">
        <v>320</v>
      </c>
    </row>
    <row r="40" spans="1:66">
      <c r="A40" s="134" t="str">
        <f t="shared" si="20"/>
        <v>강화교통</v>
      </c>
      <c r="B40" s="110" t="str">
        <f t="shared" si="1"/>
        <v>800</v>
      </c>
      <c r="C40" s="135" t="str">
        <f t="shared" si="21"/>
        <v>78바3228</v>
      </c>
      <c r="D40" s="110" t="str">
        <f t="shared" si="22"/>
        <v>좌석</v>
      </c>
      <c r="E40" s="107" t="str">
        <f t="shared" si="16"/>
        <v>C</v>
      </c>
      <c r="F40" s="155">
        <f t="shared" si="17"/>
        <v>0.87481481481481482</v>
      </c>
      <c r="G40" s="156">
        <f t="shared" si="18"/>
        <v>2.3620000000000001</v>
      </c>
      <c r="H40" s="157">
        <f t="shared" si="19"/>
        <v>2.7</v>
      </c>
      <c r="I40" s="158">
        <f t="shared" si="23"/>
        <v>6500.97</v>
      </c>
      <c r="J40" s="159">
        <f t="shared" si="24"/>
        <v>2.5512118388920493E-2</v>
      </c>
      <c r="K40" s="159">
        <f t="shared" si="25"/>
        <v>0.39095929523731437</v>
      </c>
      <c r="L40" s="159">
        <f t="shared" si="26"/>
        <v>0.26688324973042482</v>
      </c>
      <c r="M40" s="160">
        <f t="shared" si="27"/>
        <v>11.297000000000001</v>
      </c>
      <c r="N40" s="161">
        <f t="shared" si="28"/>
        <v>2.1539999999999999</v>
      </c>
      <c r="O40" s="161">
        <f t="shared" si="29"/>
        <v>25.795999999999999</v>
      </c>
      <c r="P40" s="162">
        <f t="shared" si="30"/>
        <v>16.866666666666667</v>
      </c>
      <c r="Q40" s="163">
        <f t="shared" si="31"/>
        <v>106</v>
      </c>
      <c r="R40" s="164">
        <f t="shared" si="32"/>
        <v>30.652654753760682</v>
      </c>
      <c r="S40" s="136">
        <f t="shared" si="33"/>
        <v>140</v>
      </c>
      <c r="T40" s="136">
        <f t="shared" si="34"/>
        <v>1677</v>
      </c>
      <c r="U40" t="s">
        <v>117</v>
      </c>
      <c r="V40" t="s">
        <v>122</v>
      </c>
      <c r="W40" s="4" t="s">
        <v>117</v>
      </c>
      <c r="X40" s="4" t="s">
        <v>122</v>
      </c>
      <c r="Y40" s="4" t="s">
        <v>251</v>
      </c>
      <c r="Z40" s="4" t="s">
        <v>196</v>
      </c>
      <c r="AA40" s="4" t="s">
        <v>48</v>
      </c>
      <c r="AB40" s="4">
        <v>503</v>
      </c>
      <c r="AC40" s="4">
        <v>6500.97</v>
      </c>
      <c r="AD40" s="4">
        <v>2751.9090000000001</v>
      </c>
      <c r="AE40" s="4">
        <v>2.3620000000000001</v>
      </c>
      <c r="AF40" s="4">
        <v>2.7</v>
      </c>
      <c r="AG40" s="4">
        <v>11.297000000000001</v>
      </c>
      <c r="AH40" s="4">
        <v>363.45272699999998</v>
      </c>
      <c r="AI40" s="4">
        <v>9.2724489999999999</v>
      </c>
      <c r="AJ40" s="4">
        <v>142.09522200000001</v>
      </c>
      <c r="AK40" s="4">
        <v>1735</v>
      </c>
      <c r="AL40" s="4">
        <v>140</v>
      </c>
      <c r="AM40" s="4">
        <v>1677</v>
      </c>
      <c r="AN40" s="4">
        <v>106</v>
      </c>
      <c r="AO40" s="4">
        <v>17.886700000000001</v>
      </c>
      <c r="AP40" s="4">
        <v>23438</v>
      </c>
      <c r="AQ40" s="4">
        <v>1012</v>
      </c>
      <c r="AR40" s="4">
        <v>110</v>
      </c>
      <c r="AS40" s="4">
        <v>58635</v>
      </c>
      <c r="AT40" s="4">
        <v>2.1539999999999999</v>
      </c>
      <c r="AU40" s="4">
        <v>25.795999999999999</v>
      </c>
      <c r="AV40" s="4">
        <v>58483</v>
      </c>
      <c r="AW40" s="4">
        <v>0</v>
      </c>
      <c r="AX40" s="4">
        <v>0.47</v>
      </c>
      <c r="AY40">
        <v>0.87481481481481482</v>
      </c>
      <c r="AZ40" t="s">
        <v>69</v>
      </c>
      <c r="BA40" t="s">
        <v>197</v>
      </c>
      <c r="BB40">
        <v>3</v>
      </c>
      <c r="BC40" t="s">
        <v>436</v>
      </c>
      <c r="BD40">
        <v>5</v>
      </c>
      <c r="BE40">
        <v>73692.914999999994</v>
      </c>
      <c r="BF40">
        <v>8.8217028733359251E-2</v>
      </c>
      <c r="BG40">
        <v>7.7173563654886868E-2</v>
      </c>
      <c r="BH40">
        <v>287106.26799999998</v>
      </c>
      <c r="BI40">
        <v>2.2643079321416976E-2</v>
      </c>
      <c r="BJ40">
        <v>1.9808501243402554E-2</v>
      </c>
      <c r="BK40">
        <v>1</v>
      </c>
      <c r="BL40" t="s">
        <v>69</v>
      </c>
      <c r="BM40">
        <v>0</v>
      </c>
      <c r="BN40" t="s">
        <v>314</v>
      </c>
    </row>
    <row r="41" spans="1:66">
      <c r="A41" s="137" t="str">
        <f t="shared" si="20"/>
        <v>강화교통</v>
      </c>
      <c r="B41" s="126" t="str">
        <f t="shared" si="1"/>
        <v>800</v>
      </c>
      <c r="C41" s="138" t="str">
        <f t="shared" si="21"/>
        <v>78바3230</v>
      </c>
      <c r="D41" s="126" t="str">
        <f t="shared" si="22"/>
        <v>좌석</v>
      </c>
      <c r="E41" s="123" t="str">
        <f t="shared" si="16"/>
        <v>B</v>
      </c>
      <c r="F41" s="145">
        <f t="shared" si="17"/>
        <v>0.90370370370370368</v>
      </c>
      <c r="G41" s="146">
        <f t="shared" si="18"/>
        <v>2.44</v>
      </c>
      <c r="H41" s="147">
        <f t="shared" si="19"/>
        <v>2.7</v>
      </c>
      <c r="I41" s="148">
        <f t="shared" si="23"/>
        <v>7323.6180000000004</v>
      </c>
      <c r="J41" s="149">
        <f t="shared" si="24"/>
        <v>1.8505669946277354E-2</v>
      </c>
      <c r="K41" s="149">
        <f t="shared" si="25"/>
        <v>0.32898506049359499</v>
      </c>
      <c r="L41" s="149">
        <f t="shared" si="26"/>
        <v>0.26694456210031708</v>
      </c>
      <c r="M41" s="150">
        <f t="shared" si="27"/>
        <v>10.941000000000001</v>
      </c>
      <c r="N41" s="151">
        <f t="shared" si="28"/>
        <v>1.038</v>
      </c>
      <c r="O41" s="151">
        <f t="shared" si="29"/>
        <v>15.58</v>
      </c>
      <c r="P41" s="152">
        <f t="shared" si="30"/>
        <v>14.463333333333333</v>
      </c>
      <c r="Q41" s="153">
        <f t="shared" si="31"/>
        <v>97</v>
      </c>
      <c r="R41" s="154">
        <f t="shared" si="32"/>
        <v>31.038258997487546</v>
      </c>
      <c r="S41" s="139">
        <f t="shared" si="33"/>
        <v>76</v>
      </c>
      <c r="T41" s="139">
        <f t="shared" si="34"/>
        <v>1141</v>
      </c>
      <c r="U41" t="s">
        <v>117</v>
      </c>
      <c r="V41" t="s">
        <v>122</v>
      </c>
      <c r="W41" t="s">
        <v>117</v>
      </c>
      <c r="X41" s="4" t="s">
        <v>122</v>
      </c>
      <c r="Y41" s="4" t="s">
        <v>201</v>
      </c>
      <c r="Z41" s="4" t="s">
        <v>196</v>
      </c>
      <c r="AA41" s="4" t="s">
        <v>48</v>
      </c>
      <c r="AB41" s="4">
        <v>503</v>
      </c>
      <c r="AC41" s="4">
        <v>7323.6180000000004</v>
      </c>
      <c r="AD41" s="4">
        <v>3002.0709999999999</v>
      </c>
      <c r="AE41" s="4">
        <v>2.44</v>
      </c>
      <c r="AF41" s="4">
        <v>2.7</v>
      </c>
      <c r="AG41" s="4">
        <v>10.941000000000001</v>
      </c>
      <c r="AH41" s="4">
        <v>361.61101000000002</v>
      </c>
      <c r="AI41" s="4">
        <v>6.6918540000000002</v>
      </c>
      <c r="AJ41" s="4">
        <v>118.96462</v>
      </c>
      <c r="AK41" s="4">
        <v>1955</v>
      </c>
      <c r="AL41" s="4">
        <v>76</v>
      </c>
      <c r="AM41" s="4">
        <v>1141</v>
      </c>
      <c r="AN41" s="4">
        <v>97</v>
      </c>
      <c r="AO41" s="4">
        <v>20.252751</v>
      </c>
      <c r="AP41" s="4">
        <v>19711.900000000001</v>
      </c>
      <c r="AQ41" s="4">
        <v>867.8</v>
      </c>
      <c r="AR41" s="4">
        <v>14</v>
      </c>
      <c r="AS41" s="4">
        <v>2286</v>
      </c>
      <c r="AT41" s="4">
        <v>1.038</v>
      </c>
      <c r="AU41" s="4">
        <v>15.58</v>
      </c>
      <c r="AV41" s="4">
        <v>69713</v>
      </c>
      <c r="AW41" s="4">
        <v>0</v>
      </c>
      <c r="AX41" s="4">
        <v>0.47</v>
      </c>
      <c r="AY41">
        <v>0.90370370370370368</v>
      </c>
      <c r="AZ41" t="s">
        <v>68</v>
      </c>
      <c r="BA41" t="s">
        <v>197</v>
      </c>
      <c r="BB41">
        <v>2</v>
      </c>
      <c r="BC41" t="s">
        <v>200</v>
      </c>
      <c r="BD41">
        <v>4</v>
      </c>
      <c r="BE41">
        <v>73692.914999999994</v>
      </c>
      <c r="BF41">
        <v>9.9380218573250911E-2</v>
      </c>
      <c r="BG41">
        <v>8.981027159953045E-2</v>
      </c>
      <c r="BH41">
        <v>287106.26799999998</v>
      </c>
      <c r="BI41">
        <v>2.5508387716564936E-2</v>
      </c>
      <c r="BJ41">
        <v>2.3052024454969792E-2</v>
      </c>
      <c r="BK41">
        <v>2</v>
      </c>
      <c r="BL41" t="s">
        <v>68</v>
      </c>
      <c r="BM41">
        <v>0</v>
      </c>
      <c r="BN41" t="s">
        <v>314</v>
      </c>
    </row>
    <row r="42" spans="1:66">
      <c r="A42" s="134" t="str">
        <f t="shared" si="20"/>
        <v>강화교통</v>
      </c>
      <c r="B42" s="110" t="str">
        <f t="shared" si="1"/>
        <v>800</v>
      </c>
      <c r="C42" s="135" t="str">
        <f t="shared" si="21"/>
        <v>78바3240</v>
      </c>
      <c r="D42" s="110" t="str">
        <f t="shared" si="22"/>
        <v>좌석</v>
      </c>
      <c r="E42" s="107" t="str">
        <f t="shared" si="16"/>
        <v>F</v>
      </c>
      <c r="F42" s="155">
        <f t="shared" si="17"/>
        <v>0.77714285714285725</v>
      </c>
      <c r="G42" s="156">
        <f t="shared" si="18"/>
        <v>2.1760000000000002</v>
      </c>
      <c r="H42" s="157">
        <f t="shared" si="19"/>
        <v>2.8</v>
      </c>
      <c r="I42" s="158">
        <f t="shared" si="23"/>
        <v>1693.0989999999999</v>
      </c>
      <c r="J42" s="159">
        <f t="shared" si="24"/>
        <v>2.715627007938394E-2</v>
      </c>
      <c r="K42" s="159">
        <f t="shared" si="25"/>
        <v>0.35413999465046597</v>
      </c>
      <c r="L42" s="159">
        <f t="shared" si="26"/>
        <v>0.26342228068175577</v>
      </c>
      <c r="M42" s="160">
        <f t="shared" si="27"/>
        <v>18.558</v>
      </c>
      <c r="N42" s="161">
        <f t="shared" si="28"/>
        <v>1.772</v>
      </c>
      <c r="O42" s="161">
        <f t="shared" si="29"/>
        <v>27.405000000000001</v>
      </c>
      <c r="P42" s="162">
        <f t="shared" si="30"/>
        <v>34.383333333333333</v>
      </c>
      <c r="Q42" s="163">
        <f t="shared" si="31"/>
        <v>101</v>
      </c>
      <c r="R42" s="164">
        <f t="shared" si="32"/>
        <v>37.079889217113227</v>
      </c>
      <c r="S42" s="136">
        <f t="shared" si="33"/>
        <v>30</v>
      </c>
      <c r="T42" s="136">
        <f t="shared" si="34"/>
        <v>464</v>
      </c>
      <c r="U42" t="s">
        <v>117</v>
      </c>
      <c r="V42" t="s">
        <v>122</v>
      </c>
      <c r="W42" t="s">
        <v>117</v>
      </c>
      <c r="X42" s="4" t="s">
        <v>122</v>
      </c>
      <c r="Y42" s="4" t="s">
        <v>203</v>
      </c>
      <c r="Z42" s="4" t="s">
        <v>196</v>
      </c>
      <c r="AA42" s="4" t="s">
        <v>48</v>
      </c>
      <c r="AB42" s="4">
        <v>503</v>
      </c>
      <c r="AC42" s="4">
        <v>1693.0989999999999</v>
      </c>
      <c r="AD42" s="4">
        <v>778.09299999999996</v>
      </c>
      <c r="AE42" s="4">
        <v>2.1760000000000002</v>
      </c>
      <c r="AF42" s="4">
        <v>2.8</v>
      </c>
      <c r="AG42" s="4">
        <v>18.558</v>
      </c>
      <c r="AH42" s="4">
        <v>73.800820000000002</v>
      </c>
      <c r="AI42" s="4">
        <v>2.0041549999999999</v>
      </c>
      <c r="AJ42" s="4">
        <v>26.135822000000001</v>
      </c>
      <c r="AK42" s="4">
        <v>446</v>
      </c>
      <c r="AL42" s="4">
        <v>30</v>
      </c>
      <c r="AM42" s="4">
        <v>464</v>
      </c>
      <c r="AN42" s="4">
        <v>101</v>
      </c>
      <c r="AO42" s="4">
        <v>22.941465000000001</v>
      </c>
      <c r="AP42" s="4">
        <v>11046.7</v>
      </c>
      <c r="AQ42" s="4">
        <v>2063</v>
      </c>
      <c r="AR42" s="4">
        <v>20</v>
      </c>
      <c r="AS42" s="4">
        <v>15793</v>
      </c>
      <c r="AT42" s="4">
        <v>1.772</v>
      </c>
      <c r="AU42" s="4">
        <v>27.405000000000001</v>
      </c>
      <c r="AV42" s="4">
        <v>0</v>
      </c>
      <c r="AW42" s="4">
        <v>0</v>
      </c>
      <c r="AX42" s="4">
        <v>0.5</v>
      </c>
      <c r="AY42">
        <v>0.77714285714285725</v>
      </c>
      <c r="AZ42" t="s">
        <v>70</v>
      </c>
      <c r="BA42" t="s">
        <v>197</v>
      </c>
      <c r="BB42">
        <v>2</v>
      </c>
      <c r="BC42" t="s">
        <v>404</v>
      </c>
      <c r="BD42">
        <v>1</v>
      </c>
      <c r="BE42">
        <v>73692.914999999994</v>
      </c>
      <c r="BF42">
        <v>2.2975058050017427E-2</v>
      </c>
      <c r="BG42">
        <v>1.7854902256013546E-2</v>
      </c>
      <c r="BH42">
        <v>287106.26799999998</v>
      </c>
      <c r="BI42">
        <v>5.8971161159045125E-3</v>
      </c>
      <c r="BJ42">
        <v>4.5829016672172219E-3</v>
      </c>
      <c r="BK42">
        <v>1</v>
      </c>
      <c r="BL42" t="s">
        <v>67</v>
      </c>
      <c r="BM42">
        <v>-1</v>
      </c>
      <c r="BN42" t="s">
        <v>320</v>
      </c>
    </row>
    <row r="43" spans="1:66">
      <c r="A43" s="137" t="str">
        <f t="shared" ref="A43:A44" si="35">W43</f>
        <v>강화교통</v>
      </c>
      <c r="B43" s="126" t="str">
        <f t="shared" ref="B43:B44" si="36">X43</f>
        <v>800</v>
      </c>
      <c r="C43" s="138" t="str">
        <f t="shared" ref="C43:C44" si="37">Y43</f>
        <v>78바3241</v>
      </c>
      <c r="D43" s="126" t="str">
        <f t="shared" ref="D43:D44" si="38">Z43</f>
        <v>좌석</v>
      </c>
      <c r="E43" s="123" t="str">
        <f t="shared" ref="E43:E44" si="39">AZ43</f>
        <v>A</v>
      </c>
      <c r="F43" s="145">
        <f t="shared" ref="F43:F44" si="40">G43/H43</f>
        <v>0.99259259259259258</v>
      </c>
      <c r="G43" s="146">
        <f t="shared" ref="G43:G44" si="41">AE43</f>
        <v>2.68</v>
      </c>
      <c r="H43" s="147">
        <f t="shared" ref="H43:H44" si="42">AF43</f>
        <v>2.7</v>
      </c>
      <c r="I43" s="148">
        <f t="shared" ref="I43:I44" si="43">AC43</f>
        <v>7306.2879999999996</v>
      </c>
      <c r="J43" s="149">
        <f t="shared" ref="J43:J44" si="44">AI43/AH43</f>
        <v>1.4854968190618932E-2</v>
      </c>
      <c r="K43" s="149">
        <f t="shared" ref="K43:K44" si="45">AJ43/AH43</f>
        <v>0.37456948415459457</v>
      </c>
      <c r="L43" s="149">
        <f t="shared" ref="L43:L44" si="46">AK43/AC43</f>
        <v>0.27318934046946958</v>
      </c>
      <c r="M43" s="150">
        <f t="shared" ref="M43:M44" si="47">AG43</f>
        <v>10.269</v>
      </c>
      <c r="N43" s="151">
        <f t="shared" ref="N43:N44" si="48">IF(AW43=0,AT43,"속도계이상")</f>
        <v>0.438</v>
      </c>
      <c r="O43" s="151">
        <f t="shared" ref="O43:O44" si="49">IF(AW43=0,AU43,"속도계이상")</f>
        <v>16.63</v>
      </c>
      <c r="P43" s="152">
        <f t="shared" ref="P43:P44" si="50">AQ43/60</f>
        <v>3.2033333333333331</v>
      </c>
      <c r="Q43" s="153">
        <f t="shared" ref="Q43:Q44" si="51">AN43</f>
        <v>88</v>
      </c>
      <c r="R43" s="154">
        <f t="shared" ref="R43:R44" si="52">AC43/(AH43-AI43-AJ43)</f>
        <v>32.822242666308114</v>
      </c>
      <c r="S43" s="139">
        <f t="shared" ref="S43:S44" si="53">IF(AW43=0,AL43,"속도계이상")</f>
        <v>32</v>
      </c>
      <c r="T43" s="139">
        <f t="shared" ref="T43:T44" si="54">IF(AW43=0,AM43,"속도계이상")</f>
        <v>1215</v>
      </c>
      <c r="U43" t="s">
        <v>117</v>
      </c>
      <c r="V43" t="s">
        <v>122</v>
      </c>
      <c r="W43" t="s">
        <v>117</v>
      </c>
      <c r="X43" s="4" t="s">
        <v>122</v>
      </c>
      <c r="Y43" s="4" t="s">
        <v>283</v>
      </c>
      <c r="Z43" s="4" t="s">
        <v>196</v>
      </c>
      <c r="AA43" s="4" t="s">
        <v>48</v>
      </c>
      <c r="AB43" s="4">
        <v>503</v>
      </c>
      <c r="AC43" s="4">
        <v>7306.2879999999996</v>
      </c>
      <c r="AD43" s="4">
        <v>2726.1529999999998</v>
      </c>
      <c r="AE43" s="4">
        <v>2.68</v>
      </c>
      <c r="AF43" s="4">
        <v>2.7</v>
      </c>
      <c r="AG43" s="4">
        <v>10.269</v>
      </c>
      <c r="AH43" s="4">
        <v>364.57688300000001</v>
      </c>
      <c r="AI43" s="4">
        <v>5.4157780000000004</v>
      </c>
      <c r="AJ43" s="4">
        <v>136.55937499999999</v>
      </c>
      <c r="AK43" s="4">
        <v>1996</v>
      </c>
      <c r="AL43" s="4">
        <v>32</v>
      </c>
      <c r="AM43" s="4">
        <v>1215</v>
      </c>
      <c r="AN43" s="4">
        <v>88</v>
      </c>
      <c r="AO43" s="4">
        <v>20.040458000000001</v>
      </c>
      <c r="AP43" s="4">
        <v>31786.5</v>
      </c>
      <c r="AQ43" s="4">
        <v>192.2</v>
      </c>
      <c r="AR43" s="4">
        <v>73</v>
      </c>
      <c r="AS43" s="4">
        <v>26460</v>
      </c>
      <c r="AT43" s="4">
        <v>0.438</v>
      </c>
      <c r="AU43" s="4">
        <v>16.63</v>
      </c>
      <c r="AV43" s="4">
        <v>63216</v>
      </c>
      <c r="AW43" s="4">
        <v>0</v>
      </c>
      <c r="AX43" s="4">
        <v>0.47</v>
      </c>
      <c r="AY43">
        <v>0.99259259259259258</v>
      </c>
      <c r="AZ43" t="s">
        <v>66</v>
      </c>
      <c r="BA43" t="s">
        <v>197</v>
      </c>
      <c r="BB43">
        <v>1</v>
      </c>
      <c r="BC43" t="s">
        <v>411</v>
      </c>
      <c r="BD43">
        <v>8</v>
      </c>
      <c r="BE43">
        <v>73692.914999999994</v>
      </c>
      <c r="BF43">
        <v>9.9145053496662472E-2</v>
      </c>
      <c r="BG43">
        <v>9.8410645692983495E-2</v>
      </c>
      <c r="BH43">
        <v>287106.26799999998</v>
      </c>
      <c r="BI43">
        <v>2.5448026791250689E-2</v>
      </c>
      <c r="BJ43">
        <v>2.5259522889093274E-2</v>
      </c>
      <c r="BK43">
        <v>1</v>
      </c>
      <c r="BL43" t="s">
        <v>71</v>
      </c>
      <c r="BM43">
        <v>-1</v>
      </c>
      <c r="BN43" t="s">
        <v>320</v>
      </c>
    </row>
    <row r="44" spans="1:66">
      <c r="A44" s="134" t="str">
        <f t="shared" si="35"/>
        <v>강화교통</v>
      </c>
      <c r="B44" s="110" t="str">
        <f t="shared" si="36"/>
        <v>800</v>
      </c>
      <c r="C44" s="135" t="str">
        <f t="shared" si="37"/>
        <v>78바3242</v>
      </c>
      <c r="D44" s="110" t="str">
        <f t="shared" si="38"/>
        <v>좌석</v>
      </c>
      <c r="E44" s="107" t="str">
        <f t="shared" si="39"/>
        <v>B</v>
      </c>
      <c r="F44" s="155">
        <f t="shared" si="40"/>
        <v>0.90370370370370368</v>
      </c>
      <c r="G44" s="156">
        <f t="shared" si="41"/>
        <v>2.44</v>
      </c>
      <c r="H44" s="157">
        <f t="shared" si="42"/>
        <v>2.7</v>
      </c>
      <c r="I44" s="158">
        <f t="shared" si="43"/>
        <v>7991.9040000000005</v>
      </c>
      <c r="J44" s="159">
        <f t="shared" si="44"/>
        <v>1.9061806361535445E-2</v>
      </c>
      <c r="K44" s="159">
        <f t="shared" si="45"/>
        <v>0.36640004610097149</v>
      </c>
      <c r="L44" s="159">
        <f t="shared" si="46"/>
        <v>0.19256988071928791</v>
      </c>
      <c r="M44" s="160">
        <f t="shared" si="47"/>
        <v>12.073</v>
      </c>
      <c r="N44" s="161">
        <f t="shared" si="48"/>
        <v>0.32500000000000001</v>
      </c>
      <c r="O44" s="161">
        <f t="shared" si="49"/>
        <v>17.643000000000001</v>
      </c>
      <c r="P44" s="162">
        <f t="shared" si="50"/>
        <v>9.7050000000000001</v>
      </c>
      <c r="Q44" s="163">
        <f t="shared" si="51"/>
        <v>100</v>
      </c>
      <c r="R44" s="164">
        <f t="shared" si="52"/>
        <v>32.319022019175371</v>
      </c>
      <c r="S44" s="136">
        <f t="shared" si="53"/>
        <v>26</v>
      </c>
      <c r="T44" s="136">
        <f t="shared" si="54"/>
        <v>1410</v>
      </c>
      <c r="U44" t="s">
        <v>117</v>
      </c>
      <c r="V44" t="s">
        <v>122</v>
      </c>
      <c r="W44" t="s">
        <v>117</v>
      </c>
      <c r="X44" s="4" t="s">
        <v>122</v>
      </c>
      <c r="Y44" s="4" t="s">
        <v>204</v>
      </c>
      <c r="Z44" s="4" t="s">
        <v>196</v>
      </c>
      <c r="AA44" s="4" t="s">
        <v>48</v>
      </c>
      <c r="AB44" s="4">
        <v>503</v>
      </c>
      <c r="AC44" s="4">
        <v>7991.9040000000005</v>
      </c>
      <c r="AD44" s="4">
        <v>3275.2020000000002</v>
      </c>
      <c r="AE44" s="4">
        <v>2.44</v>
      </c>
      <c r="AF44" s="4">
        <v>2.7</v>
      </c>
      <c r="AG44" s="4">
        <v>12.073</v>
      </c>
      <c r="AH44" s="4">
        <v>402.38631400000003</v>
      </c>
      <c r="AI44" s="4">
        <v>7.67021</v>
      </c>
      <c r="AJ44" s="4">
        <v>147.43436399999999</v>
      </c>
      <c r="AK44" s="4">
        <v>1539</v>
      </c>
      <c r="AL44" s="4">
        <v>26</v>
      </c>
      <c r="AM44" s="4">
        <v>1410</v>
      </c>
      <c r="AN44" s="4">
        <v>100</v>
      </c>
      <c r="AO44" s="4">
        <v>19.861270999999999</v>
      </c>
      <c r="AP44" s="4">
        <v>20434</v>
      </c>
      <c r="AQ44" s="4">
        <v>582.29999999999995</v>
      </c>
      <c r="AR44" s="4">
        <v>74</v>
      </c>
      <c r="AS44" s="4">
        <v>47803</v>
      </c>
      <c r="AT44" s="4">
        <v>0.32500000000000001</v>
      </c>
      <c r="AU44" s="4">
        <v>17.643000000000001</v>
      </c>
      <c r="AV44" s="4">
        <v>74539</v>
      </c>
      <c r="AW44" s="4">
        <v>0</v>
      </c>
      <c r="AX44" s="4">
        <v>0.48</v>
      </c>
      <c r="AY44">
        <v>0.90370370370370368</v>
      </c>
      <c r="AZ44" t="s">
        <v>68</v>
      </c>
      <c r="BA44" t="s">
        <v>197</v>
      </c>
      <c r="BB44">
        <v>2</v>
      </c>
      <c r="BC44" t="s">
        <v>200</v>
      </c>
      <c r="BD44">
        <v>4</v>
      </c>
      <c r="BE44">
        <v>73692.914999999994</v>
      </c>
      <c r="BF44">
        <v>0.10844874300331316</v>
      </c>
      <c r="BG44">
        <v>9.8005530714105213E-2</v>
      </c>
      <c r="BH44">
        <v>287106.26799999998</v>
      </c>
      <c r="BI44">
        <v>2.7836048497554923E-2</v>
      </c>
      <c r="BJ44">
        <v>2.5155540123716302E-2</v>
      </c>
      <c r="BK44">
        <v>2</v>
      </c>
      <c r="BL44" t="s">
        <v>68</v>
      </c>
      <c r="BM44">
        <v>0</v>
      </c>
      <c r="BN44" t="s">
        <v>314</v>
      </c>
    </row>
    <row r="45" spans="1:66">
      <c r="A45" s="137" t="str">
        <f t="shared" ref="A45" si="55">W45</f>
        <v>강화교통</v>
      </c>
      <c r="B45" s="126" t="str">
        <f t="shared" ref="B45" si="56">X45</f>
        <v>801</v>
      </c>
      <c r="C45" s="138" t="str">
        <f t="shared" ref="C45" si="57">Y45</f>
        <v>78바3216</v>
      </c>
      <c r="D45" s="126" t="str">
        <f t="shared" ref="D45" si="58">Z45</f>
        <v>좌석</v>
      </c>
      <c r="E45" s="123" t="str">
        <f t="shared" ref="E45" si="59">AZ45</f>
        <v>S</v>
      </c>
      <c r="F45" s="145">
        <f t="shared" ref="F45" si="60">G45/H45</f>
        <v>1.1207407407407406</v>
      </c>
      <c r="G45" s="146">
        <f t="shared" ref="G45" si="61">AE45</f>
        <v>3.0259999999999998</v>
      </c>
      <c r="H45" s="147">
        <f t="shared" ref="H45" si="62">AF45</f>
        <v>2.7</v>
      </c>
      <c r="I45" s="148">
        <f t="shared" ref="I45" si="63">AC45</f>
        <v>11509.536</v>
      </c>
      <c r="J45" s="149">
        <f t="shared" ref="J45" si="64">AI45/AH45</f>
        <v>2.7343631224346437E-2</v>
      </c>
      <c r="K45" s="149">
        <f t="shared" ref="K45" si="65">AJ45/AH45</f>
        <v>0.30461349188023207</v>
      </c>
      <c r="L45" s="149">
        <f t="shared" ref="L45" si="66">AK45/AC45</f>
        <v>0.29644983081854909</v>
      </c>
      <c r="M45" s="150">
        <f t="shared" ref="M45" si="67">AG45</f>
        <v>10.997999999999999</v>
      </c>
      <c r="N45" s="151">
        <f t="shared" ref="N45" si="68">IF(AW45=0,AT45,"속도계이상")</f>
        <v>2.2160000000000002</v>
      </c>
      <c r="O45" s="151">
        <f t="shared" ref="O45" si="69">IF(AW45=0,AU45,"속도계이상")</f>
        <v>13.815</v>
      </c>
      <c r="P45" s="152">
        <f t="shared" ref="P45" si="70">AQ45/60</f>
        <v>877.49166666666667</v>
      </c>
      <c r="Q45" s="153">
        <f t="shared" ref="Q45" si="71">AN45</f>
        <v>108</v>
      </c>
      <c r="R45" s="154">
        <f t="shared" ref="R45" si="72">AC45/(AH45-AI45-AJ45)</f>
        <v>45.387869989592829</v>
      </c>
      <c r="S45" s="139">
        <f t="shared" ref="S45" si="73">IF(AW45=0,AL45,"속도계이상")</f>
        <v>255</v>
      </c>
      <c r="T45" s="139">
        <f t="shared" ref="T45" si="74">IF(AW45=0,AM45,"속도계이상")</f>
        <v>1590</v>
      </c>
      <c r="U45" t="s">
        <v>117</v>
      </c>
      <c r="V45" t="s">
        <v>123</v>
      </c>
      <c r="W45" t="s">
        <v>117</v>
      </c>
      <c r="X45" s="4" t="s">
        <v>123</v>
      </c>
      <c r="Y45" s="4" t="s">
        <v>252</v>
      </c>
      <c r="Z45" s="4" t="s">
        <v>196</v>
      </c>
      <c r="AA45" s="4" t="s">
        <v>48</v>
      </c>
      <c r="AB45" s="4">
        <v>503</v>
      </c>
      <c r="AC45" s="4">
        <v>11509.536</v>
      </c>
      <c r="AD45" s="4">
        <v>3803.2719999999999</v>
      </c>
      <c r="AE45" s="4">
        <v>3.0259999999999998</v>
      </c>
      <c r="AF45" s="4">
        <v>2.7</v>
      </c>
      <c r="AG45" s="4">
        <v>10.997999999999999</v>
      </c>
      <c r="AH45" s="4">
        <v>379.58904999999999</v>
      </c>
      <c r="AI45" s="4">
        <v>10.379343</v>
      </c>
      <c r="AJ45" s="4">
        <v>115.62794599999999</v>
      </c>
      <c r="AK45" s="4">
        <v>3412</v>
      </c>
      <c r="AL45" s="4">
        <v>255</v>
      </c>
      <c r="AM45" s="4">
        <v>1590</v>
      </c>
      <c r="AN45" s="4">
        <v>108</v>
      </c>
      <c r="AO45" s="4">
        <v>30.321043</v>
      </c>
      <c r="AP45" s="4">
        <v>78986.899999999994</v>
      </c>
      <c r="AQ45" s="4">
        <v>52649.5</v>
      </c>
      <c r="AR45" s="4">
        <v>82</v>
      </c>
      <c r="AS45" s="4">
        <v>43702</v>
      </c>
      <c r="AT45" s="4">
        <v>2.2160000000000002</v>
      </c>
      <c r="AU45" s="4">
        <v>13.815</v>
      </c>
      <c r="AV45" s="4">
        <v>94705</v>
      </c>
      <c r="AW45" s="4">
        <v>0</v>
      </c>
      <c r="AX45" s="4">
        <v>0.4</v>
      </c>
      <c r="AY45">
        <v>1.1207407407407406</v>
      </c>
      <c r="AZ45" t="s">
        <v>71</v>
      </c>
      <c r="BA45" t="s">
        <v>299</v>
      </c>
      <c r="BB45">
        <v>1</v>
      </c>
      <c r="BC45" t="s">
        <v>300</v>
      </c>
      <c r="BD45">
        <v>9</v>
      </c>
      <c r="BE45">
        <v>11509.536</v>
      </c>
      <c r="BF45">
        <v>1</v>
      </c>
      <c r="BG45">
        <v>1.1207407407407406</v>
      </c>
      <c r="BH45">
        <v>287106.26799999998</v>
      </c>
      <c r="BI45">
        <v>4.0088069411288507E-2</v>
      </c>
      <c r="BJ45">
        <v>4.4928332606873705E-2</v>
      </c>
      <c r="BK45">
        <v>1</v>
      </c>
      <c r="BL45" t="s">
        <v>71</v>
      </c>
      <c r="BM45">
        <v>0</v>
      </c>
      <c r="BN45" t="s">
        <v>314</v>
      </c>
    </row>
  </sheetData>
  <sortState xmlns:xlrd2="http://schemas.microsoft.com/office/spreadsheetml/2017/richdata2" ref="U5:AX42">
    <sortCondition ref="Y5:Y42"/>
    <sortCondition ref="U5:U42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9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98" customWidth="1"/>
    <col min="4" max="4" width="10.140625" style="10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7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8"/>
      <c r="R1" s="218"/>
    </row>
    <row r="2" spans="1:78" ht="45" customHeight="1">
      <c r="A2" s="10" t="s">
        <v>32</v>
      </c>
      <c r="B2" s="34"/>
      <c r="C2" s="96"/>
      <c r="D2" s="103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9"/>
      <c r="R2" s="219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78" ht="27">
      <c r="A4" s="116" t="s">
        <v>38</v>
      </c>
      <c r="B4" s="117" t="s">
        <v>49</v>
      </c>
      <c r="C4" s="118" t="s">
        <v>142</v>
      </c>
      <c r="D4" s="118" t="s">
        <v>157</v>
      </c>
      <c r="E4" s="119" t="s">
        <v>146</v>
      </c>
      <c r="F4" s="117" t="s">
        <v>150</v>
      </c>
      <c r="G4" s="119" t="s">
        <v>148</v>
      </c>
      <c r="H4" s="119" t="s">
        <v>152</v>
      </c>
      <c r="I4" s="120" t="s">
        <v>154</v>
      </c>
      <c r="J4" s="119" t="s">
        <v>11</v>
      </c>
      <c r="K4" s="119" t="s">
        <v>12</v>
      </c>
      <c r="L4" s="119" t="s">
        <v>13</v>
      </c>
      <c r="M4" s="119" t="s">
        <v>73</v>
      </c>
      <c r="N4" s="119" t="s">
        <v>6</v>
      </c>
      <c r="O4" s="119" t="s">
        <v>7</v>
      </c>
      <c r="P4" s="119" t="s">
        <v>164</v>
      </c>
      <c r="Q4" s="221" t="s">
        <v>43</v>
      </c>
      <c r="R4" s="221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366</v>
      </c>
      <c r="AN4" s="13"/>
      <c r="AO4" t="s">
        <v>253</v>
      </c>
      <c r="AP4" t="s">
        <v>367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368</v>
      </c>
      <c r="AY4" t="s">
        <v>126</v>
      </c>
      <c r="AZ4" t="s">
        <v>369</v>
      </c>
      <c r="BA4" t="s">
        <v>370</v>
      </c>
      <c r="BB4" t="s">
        <v>371</v>
      </c>
      <c r="BC4" t="s">
        <v>372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163</v>
      </c>
      <c r="BY4" t="s">
        <v>165</v>
      </c>
      <c r="BZ4" t="s">
        <v>166</v>
      </c>
    </row>
    <row r="5" spans="1:78" ht="16.5">
      <c r="A5" s="121" t="str">
        <f>BI5</f>
        <v>강화교통</v>
      </c>
      <c r="B5" s="122" t="str">
        <f>IF(BJ5="NULL", E5, BJ5)</f>
        <v>가상현</v>
      </c>
      <c r="C5" s="123" t="str">
        <f>BK5</f>
        <v>A</v>
      </c>
      <c r="D5" s="124">
        <f>BL5</f>
        <v>0.95884615384615379</v>
      </c>
      <c r="E5" s="125">
        <f>U5</f>
        <v>9345</v>
      </c>
      <c r="F5" s="283" t="str">
        <f t="shared" ref="F5:I6" si="0">BN5</f>
        <v>17</v>
      </c>
      <c r="G5" s="126" t="str">
        <f t="shared" si="0"/>
        <v>70바2504</v>
      </c>
      <c r="H5" s="127">
        <f t="shared" si="0"/>
        <v>1</v>
      </c>
      <c r="I5" s="128">
        <f t="shared" si="0"/>
        <v>2055.9949999999999</v>
      </c>
      <c r="J5" s="129">
        <f>AB5/AA5</f>
        <v>1.1607863213641647E-2</v>
      </c>
      <c r="K5" s="129">
        <f>AC5/AA5</f>
        <v>0.35922381955801497</v>
      </c>
      <c r="L5" s="129">
        <f>AD5/I5</f>
        <v>0.17558408459164543</v>
      </c>
      <c r="M5" s="130">
        <f>Z5</f>
        <v>9.1120000000000001</v>
      </c>
      <c r="N5" s="131">
        <f>BV5</f>
        <v>0</v>
      </c>
      <c r="O5" s="131">
        <f>BW5</f>
        <v>0.77821200927045064</v>
      </c>
      <c r="P5" s="222">
        <f>AK5</f>
        <v>4</v>
      </c>
      <c r="Q5" s="223">
        <f>AE5</f>
        <v>0</v>
      </c>
      <c r="R5" s="223">
        <f>AF5</f>
        <v>16</v>
      </c>
      <c r="T5">
        <v>503</v>
      </c>
      <c r="U5">
        <v>9345</v>
      </c>
      <c r="V5" t="s">
        <v>207</v>
      </c>
      <c r="W5">
        <v>2055.9949999999999</v>
      </c>
      <c r="X5">
        <v>824.70399999999995</v>
      </c>
      <c r="Y5">
        <v>2.4929999999999999</v>
      </c>
      <c r="Z5">
        <v>9.1120000000000001</v>
      </c>
      <c r="AA5">
        <v>136.68579399999999</v>
      </c>
      <c r="AB5">
        <v>1.58663</v>
      </c>
      <c r="AC5">
        <v>49.100793000000003</v>
      </c>
      <c r="AD5" s="1">
        <v>361</v>
      </c>
      <c r="AE5">
        <v>0</v>
      </c>
      <c r="AF5">
        <v>16</v>
      </c>
      <c r="AG5">
        <v>64</v>
      </c>
      <c r="AH5">
        <v>15.04176</v>
      </c>
      <c r="AI5">
        <v>37.5</v>
      </c>
      <c r="AJ5">
        <v>0</v>
      </c>
      <c r="AK5">
        <v>4</v>
      </c>
      <c r="AL5">
        <v>1009</v>
      </c>
      <c r="AM5">
        <v>0.95884615384615379</v>
      </c>
      <c r="AN5" t="s">
        <v>66</v>
      </c>
      <c r="AO5">
        <v>2055.9949999999999</v>
      </c>
      <c r="AP5" t="s">
        <v>437</v>
      </c>
      <c r="AQ5" t="s">
        <v>117</v>
      </c>
      <c r="AR5" t="s">
        <v>118</v>
      </c>
      <c r="AS5" t="s">
        <v>117</v>
      </c>
      <c r="AT5" t="s">
        <v>118</v>
      </c>
      <c r="AU5" t="s">
        <v>172</v>
      </c>
      <c r="AV5" t="s">
        <v>207</v>
      </c>
      <c r="AW5" t="s">
        <v>66</v>
      </c>
      <c r="AX5">
        <v>9345</v>
      </c>
      <c r="AY5" t="s">
        <v>396</v>
      </c>
      <c r="AZ5">
        <v>1</v>
      </c>
      <c r="BA5" t="s">
        <v>416</v>
      </c>
      <c r="BB5">
        <v>1</v>
      </c>
      <c r="BC5">
        <v>1</v>
      </c>
      <c r="BE5" t="s">
        <v>68</v>
      </c>
      <c r="BF5">
        <v>1</v>
      </c>
      <c r="BG5" t="s">
        <v>309</v>
      </c>
      <c r="BI5" t="s">
        <v>117</v>
      </c>
      <c r="BJ5" t="s">
        <v>207</v>
      </c>
      <c r="BK5" t="s">
        <v>66</v>
      </c>
      <c r="BL5">
        <v>0.95884615384615379</v>
      </c>
      <c r="BM5">
        <v>9345</v>
      </c>
      <c r="BN5" t="s">
        <v>118</v>
      </c>
      <c r="BO5" t="s">
        <v>172</v>
      </c>
      <c r="BP5">
        <v>1</v>
      </c>
      <c r="BQ5">
        <v>2055.9949999999999</v>
      </c>
      <c r="BR5">
        <v>1.1607863213641647E-2</v>
      </c>
      <c r="BS5">
        <v>0.35922381955801497</v>
      </c>
      <c r="BT5">
        <v>0.17558408459164543</v>
      </c>
      <c r="BU5">
        <v>9.1120000000000001</v>
      </c>
      <c r="BV5">
        <v>0</v>
      </c>
      <c r="BW5">
        <v>0.77821200927045064</v>
      </c>
      <c r="BX5">
        <v>4</v>
      </c>
      <c r="BY5">
        <v>0</v>
      </c>
      <c r="BZ5">
        <v>16</v>
      </c>
    </row>
    <row r="6" spans="1:78" ht="16.5">
      <c r="A6" s="105" t="str">
        <f>BI6</f>
        <v>강화교통</v>
      </c>
      <c r="B6" s="106" t="str">
        <f>IF(BJ6="NULL", E6, BJ6)</f>
        <v>강동원</v>
      </c>
      <c r="C6" s="107" t="str">
        <f>BK6</f>
        <v>D</v>
      </c>
      <c r="D6" s="108">
        <f>BL6</f>
        <v>0.80210526315789477</v>
      </c>
      <c r="E6" s="109">
        <f>U6</f>
        <v>3444</v>
      </c>
      <c r="F6" s="284" t="str">
        <f t="shared" si="0"/>
        <v>60-5</v>
      </c>
      <c r="G6" s="110" t="str">
        <f t="shared" si="0"/>
        <v>78바3231</v>
      </c>
      <c r="H6" s="111">
        <f t="shared" si="0"/>
        <v>1</v>
      </c>
      <c r="I6" s="112">
        <f t="shared" si="0"/>
        <v>4486.1130000000003</v>
      </c>
      <c r="J6" s="113">
        <f>AB6/AA6</f>
        <v>4.4845164465755108E-2</v>
      </c>
      <c r="K6" s="113">
        <f>AC6/AA6</f>
        <v>0.24489254249178224</v>
      </c>
      <c r="L6" s="113">
        <f>AD6/I6</f>
        <v>0.21466244831550163</v>
      </c>
      <c r="M6" s="114">
        <f>Z6</f>
        <v>19.077000000000002</v>
      </c>
      <c r="N6" s="115">
        <f>BV6</f>
        <v>4.4582024572274483E-2</v>
      </c>
      <c r="O6" s="115">
        <f>BW6</f>
        <v>54.144868843027353</v>
      </c>
      <c r="P6" s="224">
        <f>AK6</f>
        <v>36</v>
      </c>
      <c r="Q6" s="225">
        <f>AE6</f>
        <v>2</v>
      </c>
      <c r="R6" s="225">
        <f>AF6</f>
        <v>2429</v>
      </c>
      <c r="T6">
        <v>503</v>
      </c>
      <c r="U6">
        <v>3444</v>
      </c>
      <c r="V6" t="s">
        <v>208</v>
      </c>
      <c r="W6">
        <v>4486.1130000000003</v>
      </c>
      <c r="X6">
        <v>1471.5809999999999</v>
      </c>
      <c r="Y6">
        <v>3.048</v>
      </c>
      <c r="Z6">
        <v>19.077000000000002</v>
      </c>
      <c r="AA6">
        <v>147.785811</v>
      </c>
      <c r="AB6">
        <v>6.6274790000000001</v>
      </c>
      <c r="AC6">
        <v>36.191642999999999</v>
      </c>
      <c r="AD6" s="1">
        <v>963</v>
      </c>
      <c r="AE6">
        <v>2</v>
      </c>
      <c r="AF6">
        <v>2429</v>
      </c>
      <c r="AG6">
        <v>92</v>
      </c>
      <c r="AH6">
        <v>30.355505000000001</v>
      </c>
      <c r="AI6">
        <v>48010.400000000001</v>
      </c>
      <c r="AJ6">
        <v>6998.6</v>
      </c>
      <c r="AK6">
        <v>36</v>
      </c>
      <c r="AL6">
        <v>17534</v>
      </c>
      <c r="AM6">
        <v>0.80210526315789477</v>
      </c>
      <c r="AN6" t="s">
        <v>67</v>
      </c>
      <c r="AO6">
        <v>4486.1130000000003</v>
      </c>
      <c r="AP6" t="s">
        <v>438</v>
      </c>
      <c r="AQ6" t="s">
        <v>117</v>
      </c>
      <c r="AR6" t="s">
        <v>119</v>
      </c>
      <c r="AS6" t="s">
        <v>117</v>
      </c>
      <c r="AT6" t="s">
        <v>119</v>
      </c>
      <c r="AU6" t="s">
        <v>176</v>
      </c>
      <c r="AV6" t="s">
        <v>208</v>
      </c>
      <c r="AW6" t="s">
        <v>67</v>
      </c>
      <c r="AX6">
        <v>3444</v>
      </c>
      <c r="AY6" t="s">
        <v>392</v>
      </c>
      <c r="AZ6">
        <v>7</v>
      </c>
      <c r="BA6" t="s">
        <v>439</v>
      </c>
      <c r="BB6">
        <v>1</v>
      </c>
      <c r="BC6">
        <v>1</v>
      </c>
      <c r="BE6" t="s">
        <v>70</v>
      </c>
      <c r="BF6">
        <v>1</v>
      </c>
      <c r="BG6" t="s">
        <v>309</v>
      </c>
      <c r="BI6" t="s">
        <v>117</v>
      </c>
      <c r="BJ6" t="s">
        <v>208</v>
      </c>
      <c r="BK6" t="s">
        <v>67</v>
      </c>
      <c r="BL6">
        <v>0.80210526315789477</v>
      </c>
      <c r="BM6">
        <v>3444</v>
      </c>
      <c r="BN6" t="s">
        <v>119</v>
      </c>
      <c r="BO6" t="s">
        <v>176</v>
      </c>
      <c r="BP6">
        <v>1</v>
      </c>
      <c r="BQ6">
        <v>4486.1130000000003</v>
      </c>
      <c r="BR6">
        <v>4.4845164465755108E-2</v>
      </c>
      <c r="BS6">
        <v>0.24489254249178224</v>
      </c>
      <c r="BT6">
        <v>0.21466244831550163</v>
      </c>
      <c r="BU6">
        <v>19.077000000000002</v>
      </c>
      <c r="BV6">
        <v>4.4582024572274483E-2</v>
      </c>
      <c r="BW6">
        <v>54.144868843027353</v>
      </c>
      <c r="BX6">
        <v>36</v>
      </c>
      <c r="BY6">
        <v>2</v>
      </c>
      <c r="BZ6">
        <v>2429</v>
      </c>
    </row>
    <row r="7" spans="1:78" ht="16.5">
      <c r="A7" s="121" t="str">
        <f t="shared" ref="A7:A70" si="1">BI7</f>
        <v>강화교통</v>
      </c>
      <c r="B7" s="122" t="str">
        <f t="shared" ref="B7:B70" si="2">IF(BJ7="NULL", E7, BJ7)</f>
        <v>고길훈</v>
      </c>
      <c r="C7" s="123" t="str">
        <f t="shared" ref="C7:C70" si="3">BK7</f>
        <v>S</v>
      </c>
      <c r="D7" s="124">
        <f t="shared" ref="D7:D70" si="4">BL7</f>
        <v>1.2092592592592593</v>
      </c>
      <c r="E7" s="125">
        <f t="shared" ref="E7:E70" si="5">U7</f>
        <v>3986</v>
      </c>
      <c r="F7" s="283" t="str">
        <f t="shared" ref="F7:F70" si="6">BN7</f>
        <v>801</v>
      </c>
      <c r="G7" s="126" t="str">
        <f t="shared" ref="G7:G70" si="7">BO7</f>
        <v>78바3216</v>
      </c>
      <c r="H7" s="127">
        <f t="shared" ref="H7:H70" si="8">BP7</f>
        <v>1</v>
      </c>
      <c r="I7" s="128">
        <f t="shared" ref="I7:I70" si="9">BQ7</f>
        <v>4391.4359999999997</v>
      </c>
      <c r="J7" s="129">
        <f t="shared" ref="J7:J70" si="10">AB7/AA7</f>
        <v>1.309783614039467E-2</v>
      </c>
      <c r="K7" s="129">
        <f t="shared" ref="K7:K70" si="11">AC7/AA7</f>
        <v>0.2633322705527224</v>
      </c>
      <c r="L7" s="129">
        <f t="shared" ref="L7:L70" si="12">AD7/I7</f>
        <v>0.28760523892412415</v>
      </c>
      <c r="M7" s="130">
        <f t="shared" ref="M7:M70" si="13">Z7</f>
        <v>10.965999999999999</v>
      </c>
      <c r="N7" s="131">
        <f t="shared" ref="N7:N70" si="14">BV7</f>
        <v>3.2335664233749508</v>
      </c>
      <c r="O7" s="131">
        <f t="shared" ref="O7:O70" si="15">BW7</f>
        <v>19.788515647273467</v>
      </c>
      <c r="P7" s="222">
        <f t="shared" ref="P7:P70" si="16">AK7</f>
        <v>2</v>
      </c>
      <c r="Q7" s="223">
        <f t="shared" ref="Q7:Q70" si="17">AE7</f>
        <v>142</v>
      </c>
      <c r="R7" s="223">
        <f t="shared" ref="R7:R70" si="18">AF7</f>
        <v>869</v>
      </c>
      <c r="T7">
        <v>503</v>
      </c>
      <c r="U7">
        <v>3986</v>
      </c>
      <c r="V7" t="s">
        <v>254</v>
      </c>
      <c r="W7">
        <v>4391.4359999999997</v>
      </c>
      <c r="X7">
        <v>1345.086</v>
      </c>
      <c r="Y7">
        <v>3.2650000000000001</v>
      </c>
      <c r="Z7">
        <v>10.965999999999999</v>
      </c>
      <c r="AA7">
        <v>124.167991</v>
      </c>
      <c r="AB7">
        <v>1.6263320000000001</v>
      </c>
      <c r="AC7">
        <v>32.697439000000003</v>
      </c>
      <c r="AD7" s="1">
        <v>1263</v>
      </c>
      <c r="AE7">
        <v>142</v>
      </c>
      <c r="AF7">
        <v>869</v>
      </c>
      <c r="AG7">
        <v>108</v>
      </c>
      <c r="AH7">
        <v>35.366892</v>
      </c>
      <c r="AI7">
        <v>19057.900000000001</v>
      </c>
      <c r="AJ7">
        <v>16138.3</v>
      </c>
      <c r="AK7">
        <v>2</v>
      </c>
      <c r="AL7">
        <v>174</v>
      </c>
      <c r="AM7">
        <v>1.2092592592592593</v>
      </c>
      <c r="AN7" t="s">
        <v>71</v>
      </c>
      <c r="AO7">
        <v>4391.4359999999997</v>
      </c>
      <c r="AP7" t="s">
        <v>440</v>
      </c>
      <c r="AQ7" t="s">
        <v>117</v>
      </c>
      <c r="AR7" t="s">
        <v>123</v>
      </c>
      <c r="AS7" t="s">
        <v>117</v>
      </c>
      <c r="AT7" t="s">
        <v>123</v>
      </c>
      <c r="AU7" t="s">
        <v>252</v>
      </c>
      <c r="AV7" t="s">
        <v>254</v>
      </c>
      <c r="AW7" t="s">
        <v>71</v>
      </c>
      <c r="AX7">
        <v>3986</v>
      </c>
      <c r="AY7" t="s">
        <v>378</v>
      </c>
      <c r="AZ7">
        <v>1</v>
      </c>
      <c r="BA7" t="s">
        <v>300</v>
      </c>
      <c r="BB7">
        <v>1</v>
      </c>
      <c r="BC7">
        <v>1</v>
      </c>
      <c r="BE7" t="s">
        <v>71</v>
      </c>
      <c r="BF7">
        <v>0</v>
      </c>
      <c r="BG7" t="s">
        <v>314</v>
      </c>
      <c r="BI7" t="s">
        <v>117</v>
      </c>
      <c r="BJ7" t="s">
        <v>254</v>
      </c>
      <c r="BK7" t="s">
        <v>71</v>
      </c>
      <c r="BL7">
        <v>1.2092592592592593</v>
      </c>
      <c r="BM7">
        <v>3986</v>
      </c>
      <c r="BN7" t="s">
        <v>123</v>
      </c>
      <c r="BO7" t="s">
        <v>252</v>
      </c>
      <c r="BP7">
        <v>1</v>
      </c>
      <c r="BQ7">
        <v>4391.4359999999997</v>
      </c>
      <c r="BR7">
        <v>1.309783614039467E-2</v>
      </c>
      <c r="BS7">
        <v>0.2633322705527224</v>
      </c>
      <c r="BT7">
        <v>0.28760523892412415</v>
      </c>
      <c r="BU7">
        <v>10.965999999999999</v>
      </c>
      <c r="BV7">
        <v>3.2335664233749508</v>
      </c>
      <c r="BW7">
        <v>19.788515647273467</v>
      </c>
      <c r="BX7">
        <v>2</v>
      </c>
      <c r="BY7">
        <v>142</v>
      </c>
      <c r="BZ7">
        <v>869</v>
      </c>
    </row>
    <row r="8" spans="1:78" ht="16.5">
      <c r="A8" s="105" t="str">
        <f t="shared" si="1"/>
        <v>강화교통</v>
      </c>
      <c r="B8" s="106" t="str">
        <f t="shared" si="2"/>
        <v>고명규</v>
      </c>
      <c r="C8" s="107" t="str">
        <f t="shared" si="3"/>
        <v>F</v>
      </c>
      <c r="D8" s="108">
        <f t="shared" si="4"/>
        <v>0.76727272727272733</v>
      </c>
      <c r="E8" s="109">
        <f t="shared" si="5"/>
        <v>7586</v>
      </c>
      <c r="F8" s="284" t="str">
        <f t="shared" si="6"/>
        <v>71</v>
      </c>
      <c r="G8" s="110" t="str">
        <f t="shared" si="7"/>
        <v>78바3227</v>
      </c>
      <c r="H8" s="111">
        <f t="shared" si="8"/>
        <v>1</v>
      </c>
      <c r="I8" s="112">
        <f t="shared" si="9"/>
        <v>1547.6780000000001</v>
      </c>
      <c r="J8" s="113">
        <f t="shared" si="10"/>
        <v>1.0555513128976395E-2</v>
      </c>
      <c r="K8" s="113">
        <f t="shared" si="11"/>
        <v>0.29783675614890215</v>
      </c>
      <c r="L8" s="113">
        <f t="shared" si="12"/>
        <v>0.20611522551848638</v>
      </c>
      <c r="M8" s="114">
        <f t="shared" si="13"/>
        <v>17.600000000000001</v>
      </c>
      <c r="N8" s="115" t="str">
        <f t="shared" si="14"/>
        <v>-</v>
      </c>
      <c r="O8" s="115" t="str">
        <f t="shared" si="15"/>
        <v>-</v>
      </c>
      <c r="P8" s="224">
        <f t="shared" si="16"/>
        <v>10</v>
      </c>
      <c r="Q8" s="225">
        <f t="shared" si="17"/>
        <v>12</v>
      </c>
      <c r="R8" s="225">
        <f t="shared" si="18"/>
        <v>1289</v>
      </c>
      <c r="T8">
        <v>503</v>
      </c>
      <c r="U8">
        <v>7586</v>
      </c>
      <c r="V8" t="s">
        <v>333</v>
      </c>
      <c r="W8">
        <v>1547.6780000000001</v>
      </c>
      <c r="X8">
        <v>611.36599999999999</v>
      </c>
      <c r="Y8">
        <v>2.532</v>
      </c>
      <c r="Z8">
        <v>17.600000000000001</v>
      </c>
      <c r="AA8">
        <v>57.131377000000001</v>
      </c>
      <c r="AB8">
        <v>0.603051</v>
      </c>
      <c r="AC8">
        <v>17.015823999999999</v>
      </c>
      <c r="AD8" s="1">
        <v>319</v>
      </c>
      <c r="AE8">
        <v>12</v>
      </c>
      <c r="AF8">
        <v>1289</v>
      </c>
      <c r="AG8">
        <v>83</v>
      </c>
      <c r="AH8">
        <v>27.089807</v>
      </c>
      <c r="AI8">
        <v>9298.2000000000007</v>
      </c>
      <c r="AJ8">
        <v>32.700000000000003</v>
      </c>
      <c r="AK8">
        <v>10</v>
      </c>
      <c r="AL8">
        <v>5564</v>
      </c>
      <c r="AM8">
        <v>0.76727272727272733</v>
      </c>
      <c r="AN8" t="s">
        <v>70</v>
      </c>
      <c r="AO8">
        <v>1547.6780000000001</v>
      </c>
      <c r="AP8" t="s">
        <v>441</v>
      </c>
      <c r="AQ8" t="s">
        <v>117</v>
      </c>
      <c r="AR8" t="s">
        <v>121</v>
      </c>
      <c r="AS8" t="s">
        <v>117</v>
      </c>
      <c r="AT8" t="s">
        <v>121</v>
      </c>
      <c r="AU8" t="s">
        <v>329</v>
      </c>
      <c r="AV8" t="s">
        <v>333</v>
      </c>
      <c r="AW8" t="s">
        <v>70</v>
      </c>
      <c r="AX8">
        <v>7586</v>
      </c>
      <c r="AY8" t="s">
        <v>393</v>
      </c>
      <c r="AZ8">
        <v>3</v>
      </c>
      <c r="BA8" t="s">
        <v>397</v>
      </c>
      <c r="BB8">
        <v>1</v>
      </c>
      <c r="BC8">
        <v>1</v>
      </c>
      <c r="BE8" t="s">
        <v>67</v>
      </c>
      <c r="BF8">
        <v>-1</v>
      </c>
      <c r="BG8" t="s">
        <v>320</v>
      </c>
      <c r="BI8" t="s">
        <v>117</v>
      </c>
      <c r="BJ8" t="s">
        <v>333</v>
      </c>
      <c r="BK8" t="s">
        <v>70</v>
      </c>
      <c r="BL8">
        <v>0.76727272727272733</v>
      </c>
      <c r="BM8">
        <v>7586</v>
      </c>
      <c r="BN8" t="s">
        <v>121</v>
      </c>
      <c r="BO8" t="s">
        <v>329</v>
      </c>
      <c r="BP8">
        <v>1</v>
      </c>
      <c r="BQ8">
        <v>1547.6780000000001</v>
      </c>
      <c r="BR8">
        <v>1.0555513128976395E-2</v>
      </c>
      <c r="BS8">
        <v>0.29783675614890215</v>
      </c>
      <c r="BT8">
        <v>0.20611522551848638</v>
      </c>
      <c r="BU8">
        <v>17.600000000000001</v>
      </c>
      <c r="BV8" t="s">
        <v>442</v>
      </c>
      <c r="BW8" t="s">
        <v>442</v>
      </c>
      <c r="BX8">
        <v>10</v>
      </c>
      <c r="BY8">
        <v>12</v>
      </c>
      <c r="BZ8">
        <v>1289</v>
      </c>
    </row>
    <row r="9" spans="1:78" ht="16.5">
      <c r="A9" s="121" t="str">
        <f t="shared" si="1"/>
        <v>강화교통</v>
      </c>
      <c r="B9" s="122" t="str">
        <f t="shared" si="2"/>
        <v>고봉인</v>
      </c>
      <c r="C9" s="123" t="str">
        <f t="shared" si="3"/>
        <v>C</v>
      </c>
      <c r="D9" s="124">
        <f t="shared" si="4"/>
        <v>0.88851851851851849</v>
      </c>
      <c r="E9" s="125">
        <f t="shared" si="5"/>
        <v>2653</v>
      </c>
      <c r="F9" s="283" t="str">
        <f t="shared" si="6"/>
        <v>70</v>
      </c>
      <c r="G9" s="126" t="str">
        <f t="shared" si="7"/>
        <v>78바3221</v>
      </c>
      <c r="H9" s="127">
        <f t="shared" si="8"/>
        <v>1</v>
      </c>
      <c r="I9" s="128">
        <f t="shared" si="9"/>
        <v>3038.2429999999999</v>
      </c>
      <c r="J9" s="129">
        <f t="shared" si="10"/>
        <v>1.2358464590380073E-2</v>
      </c>
      <c r="K9" s="129">
        <f t="shared" si="11"/>
        <v>0.3325583681587016</v>
      </c>
      <c r="L9" s="129">
        <f t="shared" si="12"/>
        <v>0.19814083336981275</v>
      </c>
      <c r="M9" s="130">
        <f t="shared" si="13"/>
        <v>14.65</v>
      </c>
      <c r="N9" s="131">
        <f t="shared" si="14"/>
        <v>0.13165503878392873</v>
      </c>
      <c r="O9" s="131">
        <f t="shared" si="15"/>
        <v>56.117960281649623</v>
      </c>
      <c r="P9" s="222">
        <f t="shared" si="16"/>
        <v>22</v>
      </c>
      <c r="Q9" s="223">
        <f t="shared" si="17"/>
        <v>4</v>
      </c>
      <c r="R9" s="223">
        <f t="shared" si="18"/>
        <v>1705</v>
      </c>
      <c r="T9">
        <v>503</v>
      </c>
      <c r="U9">
        <v>2653</v>
      </c>
      <c r="V9" t="s">
        <v>209</v>
      </c>
      <c r="W9">
        <v>3038.2429999999999</v>
      </c>
      <c r="X9">
        <v>1266.462</v>
      </c>
      <c r="Y9">
        <v>2.399</v>
      </c>
      <c r="Z9">
        <v>14.65</v>
      </c>
      <c r="AA9">
        <v>141.961648</v>
      </c>
      <c r="AB9">
        <v>1.7544280000000001</v>
      </c>
      <c r="AC9">
        <v>47.210534000000003</v>
      </c>
      <c r="AD9" s="1">
        <v>602</v>
      </c>
      <c r="AE9">
        <v>4</v>
      </c>
      <c r="AF9">
        <v>1705</v>
      </c>
      <c r="AG9">
        <v>96</v>
      </c>
      <c r="AH9">
        <v>21.401857</v>
      </c>
      <c r="AI9">
        <v>7819.4</v>
      </c>
      <c r="AJ9">
        <v>75.2</v>
      </c>
      <c r="AK9">
        <v>22</v>
      </c>
      <c r="AL9">
        <v>8738</v>
      </c>
      <c r="AM9">
        <v>0.88851851851851849</v>
      </c>
      <c r="AN9" t="s">
        <v>69</v>
      </c>
      <c r="AO9">
        <v>3038.2429999999999</v>
      </c>
      <c r="AP9" t="s">
        <v>443</v>
      </c>
      <c r="AQ9" t="s">
        <v>117</v>
      </c>
      <c r="AR9" t="s">
        <v>120</v>
      </c>
      <c r="AS9" t="s">
        <v>117</v>
      </c>
      <c r="AT9" t="s">
        <v>120</v>
      </c>
      <c r="AU9" t="s">
        <v>185</v>
      </c>
      <c r="AV9" t="s">
        <v>209</v>
      </c>
      <c r="AW9" t="s">
        <v>69</v>
      </c>
      <c r="AX9">
        <v>2653</v>
      </c>
      <c r="AY9" t="s">
        <v>380</v>
      </c>
      <c r="AZ9">
        <v>4</v>
      </c>
      <c r="BA9" t="s">
        <v>325</v>
      </c>
      <c r="BB9">
        <v>1</v>
      </c>
      <c r="BC9">
        <v>1</v>
      </c>
      <c r="BE9" t="s">
        <v>69</v>
      </c>
      <c r="BF9">
        <v>0</v>
      </c>
      <c r="BG9" t="s">
        <v>314</v>
      </c>
      <c r="BI9" t="s">
        <v>117</v>
      </c>
      <c r="BJ9" t="s">
        <v>209</v>
      </c>
      <c r="BK9" t="s">
        <v>69</v>
      </c>
      <c r="BL9">
        <v>0.88851851851851849</v>
      </c>
      <c r="BM9">
        <v>2653</v>
      </c>
      <c r="BN9" t="s">
        <v>120</v>
      </c>
      <c r="BO9" t="s">
        <v>185</v>
      </c>
      <c r="BP9">
        <v>1</v>
      </c>
      <c r="BQ9">
        <v>3038.2429999999999</v>
      </c>
      <c r="BR9">
        <v>1.2358464590380073E-2</v>
      </c>
      <c r="BS9">
        <v>0.3325583681587016</v>
      </c>
      <c r="BT9">
        <v>0.19814083336981275</v>
      </c>
      <c r="BU9">
        <v>14.65</v>
      </c>
      <c r="BV9">
        <v>0.13165503878392873</v>
      </c>
      <c r="BW9">
        <v>56.117960281649623</v>
      </c>
      <c r="BX9">
        <v>22</v>
      </c>
      <c r="BY9">
        <v>4</v>
      </c>
      <c r="BZ9">
        <v>1705</v>
      </c>
    </row>
    <row r="10" spans="1:78" ht="16.5">
      <c r="A10" s="105" t="str">
        <f t="shared" si="1"/>
        <v>강화교통</v>
      </c>
      <c r="B10" s="106" t="str">
        <f t="shared" si="2"/>
        <v>고상돈</v>
      </c>
      <c r="C10" s="107" t="str">
        <f t="shared" si="3"/>
        <v>C</v>
      </c>
      <c r="D10" s="108">
        <f t="shared" si="4"/>
        <v>0.86763363284970152</v>
      </c>
      <c r="E10" s="109">
        <f t="shared" si="5"/>
        <v>8034</v>
      </c>
      <c r="F10" s="284" t="str">
        <f t="shared" si="6"/>
        <v>60-5</v>
      </c>
      <c r="G10" s="110" t="str">
        <f t="shared" si="7"/>
        <v>78바3231</v>
      </c>
      <c r="H10" s="111">
        <f t="shared" si="8"/>
        <v>9</v>
      </c>
      <c r="I10" s="112">
        <f t="shared" si="9"/>
        <v>3053.37</v>
      </c>
      <c r="J10" s="113">
        <f t="shared" si="10"/>
        <v>1.396201062735534E-2</v>
      </c>
      <c r="K10" s="113">
        <f t="shared" si="11"/>
        <v>0.30222890175105233</v>
      </c>
      <c r="L10" s="113">
        <f t="shared" si="12"/>
        <v>0.2148445815607018</v>
      </c>
      <c r="M10" s="114">
        <f t="shared" si="13"/>
        <v>13.696999999999999</v>
      </c>
      <c r="N10" s="115">
        <f t="shared" si="14"/>
        <v>0.36025768249507922</v>
      </c>
      <c r="O10" s="115">
        <f t="shared" si="15"/>
        <v>18.733399489744119</v>
      </c>
      <c r="P10" s="224">
        <f t="shared" si="16"/>
        <v>27</v>
      </c>
      <c r="Q10" s="225">
        <f t="shared" si="17"/>
        <v>11</v>
      </c>
      <c r="R10" s="225">
        <f t="shared" si="18"/>
        <v>572</v>
      </c>
      <c r="T10">
        <v>503</v>
      </c>
      <c r="U10">
        <v>8034</v>
      </c>
      <c r="V10" t="s">
        <v>278</v>
      </c>
      <c r="W10">
        <v>3053.37</v>
      </c>
      <c r="X10">
        <v>1087.6600000000001</v>
      </c>
      <c r="Y10">
        <v>2.8069999999999999</v>
      </c>
      <c r="Z10">
        <v>13.696999999999999</v>
      </c>
      <c r="AA10">
        <v>118.415538</v>
      </c>
      <c r="AB10">
        <v>1.653319</v>
      </c>
      <c r="AC10">
        <v>35.788598</v>
      </c>
      <c r="AD10" s="1">
        <v>656</v>
      </c>
      <c r="AE10">
        <v>11</v>
      </c>
      <c r="AF10">
        <v>572</v>
      </c>
      <c r="AG10">
        <v>107</v>
      </c>
      <c r="AH10">
        <v>25.785214</v>
      </c>
      <c r="AI10">
        <v>19473.3</v>
      </c>
      <c r="AJ10">
        <v>3301.8</v>
      </c>
      <c r="AK10">
        <v>27</v>
      </c>
      <c r="AL10">
        <v>12820</v>
      </c>
      <c r="AM10">
        <v>0.86763363284970152</v>
      </c>
      <c r="AN10" t="s">
        <v>69</v>
      </c>
      <c r="AO10">
        <v>514.678</v>
      </c>
      <c r="AP10" t="s">
        <v>444</v>
      </c>
      <c r="AQ10" t="s">
        <v>117</v>
      </c>
      <c r="AR10" t="s">
        <v>119</v>
      </c>
      <c r="AS10" t="s">
        <v>117</v>
      </c>
      <c r="AT10" t="s">
        <v>119</v>
      </c>
      <c r="AU10" t="s">
        <v>176</v>
      </c>
      <c r="AV10" t="s">
        <v>278</v>
      </c>
      <c r="AW10" t="s">
        <v>69</v>
      </c>
      <c r="AX10">
        <v>8034</v>
      </c>
      <c r="AY10" t="s">
        <v>376</v>
      </c>
      <c r="AZ10">
        <v>2</v>
      </c>
      <c r="BA10" t="s">
        <v>377</v>
      </c>
      <c r="BB10">
        <v>9</v>
      </c>
      <c r="BC10">
        <v>1</v>
      </c>
      <c r="BE10" t="s">
        <v>69</v>
      </c>
      <c r="BF10">
        <v>0</v>
      </c>
      <c r="BG10" t="s">
        <v>314</v>
      </c>
      <c r="BI10" t="s">
        <v>117</v>
      </c>
      <c r="BJ10" t="s">
        <v>278</v>
      </c>
      <c r="BK10" t="s">
        <v>69</v>
      </c>
      <c r="BL10">
        <v>0.86763363284970152</v>
      </c>
      <c r="BM10">
        <v>8034</v>
      </c>
      <c r="BN10" t="s">
        <v>119</v>
      </c>
      <c r="BO10" t="s">
        <v>176</v>
      </c>
      <c r="BP10">
        <v>9</v>
      </c>
      <c r="BQ10">
        <v>3053.37</v>
      </c>
      <c r="BR10">
        <v>1.396201062735534E-2</v>
      </c>
      <c r="BS10">
        <v>0.30222890175105233</v>
      </c>
      <c r="BT10">
        <v>0.2148445815607018</v>
      </c>
      <c r="BU10">
        <v>13.696999999999999</v>
      </c>
      <c r="BV10">
        <v>0.36025768249507922</v>
      </c>
      <c r="BW10">
        <v>18.733399489744119</v>
      </c>
      <c r="BX10">
        <v>27</v>
      </c>
      <c r="BY10">
        <v>11</v>
      </c>
      <c r="BZ10">
        <v>572</v>
      </c>
    </row>
    <row r="11" spans="1:78" ht="16.5">
      <c r="A11" s="121" t="str">
        <f t="shared" si="1"/>
        <v>강화교통</v>
      </c>
      <c r="B11" s="122" t="str">
        <f t="shared" si="2"/>
        <v>고운성</v>
      </c>
      <c r="C11" s="123" t="str">
        <f t="shared" si="3"/>
        <v>B</v>
      </c>
      <c r="D11" s="124">
        <f t="shared" si="4"/>
        <v>0.90555555555555545</v>
      </c>
      <c r="E11" s="125">
        <f t="shared" si="5"/>
        <v>5222</v>
      </c>
      <c r="F11" s="283" t="str">
        <f t="shared" si="6"/>
        <v>800</v>
      </c>
      <c r="G11" s="126" t="str">
        <f t="shared" si="7"/>
        <v>78바3242</v>
      </c>
      <c r="H11" s="127">
        <f t="shared" si="8"/>
        <v>1</v>
      </c>
      <c r="I11" s="128">
        <f t="shared" si="9"/>
        <v>3462.9789999999998</v>
      </c>
      <c r="J11" s="129">
        <f t="shared" si="10"/>
        <v>2.2033573364415849E-2</v>
      </c>
      <c r="K11" s="129">
        <f t="shared" si="11"/>
        <v>0.38687826346941956</v>
      </c>
      <c r="L11" s="129">
        <f t="shared" si="12"/>
        <v>0.16661954923780942</v>
      </c>
      <c r="M11" s="130">
        <f t="shared" si="13"/>
        <v>12.02</v>
      </c>
      <c r="N11" s="131">
        <f t="shared" si="14"/>
        <v>0.17326122971002714</v>
      </c>
      <c r="O11" s="131">
        <f t="shared" si="15"/>
        <v>15.044850113154022</v>
      </c>
      <c r="P11" s="222">
        <f t="shared" si="16"/>
        <v>55</v>
      </c>
      <c r="Q11" s="223">
        <f t="shared" si="17"/>
        <v>6</v>
      </c>
      <c r="R11" s="223">
        <f t="shared" si="18"/>
        <v>521</v>
      </c>
      <c r="T11">
        <v>503</v>
      </c>
      <c r="U11">
        <v>5222</v>
      </c>
      <c r="V11" t="s">
        <v>255</v>
      </c>
      <c r="W11">
        <v>3462.9789999999998</v>
      </c>
      <c r="X11">
        <v>1416.55</v>
      </c>
      <c r="Y11">
        <v>2.4449999999999998</v>
      </c>
      <c r="Z11">
        <v>12.02</v>
      </c>
      <c r="AA11">
        <v>181.451639</v>
      </c>
      <c r="AB11">
        <v>3.9980280000000001</v>
      </c>
      <c r="AC11">
        <v>70.199695000000006</v>
      </c>
      <c r="AD11" s="1">
        <v>577</v>
      </c>
      <c r="AE11">
        <v>6</v>
      </c>
      <c r="AF11">
        <v>521</v>
      </c>
      <c r="AG11">
        <v>100</v>
      </c>
      <c r="AH11">
        <v>19.084859000000002</v>
      </c>
      <c r="AI11">
        <v>11541.2</v>
      </c>
      <c r="AJ11">
        <v>246.3</v>
      </c>
      <c r="AK11">
        <v>55</v>
      </c>
      <c r="AL11">
        <v>33728</v>
      </c>
      <c r="AM11">
        <v>0.90555555555555545</v>
      </c>
      <c r="AN11" t="s">
        <v>68</v>
      </c>
      <c r="AO11">
        <v>3462.9789999999998</v>
      </c>
      <c r="AP11" t="s">
        <v>445</v>
      </c>
      <c r="AQ11" t="s">
        <v>117</v>
      </c>
      <c r="AR11" t="s">
        <v>122</v>
      </c>
      <c r="AS11" t="s">
        <v>117</v>
      </c>
      <c r="AT11" t="s">
        <v>122</v>
      </c>
      <c r="AU11" t="s">
        <v>204</v>
      </c>
      <c r="AV11" t="s">
        <v>255</v>
      </c>
      <c r="AW11" t="s">
        <v>68</v>
      </c>
      <c r="AX11">
        <v>5222</v>
      </c>
      <c r="AY11" t="s">
        <v>391</v>
      </c>
      <c r="AZ11">
        <v>6</v>
      </c>
      <c r="BA11" t="s">
        <v>406</v>
      </c>
      <c r="BB11">
        <v>1</v>
      </c>
      <c r="BC11">
        <v>1</v>
      </c>
      <c r="BE11" t="s">
        <v>66</v>
      </c>
      <c r="BF11">
        <v>-1</v>
      </c>
      <c r="BG11" t="s">
        <v>320</v>
      </c>
      <c r="BI11" t="s">
        <v>117</v>
      </c>
      <c r="BJ11" t="s">
        <v>255</v>
      </c>
      <c r="BK11" t="s">
        <v>68</v>
      </c>
      <c r="BL11">
        <v>0.90555555555555545</v>
      </c>
      <c r="BM11">
        <v>5222</v>
      </c>
      <c r="BN11" t="s">
        <v>122</v>
      </c>
      <c r="BO11" t="s">
        <v>204</v>
      </c>
      <c r="BP11">
        <v>1</v>
      </c>
      <c r="BQ11">
        <v>3462.9789999999998</v>
      </c>
      <c r="BR11">
        <v>2.2033573364415849E-2</v>
      </c>
      <c r="BS11">
        <v>0.38687826346941956</v>
      </c>
      <c r="BT11">
        <v>0.16661954923780942</v>
      </c>
      <c r="BU11">
        <v>12.02</v>
      </c>
      <c r="BV11">
        <v>0.17326122971002714</v>
      </c>
      <c r="BW11">
        <v>15.044850113154022</v>
      </c>
      <c r="BX11">
        <v>55</v>
      </c>
      <c r="BY11">
        <v>6</v>
      </c>
      <c r="BZ11">
        <v>521</v>
      </c>
    </row>
    <row r="12" spans="1:78" ht="16.5">
      <c r="A12" s="105" t="str">
        <f t="shared" si="1"/>
        <v>강화교통</v>
      </c>
      <c r="B12" s="106" t="str">
        <f t="shared" si="2"/>
        <v>고정복</v>
      </c>
      <c r="C12" s="107" t="str">
        <f t="shared" si="3"/>
        <v>C</v>
      </c>
      <c r="D12" s="108">
        <f t="shared" si="4"/>
        <v>0.86632568435178192</v>
      </c>
      <c r="E12" s="109">
        <f t="shared" si="5"/>
        <v>2993</v>
      </c>
      <c r="F12" s="284" t="str">
        <f t="shared" si="6"/>
        <v>17</v>
      </c>
      <c r="G12" s="110" t="str">
        <f t="shared" si="7"/>
        <v>70바3719</v>
      </c>
      <c r="H12" s="111">
        <f t="shared" si="8"/>
        <v>5</v>
      </c>
      <c r="I12" s="112">
        <f t="shared" si="9"/>
        <v>5358.1280000000006</v>
      </c>
      <c r="J12" s="113">
        <f t="shared" si="10"/>
        <v>1.5289114569949193E-2</v>
      </c>
      <c r="K12" s="113">
        <f t="shared" si="11"/>
        <v>0.37029810982632017</v>
      </c>
      <c r="L12" s="113">
        <f t="shared" si="12"/>
        <v>0.2536333585162579</v>
      </c>
      <c r="M12" s="114">
        <f t="shared" si="13"/>
        <v>10.013999999999999</v>
      </c>
      <c r="N12" s="115">
        <f t="shared" si="14"/>
        <v>0.50390733480051231</v>
      </c>
      <c r="O12" s="115">
        <f t="shared" si="15"/>
        <v>4.6844718901825404</v>
      </c>
      <c r="P12" s="224">
        <f t="shared" si="16"/>
        <v>24</v>
      </c>
      <c r="Q12" s="225">
        <f t="shared" si="17"/>
        <v>27</v>
      </c>
      <c r="R12" s="225">
        <f t="shared" si="18"/>
        <v>251</v>
      </c>
      <c r="T12">
        <v>503</v>
      </c>
      <c r="U12">
        <v>2993</v>
      </c>
      <c r="V12" t="s">
        <v>210</v>
      </c>
      <c r="W12">
        <v>5358.1279999999997</v>
      </c>
      <c r="X12">
        <v>2315.6410000000001</v>
      </c>
      <c r="Y12">
        <v>2.3140000000000001</v>
      </c>
      <c r="Z12">
        <v>10.013999999999999</v>
      </c>
      <c r="AA12">
        <v>359.23656499999998</v>
      </c>
      <c r="AB12">
        <v>5.4924090000000003</v>
      </c>
      <c r="AC12">
        <v>133.024621</v>
      </c>
      <c r="AD12" s="1">
        <v>1359</v>
      </c>
      <c r="AE12">
        <v>27</v>
      </c>
      <c r="AF12">
        <v>251</v>
      </c>
      <c r="AG12">
        <v>74</v>
      </c>
      <c r="AH12">
        <v>14.915319</v>
      </c>
      <c r="AI12">
        <v>130</v>
      </c>
      <c r="AJ12">
        <v>0</v>
      </c>
      <c r="AK12">
        <v>24</v>
      </c>
      <c r="AL12">
        <v>11325</v>
      </c>
      <c r="AM12">
        <v>0.86632568435178192</v>
      </c>
      <c r="AN12" t="s">
        <v>69</v>
      </c>
      <c r="AO12">
        <v>4581.0110000000004</v>
      </c>
      <c r="AP12" t="s">
        <v>446</v>
      </c>
      <c r="AQ12" t="s">
        <v>117</v>
      </c>
      <c r="AR12" t="s">
        <v>118</v>
      </c>
      <c r="AS12" t="s">
        <v>117</v>
      </c>
      <c r="AT12" t="s">
        <v>118</v>
      </c>
      <c r="AU12" t="s">
        <v>174</v>
      </c>
      <c r="AV12" t="s">
        <v>210</v>
      </c>
      <c r="AW12" t="s">
        <v>69</v>
      </c>
      <c r="AX12">
        <v>2993</v>
      </c>
      <c r="AY12" t="s">
        <v>373</v>
      </c>
      <c r="AZ12">
        <v>4</v>
      </c>
      <c r="BA12" t="s">
        <v>346</v>
      </c>
      <c r="BB12">
        <v>5</v>
      </c>
      <c r="BC12">
        <v>1</v>
      </c>
      <c r="BE12" t="s">
        <v>67</v>
      </c>
      <c r="BF12">
        <v>1</v>
      </c>
      <c r="BG12" t="s">
        <v>309</v>
      </c>
      <c r="BI12" t="s">
        <v>117</v>
      </c>
      <c r="BJ12" t="s">
        <v>210</v>
      </c>
      <c r="BK12" t="s">
        <v>69</v>
      </c>
      <c r="BL12">
        <v>0.86632568435178192</v>
      </c>
      <c r="BM12">
        <v>2993</v>
      </c>
      <c r="BN12" t="s">
        <v>118</v>
      </c>
      <c r="BO12" t="s">
        <v>174</v>
      </c>
      <c r="BP12">
        <v>5</v>
      </c>
      <c r="BQ12">
        <v>5358.1280000000006</v>
      </c>
      <c r="BR12">
        <v>1.5289114569949193E-2</v>
      </c>
      <c r="BS12">
        <v>0.37029810982632017</v>
      </c>
      <c r="BT12">
        <v>0.25363335851625796</v>
      </c>
      <c r="BU12">
        <v>10.013999999999999</v>
      </c>
      <c r="BV12">
        <v>0.50390733480051231</v>
      </c>
      <c r="BW12">
        <v>4.6844718901825404</v>
      </c>
      <c r="BX12">
        <v>24</v>
      </c>
      <c r="BY12">
        <v>27</v>
      </c>
      <c r="BZ12">
        <v>251</v>
      </c>
    </row>
    <row r="13" spans="1:78" ht="16.5">
      <c r="A13" s="121" t="str">
        <f t="shared" si="1"/>
        <v>강화교통</v>
      </c>
      <c r="B13" s="122" t="str">
        <f t="shared" si="2"/>
        <v>구택회</v>
      </c>
      <c r="C13" s="123" t="str">
        <f t="shared" si="3"/>
        <v>A</v>
      </c>
      <c r="D13" s="124">
        <f t="shared" si="4"/>
        <v>0.99962962962962953</v>
      </c>
      <c r="E13" s="125">
        <f t="shared" si="5"/>
        <v>2264</v>
      </c>
      <c r="F13" s="283" t="str">
        <f t="shared" si="6"/>
        <v>800</v>
      </c>
      <c r="G13" s="126" t="str">
        <f t="shared" si="7"/>
        <v>78바3241</v>
      </c>
      <c r="H13" s="127">
        <f t="shared" si="8"/>
        <v>1</v>
      </c>
      <c r="I13" s="128">
        <f t="shared" si="9"/>
        <v>3165.6439999999998</v>
      </c>
      <c r="J13" s="129">
        <f t="shared" si="10"/>
        <v>6.1748944334187005E-3</v>
      </c>
      <c r="K13" s="129">
        <f t="shared" si="11"/>
        <v>0.36952360449377175</v>
      </c>
      <c r="L13" s="129">
        <f t="shared" si="12"/>
        <v>0.26661241756811571</v>
      </c>
      <c r="M13" s="130">
        <f t="shared" si="13"/>
        <v>9.8109999999999999</v>
      </c>
      <c r="N13" s="131">
        <f t="shared" si="14"/>
        <v>0.31589149000961575</v>
      </c>
      <c r="O13" s="131">
        <f t="shared" si="15"/>
        <v>13.204264282401939</v>
      </c>
      <c r="P13" s="222">
        <f t="shared" si="16"/>
        <v>38</v>
      </c>
      <c r="Q13" s="223">
        <f t="shared" si="17"/>
        <v>10</v>
      </c>
      <c r="R13" s="223">
        <f t="shared" si="18"/>
        <v>418</v>
      </c>
      <c r="T13">
        <v>503</v>
      </c>
      <c r="U13">
        <v>2264</v>
      </c>
      <c r="V13" t="s">
        <v>288</v>
      </c>
      <c r="W13">
        <v>3165.6439999999998</v>
      </c>
      <c r="X13">
        <v>1172.9000000000001</v>
      </c>
      <c r="Y13">
        <v>2.6989999999999998</v>
      </c>
      <c r="Z13">
        <v>9.8109999999999999</v>
      </c>
      <c r="AA13">
        <v>157.57969800000001</v>
      </c>
      <c r="AB13">
        <v>0.97303799999999996</v>
      </c>
      <c r="AC13">
        <v>58.229418000000003</v>
      </c>
      <c r="AD13" s="1">
        <v>844</v>
      </c>
      <c r="AE13">
        <v>10</v>
      </c>
      <c r="AF13">
        <v>418</v>
      </c>
      <c r="AG13">
        <v>83</v>
      </c>
      <c r="AH13">
        <v>20.089161000000001</v>
      </c>
      <c r="AI13">
        <v>12676.6</v>
      </c>
      <c r="AJ13">
        <v>0</v>
      </c>
      <c r="AK13">
        <v>38</v>
      </c>
      <c r="AL13">
        <v>10458</v>
      </c>
      <c r="AM13">
        <v>0.99962962962962953</v>
      </c>
      <c r="AN13" t="s">
        <v>66</v>
      </c>
      <c r="AO13">
        <v>3165.6439999999998</v>
      </c>
      <c r="AP13" t="s">
        <v>447</v>
      </c>
      <c r="AQ13" t="s">
        <v>117</v>
      </c>
      <c r="AR13" t="s">
        <v>122</v>
      </c>
      <c r="AS13" t="s">
        <v>117</v>
      </c>
      <c r="AT13" t="s">
        <v>122</v>
      </c>
      <c r="AU13" t="s">
        <v>283</v>
      </c>
      <c r="AV13" t="s">
        <v>288</v>
      </c>
      <c r="AW13" t="s">
        <v>66</v>
      </c>
      <c r="AX13">
        <v>2264</v>
      </c>
      <c r="AY13" t="s">
        <v>381</v>
      </c>
      <c r="AZ13">
        <v>1</v>
      </c>
      <c r="BA13" t="s">
        <v>411</v>
      </c>
      <c r="BB13">
        <v>1</v>
      </c>
      <c r="BC13">
        <v>1</v>
      </c>
      <c r="BE13" t="s">
        <v>71</v>
      </c>
      <c r="BF13">
        <v>-1</v>
      </c>
      <c r="BG13" t="s">
        <v>320</v>
      </c>
      <c r="BI13" t="s">
        <v>117</v>
      </c>
      <c r="BJ13" t="s">
        <v>288</v>
      </c>
      <c r="BK13" t="s">
        <v>66</v>
      </c>
      <c r="BL13">
        <v>0.99962962962962953</v>
      </c>
      <c r="BM13">
        <v>2264</v>
      </c>
      <c r="BN13" t="s">
        <v>122</v>
      </c>
      <c r="BO13" t="s">
        <v>283</v>
      </c>
      <c r="BP13">
        <v>1</v>
      </c>
      <c r="BQ13">
        <v>3165.6439999999998</v>
      </c>
      <c r="BR13">
        <v>6.1748944334187005E-3</v>
      </c>
      <c r="BS13">
        <v>0.36952360449377175</v>
      </c>
      <c r="BT13">
        <v>0.26661241756811571</v>
      </c>
      <c r="BU13">
        <v>9.8109999999999999</v>
      </c>
      <c r="BV13">
        <v>0.31589149000961575</v>
      </c>
      <c r="BW13">
        <v>13.204264282401939</v>
      </c>
      <c r="BX13">
        <v>38</v>
      </c>
      <c r="BY13">
        <v>10</v>
      </c>
      <c r="BZ13">
        <v>418</v>
      </c>
    </row>
    <row r="14" spans="1:78" ht="16.5">
      <c r="A14" s="105" t="str">
        <f t="shared" si="1"/>
        <v>강화교통</v>
      </c>
      <c r="B14" s="106" t="str">
        <f t="shared" si="2"/>
        <v>김광선</v>
      </c>
      <c r="C14" s="107" t="str">
        <f t="shared" si="3"/>
        <v>C</v>
      </c>
      <c r="D14" s="108">
        <f t="shared" si="4"/>
        <v>0.89103448275862074</v>
      </c>
      <c r="E14" s="109">
        <f t="shared" si="5"/>
        <v>3378</v>
      </c>
      <c r="F14" s="284" t="str">
        <f t="shared" si="6"/>
        <v>70</v>
      </c>
      <c r="G14" s="110" t="str">
        <f t="shared" si="7"/>
        <v>78바3215</v>
      </c>
      <c r="H14" s="111">
        <f t="shared" si="8"/>
        <v>1</v>
      </c>
      <c r="I14" s="112">
        <f t="shared" si="9"/>
        <v>1661.3440000000001</v>
      </c>
      <c r="J14" s="113">
        <f t="shared" si="10"/>
        <v>1.3237988822182955E-2</v>
      </c>
      <c r="K14" s="113">
        <f t="shared" si="11"/>
        <v>0.30639307766488499</v>
      </c>
      <c r="L14" s="113">
        <f t="shared" si="12"/>
        <v>0.24618622031319221</v>
      </c>
      <c r="M14" s="114">
        <f t="shared" si="13"/>
        <v>10.843999999999999</v>
      </c>
      <c r="N14" s="115">
        <f t="shared" si="14"/>
        <v>3.0698037251767243</v>
      </c>
      <c r="O14" s="115">
        <f t="shared" si="15"/>
        <v>3.9726871737581138</v>
      </c>
      <c r="P14" s="224">
        <f t="shared" si="16"/>
        <v>5</v>
      </c>
      <c r="Q14" s="225">
        <f t="shared" si="17"/>
        <v>51</v>
      </c>
      <c r="R14" s="225">
        <f t="shared" si="18"/>
        <v>66</v>
      </c>
      <c r="T14">
        <v>503</v>
      </c>
      <c r="U14">
        <v>3378</v>
      </c>
      <c r="V14" t="s">
        <v>358</v>
      </c>
      <c r="W14">
        <v>1661.3440000000001</v>
      </c>
      <c r="X14">
        <v>642.89700000000005</v>
      </c>
      <c r="Y14">
        <v>2.5840000000000001</v>
      </c>
      <c r="Z14">
        <v>10.843999999999999</v>
      </c>
      <c r="AA14">
        <v>81.036931999999993</v>
      </c>
      <c r="AB14">
        <v>1.0727660000000001</v>
      </c>
      <c r="AC14">
        <v>24.829155</v>
      </c>
      <c r="AD14" s="1">
        <v>409</v>
      </c>
      <c r="AE14">
        <v>51</v>
      </c>
      <c r="AF14">
        <v>66</v>
      </c>
      <c r="AG14">
        <v>78</v>
      </c>
      <c r="AH14">
        <v>20.501072000000001</v>
      </c>
      <c r="AI14">
        <v>1510.1</v>
      </c>
      <c r="AJ14">
        <v>0</v>
      </c>
      <c r="AK14">
        <v>5</v>
      </c>
      <c r="AL14">
        <v>2984</v>
      </c>
      <c r="AM14">
        <v>0.89103448275862074</v>
      </c>
      <c r="AN14" t="s">
        <v>69</v>
      </c>
      <c r="AO14">
        <v>1661.3440000000001</v>
      </c>
      <c r="AP14" t="s">
        <v>448</v>
      </c>
      <c r="AQ14" t="s">
        <v>117</v>
      </c>
      <c r="AR14" t="s">
        <v>120</v>
      </c>
      <c r="AS14" t="s">
        <v>117</v>
      </c>
      <c r="AT14" t="s">
        <v>120</v>
      </c>
      <c r="AU14" t="s">
        <v>350</v>
      </c>
      <c r="AV14" t="s">
        <v>358</v>
      </c>
      <c r="AW14" t="s">
        <v>69</v>
      </c>
      <c r="AX14">
        <v>3378</v>
      </c>
      <c r="AY14" t="s">
        <v>380</v>
      </c>
      <c r="AZ14">
        <v>2</v>
      </c>
      <c r="BA14" t="s">
        <v>324</v>
      </c>
      <c r="BB14">
        <v>1</v>
      </c>
      <c r="BC14">
        <v>1</v>
      </c>
      <c r="BE14" t="s">
        <v>68</v>
      </c>
      <c r="BF14">
        <v>-1</v>
      </c>
      <c r="BG14" t="s">
        <v>320</v>
      </c>
      <c r="BI14" t="s">
        <v>117</v>
      </c>
      <c r="BJ14" t="s">
        <v>358</v>
      </c>
      <c r="BK14" t="s">
        <v>69</v>
      </c>
      <c r="BL14">
        <v>0.89103448275862074</v>
      </c>
      <c r="BM14">
        <v>3378</v>
      </c>
      <c r="BN14" t="s">
        <v>120</v>
      </c>
      <c r="BO14" t="s">
        <v>350</v>
      </c>
      <c r="BP14">
        <v>1</v>
      </c>
      <c r="BQ14">
        <v>1661.3440000000001</v>
      </c>
      <c r="BR14">
        <v>1.3237988822182955E-2</v>
      </c>
      <c r="BS14">
        <v>0.30639307766488499</v>
      </c>
      <c r="BT14">
        <v>0.24618622031319221</v>
      </c>
      <c r="BU14">
        <v>10.843999999999999</v>
      </c>
      <c r="BV14">
        <v>3.0698037251767243</v>
      </c>
      <c r="BW14">
        <v>3.9726871737581138</v>
      </c>
      <c r="BX14">
        <v>5</v>
      </c>
      <c r="BY14">
        <v>51</v>
      </c>
      <c r="BZ14">
        <v>66</v>
      </c>
    </row>
    <row r="15" spans="1:78" ht="16.5">
      <c r="A15" s="121" t="str">
        <f t="shared" si="1"/>
        <v>강화교통</v>
      </c>
      <c r="B15" s="122" t="str">
        <f t="shared" si="2"/>
        <v>김광운</v>
      </c>
      <c r="C15" s="123" t="str">
        <f t="shared" si="3"/>
        <v>D</v>
      </c>
      <c r="D15" s="124">
        <f t="shared" si="4"/>
        <v>0.83000000000000007</v>
      </c>
      <c r="E15" s="125">
        <f t="shared" si="5"/>
        <v>972</v>
      </c>
      <c r="F15" s="283" t="str">
        <f t="shared" si="6"/>
        <v>70</v>
      </c>
      <c r="G15" s="126" t="str">
        <f t="shared" si="7"/>
        <v>78바3213</v>
      </c>
      <c r="H15" s="127">
        <f t="shared" si="8"/>
        <v>1</v>
      </c>
      <c r="I15" s="128">
        <f t="shared" si="9"/>
        <v>3430.4540000000002</v>
      </c>
      <c r="J15" s="129">
        <f t="shared" si="10"/>
        <v>3.0288314751910773E-2</v>
      </c>
      <c r="K15" s="129">
        <f t="shared" si="11"/>
        <v>0.31248773549116521</v>
      </c>
      <c r="L15" s="129">
        <f t="shared" si="12"/>
        <v>0.19851599817400262</v>
      </c>
      <c r="M15" s="130">
        <f t="shared" si="13"/>
        <v>14.852</v>
      </c>
      <c r="N15" s="131">
        <f t="shared" si="14"/>
        <v>0</v>
      </c>
      <c r="O15" s="131">
        <f t="shared" si="15"/>
        <v>38.478871892758214</v>
      </c>
      <c r="P15" s="222">
        <f t="shared" si="16"/>
        <v>28</v>
      </c>
      <c r="Q15" s="223">
        <f t="shared" si="17"/>
        <v>0</v>
      </c>
      <c r="R15" s="223">
        <f t="shared" si="18"/>
        <v>1320</v>
      </c>
      <c r="T15">
        <v>503</v>
      </c>
      <c r="U15">
        <v>972</v>
      </c>
      <c r="V15" t="s">
        <v>211</v>
      </c>
      <c r="W15">
        <v>3430.4540000000002</v>
      </c>
      <c r="X15">
        <v>1425.0519999999999</v>
      </c>
      <c r="Y15">
        <v>2.407</v>
      </c>
      <c r="Z15">
        <v>14.852</v>
      </c>
      <c r="AA15">
        <v>154.81663599999999</v>
      </c>
      <c r="AB15">
        <v>4.6891350000000003</v>
      </c>
      <c r="AC15">
        <v>48.378300000000003</v>
      </c>
      <c r="AD15" s="1">
        <v>681</v>
      </c>
      <c r="AE15">
        <v>0</v>
      </c>
      <c r="AF15">
        <v>1320</v>
      </c>
      <c r="AG15">
        <v>80</v>
      </c>
      <c r="AH15">
        <v>22.158173999999999</v>
      </c>
      <c r="AI15">
        <v>10910.1</v>
      </c>
      <c r="AJ15">
        <v>0</v>
      </c>
      <c r="AK15">
        <v>28</v>
      </c>
      <c r="AL15">
        <v>8983</v>
      </c>
      <c r="AM15">
        <v>0.83000000000000007</v>
      </c>
      <c r="AN15" t="s">
        <v>67</v>
      </c>
      <c r="AO15">
        <v>3430.4540000000002</v>
      </c>
      <c r="AP15" t="s">
        <v>449</v>
      </c>
      <c r="AQ15" t="s">
        <v>117</v>
      </c>
      <c r="AR15" t="s">
        <v>120</v>
      </c>
      <c r="AS15" t="s">
        <v>117</v>
      </c>
      <c r="AT15" t="s">
        <v>120</v>
      </c>
      <c r="AU15" t="s">
        <v>182</v>
      </c>
      <c r="AV15" t="s">
        <v>211</v>
      </c>
      <c r="AW15" t="s">
        <v>67</v>
      </c>
      <c r="AX15">
        <v>972</v>
      </c>
      <c r="AY15" t="s">
        <v>398</v>
      </c>
      <c r="AZ15">
        <v>3</v>
      </c>
      <c r="BA15" t="s">
        <v>450</v>
      </c>
      <c r="BB15">
        <v>1</v>
      </c>
      <c r="BC15">
        <v>1</v>
      </c>
      <c r="BE15" t="s">
        <v>70</v>
      </c>
      <c r="BF15">
        <v>1</v>
      </c>
      <c r="BG15" t="s">
        <v>309</v>
      </c>
      <c r="BI15" t="s">
        <v>117</v>
      </c>
      <c r="BJ15" t="s">
        <v>211</v>
      </c>
      <c r="BK15" t="s">
        <v>67</v>
      </c>
      <c r="BL15">
        <v>0.83000000000000007</v>
      </c>
      <c r="BM15">
        <v>972</v>
      </c>
      <c r="BN15" t="s">
        <v>120</v>
      </c>
      <c r="BO15" t="s">
        <v>182</v>
      </c>
      <c r="BP15">
        <v>1</v>
      </c>
      <c r="BQ15">
        <v>3430.4540000000002</v>
      </c>
      <c r="BR15">
        <v>3.0288314751910773E-2</v>
      </c>
      <c r="BS15">
        <v>0.31248773549116521</v>
      </c>
      <c r="BT15">
        <v>0.19851599817400262</v>
      </c>
      <c r="BU15">
        <v>14.852</v>
      </c>
      <c r="BV15">
        <v>0</v>
      </c>
      <c r="BW15">
        <v>38.478871892758214</v>
      </c>
      <c r="BX15">
        <v>28</v>
      </c>
      <c r="BY15">
        <v>0</v>
      </c>
      <c r="BZ15">
        <v>1320</v>
      </c>
    </row>
    <row r="16" spans="1:78" ht="16.5">
      <c r="A16" s="105" t="str">
        <f t="shared" si="1"/>
        <v>강화교통</v>
      </c>
      <c r="B16" s="106" t="str">
        <f t="shared" si="2"/>
        <v>김광제</v>
      </c>
      <c r="C16" s="107" t="str">
        <f t="shared" si="3"/>
        <v>D</v>
      </c>
      <c r="D16" s="108">
        <f t="shared" si="4"/>
        <v>0.82785714285714296</v>
      </c>
      <c r="E16" s="109">
        <f t="shared" si="5"/>
        <v>8368</v>
      </c>
      <c r="F16" s="284" t="str">
        <f t="shared" si="6"/>
        <v>800</v>
      </c>
      <c r="G16" s="110" t="str">
        <f t="shared" si="7"/>
        <v>78바3210</v>
      </c>
      <c r="H16" s="111">
        <f t="shared" si="8"/>
        <v>1</v>
      </c>
      <c r="I16" s="112">
        <f t="shared" si="9"/>
        <v>2963.027</v>
      </c>
      <c r="J16" s="113">
        <f t="shared" si="10"/>
        <v>4.633408551509615E-2</v>
      </c>
      <c r="K16" s="113">
        <f t="shared" si="11"/>
        <v>0.36233264789961767</v>
      </c>
      <c r="L16" s="113">
        <f t="shared" si="12"/>
        <v>0.25041958780665852</v>
      </c>
      <c r="M16" s="114">
        <f t="shared" si="13"/>
        <v>13.692</v>
      </c>
      <c r="N16" s="115">
        <f t="shared" si="14"/>
        <v>3.374927059388929E-2</v>
      </c>
      <c r="O16" s="115">
        <f t="shared" si="15"/>
        <v>11.812244707861252</v>
      </c>
      <c r="P16" s="224">
        <f t="shared" si="16"/>
        <v>20</v>
      </c>
      <c r="Q16" s="225">
        <f t="shared" si="17"/>
        <v>1</v>
      </c>
      <c r="R16" s="225">
        <f t="shared" si="18"/>
        <v>350</v>
      </c>
      <c r="T16">
        <v>503</v>
      </c>
      <c r="U16">
        <v>8368</v>
      </c>
      <c r="V16" t="s">
        <v>256</v>
      </c>
      <c r="W16">
        <v>2963.027</v>
      </c>
      <c r="X16">
        <v>1278.501</v>
      </c>
      <c r="Y16">
        <v>2.3180000000000001</v>
      </c>
      <c r="Z16">
        <v>13.692</v>
      </c>
      <c r="AA16">
        <v>150.446349</v>
      </c>
      <c r="AB16">
        <v>6.9707939999999997</v>
      </c>
      <c r="AC16">
        <v>54.511623999999998</v>
      </c>
      <c r="AD16" s="1">
        <v>742</v>
      </c>
      <c r="AE16">
        <v>1</v>
      </c>
      <c r="AF16">
        <v>350</v>
      </c>
      <c r="AG16">
        <v>88</v>
      </c>
      <c r="AH16">
        <v>19.694907000000001</v>
      </c>
      <c r="AI16">
        <v>10888.5</v>
      </c>
      <c r="AJ16">
        <v>279.2</v>
      </c>
      <c r="AK16">
        <v>20</v>
      </c>
      <c r="AL16">
        <v>10307</v>
      </c>
      <c r="AM16">
        <v>0.82785714285714296</v>
      </c>
      <c r="AN16" t="s">
        <v>67</v>
      </c>
      <c r="AO16">
        <v>2963.027</v>
      </c>
      <c r="AP16" t="s">
        <v>451</v>
      </c>
      <c r="AQ16" t="s">
        <v>117</v>
      </c>
      <c r="AR16" t="s">
        <v>122</v>
      </c>
      <c r="AS16" t="s">
        <v>117</v>
      </c>
      <c r="AT16" t="s">
        <v>122</v>
      </c>
      <c r="AU16" t="s">
        <v>199</v>
      </c>
      <c r="AV16" t="s">
        <v>256</v>
      </c>
      <c r="AW16" t="s">
        <v>67</v>
      </c>
      <c r="AX16">
        <v>8368</v>
      </c>
      <c r="AY16" t="s">
        <v>388</v>
      </c>
      <c r="AZ16">
        <v>6</v>
      </c>
      <c r="BA16" t="s">
        <v>452</v>
      </c>
      <c r="BB16">
        <v>1</v>
      </c>
      <c r="BC16">
        <v>1</v>
      </c>
      <c r="BE16" t="s">
        <v>67</v>
      </c>
      <c r="BF16">
        <v>0</v>
      </c>
      <c r="BG16" t="s">
        <v>314</v>
      </c>
      <c r="BI16" t="s">
        <v>117</v>
      </c>
      <c r="BJ16" t="s">
        <v>256</v>
      </c>
      <c r="BK16" t="s">
        <v>67</v>
      </c>
      <c r="BL16">
        <v>0.82785714285714296</v>
      </c>
      <c r="BM16">
        <v>8368</v>
      </c>
      <c r="BN16" t="s">
        <v>122</v>
      </c>
      <c r="BO16" t="s">
        <v>199</v>
      </c>
      <c r="BP16">
        <v>1</v>
      </c>
      <c r="BQ16">
        <v>2963.027</v>
      </c>
      <c r="BR16">
        <v>4.633408551509615E-2</v>
      </c>
      <c r="BS16">
        <v>0.36233264789961767</v>
      </c>
      <c r="BT16">
        <v>0.25041958780665852</v>
      </c>
      <c r="BU16">
        <v>13.692</v>
      </c>
      <c r="BV16">
        <v>3.374927059388929E-2</v>
      </c>
      <c r="BW16">
        <v>11.812244707861252</v>
      </c>
      <c r="BX16">
        <v>20</v>
      </c>
      <c r="BY16">
        <v>1</v>
      </c>
      <c r="BZ16">
        <v>350</v>
      </c>
    </row>
    <row r="17" spans="1:78" ht="16.5">
      <c r="A17" s="121" t="str">
        <f t="shared" si="1"/>
        <v>강화교통</v>
      </c>
      <c r="B17" s="122" t="str">
        <f t="shared" si="2"/>
        <v>김덕호</v>
      </c>
      <c r="C17" s="123" t="str">
        <f t="shared" si="3"/>
        <v>F</v>
      </c>
      <c r="D17" s="124">
        <f t="shared" si="4"/>
        <v>0.78669339673216121</v>
      </c>
      <c r="E17" s="125">
        <f t="shared" si="5"/>
        <v>2724</v>
      </c>
      <c r="F17" s="283" t="str">
        <f t="shared" si="6"/>
        <v>800</v>
      </c>
      <c r="G17" s="126" t="str">
        <f t="shared" si="7"/>
        <v>78바3242</v>
      </c>
      <c r="H17" s="127">
        <f t="shared" si="8"/>
        <v>6</v>
      </c>
      <c r="I17" s="128">
        <f t="shared" si="9"/>
        <v>3164.154</v>
      </c>
      <c r="J17" s="129">
        <f t="shared" si="10"/>
        <v>1.3421486874529055E-2</v>
      </c>
      <c r="K17" s="129">
        <f t="shared" si="11"/>
        <v>0.37370999175057273</v>
      </c>
      <c r="L17" s="129">
        <f t="shared" si="12"/>
        <v>0.29423346651269189</v>
      </c>
      <c r="M17" s="130">
        <f t="shared" si="13"/>
        <v>15.055999999999999</v>
      </c>
      <c r="N17" s="131">
        <f t="shared" si="14"/>
        <v>0.97972475423130478</v>
      </c>
      <c r="O17" s="131">
        <f t="shared" si="15"/>
        <v>46.868768081452423</v>
      </c>
      <c r="P17" s="222">
        <f t="shared" si="16"/>
        <v>40</v>
      </c>
      <c r="Q17" s="223">
        <f t="shared" si="17"/>
        <v>31</v>
      </c>
      <c r="R17" s="223">
        <f t="shared" si="18"/>
        <v>1483</v>
      </c>
      <c r="T17">
        <v>503</v>
      </c>
      <c r="U17">
        <v>2724</v>
      </c>
      <c r="V17" t="s">
        <v>161</v>
      </c>
      <c r="W17">
        <v>3164.154</v>
      </c>
      <c r="X17">
        <v>1380.384</v>
      </c>
      <c r="Y17">
        <v>2.2919999999999998</v>
      </c>
      <c r="Z17">
        <v>15.055999999999999</v>
      </c>
      <c r="AA17">
        <v>151.41414800000001</v>
      </c>
      <c r="AB17">
        <v>2.032203</v>
      </c>
      <c r="AC17">
        <v>56.584980000000002</v>
      </c>
      <c r="AD17" s="1">
        <v>931</v>
      </c>
      <c r="AE17">
        <v>31</v>
      </c>
      <c r="AF17">
        <v>1483</v>
      </c>
      <c r="AG17">
        <v>99</v>
      </c>
      <c r="AH17">
        <v>20.897347</v>
      </c>
      <c r="AI17">
        <v>18078.2</v>
      </c>
      <c r="AJ17">
        <v>1062.4000000000001</v>
      </c>
      <c r="AK17">
        <v>40</v>
      </c>
      <c r="AL17">
        <v>16805</v>
      </c>
      <c r="AM17">
        <v>0.78669339673216121</v>
      </c>
      <c r="AN17" t="s">
        <v>70</v>
      </c>
      <c r="AO17">
        <v>818.43</v>
      </c>
      <c r="AP17" t="s">
        <v>453</v>
      </c>
      <c r="AQ17" t="s">
        <v>117</v>
      </c>
      <c r="AR17" t="s">
        <v>122</v>
      </c>
      <c r="AS17" t="s">
        <v>117</v>
      </c>
      <c r="AT17" t="s">
        <v>122</v>
      </c>
      <c r="AU17" t="s">
        <v>204</v>
      </c>
      <c r="AV17" t="s">
        <v>161</v>
      </c>
      <c r="AW17" t="s">
        <v>70</v>
      </c>
      <c r="AX17">
        <v>2724</v>
      </c>
      <c r="AY17" t="s">
        <v>403</v>
      </c>
      <c r="AZ17">
        <v>2</v>
      </c>
      <c r="BA17" t="s">
        <v>404</v>
      </c>
      <c r="BB17">
        <v>6</v>
      </c>
      <c r="BC17">
        <v>1</v>
      </c>
      <c r="BE17" t="s">
        <v>70</v>
      </c>
      <c r="BF17">
        <v>0</v>
      </c>
      <c r="BG17" t="s">
        <v>314</v>
      </c>
      <c r="BI17" t="s">
        <v>117</v>
      </c>
      <c r="BJ17" t="s">
        <v>161</v>
      </c>
      <c r="BK17" t="s">
        <v>70</v>
      </c>
      <c r="BL17">
        <v>0.78669339673216121</v>
      </c>
      <c r="BM17">
        <v>2724</v>
      </c>
      <c r="BN17" t="s">
        <v>122</v>
      </c>
      <c r="BO17" t="s">
        <v>204</v>
      </c>
      <c r="BP17">
        <v>6</v>
      </c>
      <c r="BQ17">
        <v>3164.154</v>
      </c>
      <c r="BR17">
        <v>1.3421486874529055E-2</v>
      </c>
      <c r="BS17">
        <v>0.37370999175057273</v>
      </c>
      <c r="BT17">
        <v>0.29423346651269189</v>
      </c>
      <c r="BU17">
        <v>15.055999999999999</v>
      </c>
      <c r="BV17">
        <v>0.97972475423130478</v>
      </c>
      <c r="BW17">
        <v>46.868768081452423</v>
      </c>
      <c r="BX17">
        <v>40</v>
      </c>
      <c r="BY17">
        <v>31</v>
      </c>
      <c r="BZ17">
        <v>1483</v>
      </c>
    </row>
    <row r="18" spans="1:78" ht="16.5">
      <c r="A18" s="105" t="str">
        <f t="shared" si="1"/>
        <v>강화교통</v>
      </c>
      <c r="B18" s="106" t="str">
        <f t="shared" si="2"/>
        <v>김동진</v>
      </c>
      <c r="C18" s="107" t="str">
        <f t="shared" si="3"/>
        <v>C</v>
      </c>
      <c r="D18" s="108">
        <f t="shared" si="4"/>
        <v>0.86818131505200591</v>
      </c>
      <c r="E18" s="109">
        <f t="shared" si="5"/>
        <v>9192</v>
      </c>
      <c r="F18" s="284" t="str">
        <f t="shared" si="6"/>
        <v>60-5</v>
      </c>
      <c r="G18" s="110" t="str">
        <f t="shared" si="7"/>
        <v>78바3232</v>
      </c>
      <c r="H18" s="111">
        <f t="shared" si="8"/>
        <v>8</v>
      </c>
      <c r="I18" s="112">
        <f t="shared" si="9"/>
        <v>2922.837</v>
      </c>
      <c r="J18" s="113">
        <f t="shared" si="10"/>
        <v>1.28689513528544E-2</v>
      </c>
      <c r="K18" s="113">
        <f t="shared" si="11"/>
        <v>0.28906878077725062</v>
      </c>
      <c r="L18" s="113">
        <f t="shared" si="12"/>
        <v>0.30484081048652389</v>
      </c>
      <c r="M18" s="114">
        <f t="shared" si="13"/>
        <v>13.789</v>
      </c>
      <c r="N18" s="115">
        <f t="shared" si="14"/>
        <v>1.6422400564930579</v>
      </c>
      <c r="O18" s="115">
        <f t="shared" si="15"/>
        <v>21.793894083043291</v>
      </c>
      <c r="P18" s="224">
        <f t="shared" si="16"/>
        <v>17</v>
      </c>
      <c r="Q18" s="225">
        <f t="shared" si="17"/>
        <v>48</v>
      </c>
      <c r="R18" s="225">
        <f t="shared" si="18"/>
        <v>637</v>
      </c>
      <c r="T18">
        <v>503</v>
      </c>
      <c r="U18">
        <v>9192</v>
      </c>
      <c r="V18" t="s">
        <v>212</v>
      </c>
      <c r="W18">
        <v>2922.837</v>
      </c>
      <c r="X18">
        <v>1058.723</v>
      </c>
      <c r="Y18">
        <v>2.7610000000000001</v>
      </c>
      <c r="Z18">
        <v>13.789</v>
      </c>
      <c r="AA18">
        <v>109.974695</v>
      </c>
      <c r="AB18">
        <v>1.415259</v>
      </c>
      <c r="AC18">
        <v>31.790251000000001</v>
      </c>
      <c r="AD18" s="1">
        <v>891</v>
      </c>
      <c r="AE18">
        <v>48</v>
      </c>
      <c r="AF18">
        <v>637</v>
      </c>
      <c r="AG18">
        <v>108</v>
      </c>
      <c r="AH18">
        <v>26.577359000000001</v>
      </c>
      <c r="AI18">
        <v>14569.3</v>
      </c>
      <c r="AJ18">
        <v>2052.4</v>
      </c>
      <c r="AK18">
        <v>17</v>
      </c>
      <c r="AL18">
        <v>3706</v>
      </c>
      <c r="AM18">
        <v>0.86818131505200591</v>
      </c>
      <c r="AN18" t="s">
        <v>69</v>
      </c>
      <c r="AO18">
        <v>486.05599999999998</v>
      </c>
      <c r="AP18" t="s">
        <v>454</v>
      </c>
      <c r="AQ18" t="s">
        <v>117</v>
      </c>
      <c r="AR18" t="s">
        <v>119</v>
      </c>
      <c r="AS18" t="s">
        <v>117</v>
      </c>
      <c r="AT18" t="s">
        <v>119</v>
      </c>
      <c r="AU18" t="s">
        <v>177</v>
      </c>
      <c r="AV18" t="s">
        <v>212</v>
      </c>
      <c r="AW18" t="s">
        <v>69</v>
      </c>
      <c r="AX18">
        <v>9192</v>
      </c>
      <c r="AY18" t="s">
        <v>376</v>
      </c>
      <c r="AZ18">
        <v>1</v>
      </c>
      <c r="BA18" t="s">
        <v>412</v>
      </c>
      <c r="BB18">
        <v>8</v>
      </c>
      <c r="BC18">
        <v>1</v>
      </c>
      <c r="BE18" t="s">
        <v>66</v>
      </c>
      <c r="BF18">
        <v>-2</v>
      </c>
      <c r="BG18" t="s">
        <v>320</v>
      </c>
      <c r="BI18" t="s">
        <v>117</v>
      </c>
      <c r="BJ18" t="s">
        <v>212</v>
      </c>
      <c r="BK18" t="s">
        <v>69</v>
      </c>
      <c r="BL18">
        <v>0.86818131505200591</v>
      </c>
      <c r="BM18">
        <v>9192</v>
      </c>
      <c r="BN18" t="s">
        <v>119</v>
      </c>
      <c r="BO18" t="s">
        <v>177</v>
      </c>
      <c r="BP18">
        <v>8</v>
      </c>
      <c r="BQ18">
        <v>2922.837</v>
      </c>
      <c r="BR18">
        <v>1.28689513528544E-2</v>
      </c>
      <c r="BS18">
        <v>0.28906878077725062</v>
      </c>
      <c r="BT18">
        <v>0.30484081048652389</v>
      </c>
      <c r="BU18">
        <v>13.789</v>
      </c>
      <c r="BV18">
        <v>1.6422400564930579</v>
      </c>
      <c r="BW18">
        <v>21.793894083043291</v>
      </c>
      <c r="BX18">
        <v>17</v>
      </c>
      <c r="BY18">
        <v>48</v>
      </c>
      <c r="BZ18">
        <v>637</v>
      </c>
    </row>
    <row r="19" spans="1:78" ht="16.5">
      <c r="A19" s="121" t="str">
        <f t="shared" si="1"/>
        <v>강화교통</v>
      </c>
      <c r="B19" s="122" t="str">
        <f t="shared" si="2"/>
        <v>김병준</v>
      </c>
      <c r="C19" s="123" t="str">
        <f t="shared" si="3"/>
        <v>D</v>
      </c>
      <c r="D19" s="124">
        <f t="shared" si="4"/>
        <v>0.84372635548185093</v>
      </c>
      <c r="E19" s="125">
        <f t="shared" si="5"/>
        <v>7619</v>
      </c>
      <c r="F19" s="283" t="str">
        <f t="shared" si="6"/>
        <v>800</v>
      </c>
      <c r="G19" s="126" t="str">
        <f t="shared" si="7"/>
        <v>70바3711</v>
      </c>
      <c r="H19" s="127">
        <f t="shared" si="8"/>
        <v>8</v>
      </c>
      <c r="I19" s="128">
        <f t="shared" si="9"/>
        <v>2901.0729999999999</v>
      </c>
      <c r="J19" s="129">
        <f t="shared" si="10"/>
        <v>1.3768769280756774E-2</v>
      </c>
      <c r="K19" s="129">
        <f t="shared" si="11"/>
        <v>0.32345794901990593</v>
      </c>
      <c r="L19" s="129">
        <f t="shared" si="12"/>
        <v>0.30643834195140901</v>
      </c>
      <c r="M19" s="130">
        <f t="shared" si="13"/>
        <v>13.997999999999999</v>
      </c>
      <c r="N19" s="131">
        <f t="shared" si="14"/>
        <v>0.68940009437887295</v>
      </c>
      <c r="O19" s="131">
        <f t="shared" si="15"/>
        <v>27.162363718527594</v>
      </c>
      <c r="P19" s="222">
        <f t="shared" si="16"/>
        <v>10</v>
      </c>
      <c r="Q19" s="223">
        <f t="shared" si="17"/>
        <v>20</v>
      </c>
      <c r="R19" s="223">
        <f t="shared" si="18"/>
        <v>788</v>
      </c>
      <c r="T19">
        <v>503</v>
      </c>
      <c r="U19">
        <v>7619</v>
      </c>
      <c r="V19" t="s">
        <v>279</v>
      </c>
      <c r="W19">
        <v>2901.0729999999999</v>
      </c>
      <c r="X19">
        <v>1133.569</v>
      </c>
      <c r="Y19">
        <v>2.5590000000000002</v>
      </c>
      <c r="Z19">
        <v>13.997999999999999</v>
      </c>
      <c r="AA19">
        <v>125.98831199999999</v>
      </c>
      <c r="AB19">
        <v>1.734704</v>
      </c>
      <c r="AC19">
        <v>40.751921000000003</v>
      </c>
      <c r="AD19" s="1">
        <v>889</v>
      </c>
      <c r="AE19">
        <v>20</v>
      </c>
      <c r="AF19">
        <v>788</v>
      </c>
      <c r="AG19">
        <v>94</v>
      </c>
      <c r="AH19">
        <v>23.026523999999998</v>
      </c>
      <c r="AI19">
        <v>13019</v>
      </c>
      <c r="AJ19">
        <v>756.2</v>
      </c>
      <c r="AK19">
        <v>10</v>
      </c>
      <c r="AL19">
        <v>4840</v>
      </c>
      <c r="AM19">
        <v>0.84372635548185093</v>
      </c>
      <c r="AN19" t="s">
        <v>67</v>
      </c>
      <c r="AO19">
        <v>428.53500000000003</v>
      </c>
      <c r="AP19" t="s">
        <v>455</v>
      </c>
      <c r="AQ19" t="s">
        <v>117</v>
      </c>
      <c r="AR19" t="s">
        <v>122</v>
      </c>
      <c r="AS19" t="s">
        <v>117</v>
      </c>
      <c r="AT19" t="s">
        <v>122</v>
      </c>
      <c r="AU19" t="s">
        <v>247</v>
      </c>
      <c r="AV19" t="s">
        <v>279</v>
      </c>
      <c r="AW19" t="s">
        <v>67</v>
      </c>
      <c r="AX19">
        <v>7619</v>
      </c>
      <c r="AY19" t="s">
        <v>388</v>
      </c>
      <c r="AZ19">
        <v>3</v>
      </c>
      <c r="BA19" t="s">
        <v>389</v>
      </c>
      <c r="BB19">
        <v>8</v>
      </c>
      <c r="BC19">
        <v>1</v>
      </c>
      <c r="BE19" t="s">
        <v>69</v>
      </c>
      <c r="BF19">
        <v>-1</v>
      </c>
      <c r="BG19" t="s">
        <v>320</v>
      </c>
      <c r="BI19" t="s">
        <v>117</v>
      </c>
      <c r="BJ19" t="s">
        <v>279</v>
      </c>
      <c r="BK19" t="s">
        <v>67</v>
      </c>
      <c r="BL19">
        <v>0.84372635548185093</v>
      </c>
      <c r="BM19">
        <v>7619</v>
      </c>
      <c r="BN19" t="s">
        <v>122</v>
      </c>
      <c r="BO19" t="s">
        <v>247</v>
      </c>
      <c r="BP19">
        <v>8</v>
      </c>
      <c r="BQ19">
        <v>2901.0729999999999</v>
      </c>
      <c r="BR19">
        <v>1.3768769280756774E-2</v>
      </c>
      <c r="BS19">
        <v>0.32345794901990593</v>
      </c>
      <c r="BT19">
        <v>0.30643834195140901</v>
      </c>
      <c r="BU19">
        <v>13.997999999999999</v>
      </c>
      <c r="BV19">
        <v>0.68940009437887295</v>
      </c>
      <c r="BW19">
        <v>27.162363718527594</v>
      </c>
      <c r="BX19">
        <v>10</v>
      </c>
      <c r="BY19">
        <v>20</v>
      </c>
      <c r="BZ19">
        <v>788</v>
      </c>
    </row>
    <row r="20" spans="1:78" ht="16.5">
      <c r="A20" s="105" t="str">
        <f t="shared" si="1"/>
        <v>강화교통</v>
      </c>
      <c r="B20" s="106" t="str">
        <f t="shared" si="2"/>
        <v>김병철</v>
      </c>
      <c r="C20" s="107" t="str">
        <f t="shared" si="3"/>
        <v>B</v>
      </c>
      <c r="D20" s="108">
        <f t="shared" si="4"/>
        <v>0.91592592592592581</v>
      </c>
      <c r="E20" s="109">
        <f t="shared" si="5"/>
        <v>4059</v>
      </c>
      <c r="F20" s="284" t="str">
        <f t="shared" si="6"/>
        <v>800</v>
      </c>
      <c r="G20" s="110" t="str">
        <f t="shared" si="7"/>
        <v>78바3212</v>
      </c>
      <c r="H20" s="111">
        <f t="shared" si="8"/>
        <v>1</v>
      </c>
      <c r="I20" s="112">
        <f t="shared" si="9"/>
        <v>2923.9189999999999</v>
      </c>
      <c r="J20" s="113">
        <f t="shared" si="10"/>
        <v>1.4962501695707734E-2</v>
      </c>
      <c r="K20" s="113">
        <f t="shared" si="11"/>
        <v>0.43834870876103466</v>
      </c>
      <c r="L20" s="113">
        <f t="shared" si="12"/>
        <v>0.30130793636896236</v>
      </c>
      <c r="M20" s="114">
        <f t="shared" si="13"/>
        <v>11.872999999999999</v>
      </c>
      <c r="N20" s="115">
        <f t="shared" si="14"/>
        <v>0.95761886700691778</v>
      </c>
      <c r="O20" s="115">
        <f t="shared" si="15"/>
        <v>15.150898503002306</v>
      </c>
      <c r="P20" s="224">
        <f t="shared" si="16"/>
        <v>58</v>
      </c>
      <c r="Q20" s="225">
        <f t="shared" si="17"/>
        <v>28</v>
      </c>
      <c r="R20" s="225">
        <f t="shared" si="18"/>
        <v>443</v>
      </c>
      <c r="T20">
        <v>503</v>
      </c>
      <c r="U20">
        <v>4059</v>
      </c>
      <c r="V20" t="s">
        <v>257</v>
      </c>
      <c r="W20">
        <v>2923.9189999999999</v>
      </c>
      <c r="X20">
        <v>1182.1579999999999</v>
      </c>
      <c r="Y20">
        <v>2.4729999999999999</v>
      </c>
      <c r="Z20">
        <v>11.872999999999999</v>
      </c>
      <c r="AA20">
        <v>161.569706</v>
      </c>
      <c r="AB20">
        <v>2.4174869999999999</v>
      </c>
      <c r="AC20">
        <v>70.823871999999994</v>
      </c>
      <c r="AD20" s="1">
        <v>881</v>
      </c>
      <c r="AE20">
        <v>28</v>
      </c>
      <c r="AF20">
        <v>443</v>
      </c>
      <c r="AG20">
        <v>83</v>
      </c>
      <c r="AH20">
        <v>18.09695</v>
      </c>
      <c r="AI20">
        <v>16874.400000000001</v>
      </c>
      <c r="AJ20">
        <v>39.4</v>
      </c>
      <c r="AK20">
        <v>58</v>
      </c>
      <c r="AL20">
        <v>54750</v>
      </c>
      <c r="AM20">
        <v>0.91592592592592581</v>
      </c>
      <c r="AN20" t="s">
        <v>68</v>
      </c>
      <c r="AO20">
        <v>2923.9189999999999</v>
      </c>
      <c r="AP20" t="s">
        <v>456</v>
      </c>
      <c r="AQ20" t="s">
        <v>117</v>
      </c>
      <c r="AR20" t="s">
        <v>122</v>
      </c>
      <c r="AS20" t="s">
        <v>117</v>
      </c>
      <c r="AT20" t="s">
        <v>122</v>
      </c>
      <c r="AU20" t="s">
        <v>250</v>
      </c>
      <c r="AV20" t="s">
        <v>257</v>
      </c>
      <c r="AW20" t="s">
        <v>68</v>
      </c>
      <c r="AX20">
        <v>4059</v>
      </c>
      <c r="AY20" t="s">
        <v>391</v>
      </c>
      <c r="AZ20">
        <v>4</v>
      </c>
      <c r="BA20" t="s">
        <v>331</v>
      </c>
      <c r="BB20">
        <v>1</v>
      </c>
      <c r="BC20">
        <v>1</v>
      </c>
      <c r="BE20" t="s">
        <v>68</v>
      </c>
      <c r="BF20">
        <v>0</v>
      </c>
      <c r="BG20" t="s">
        <v>314</v>
      </c>
      <c r="BI20" t="s">
        <v>117</v>
      </c>
      <c r="BJ20" t="s">
        <v>257</v>
      </c>
      <c r="BK20" t="s">
        <v>68</v>
      </c>
      <c r="BL20">
        <v>0.91592592592592581</v>
      </c>
      <c r="BM20">
        <v>4059</v>
      </c>
      <c r="BN20" t="s">
        <v>122</v>
      </c>
      <c r="BO20" t="s">
        <v>250</v>
      </c>
      <c r="BP20">
        <v>1</v>
      </c>
      <c r="BQ20">
        <v>2923.9189999999999</v>
      </c>
      <c r="BR20">
        <v>1.4962501695707734E-2</v>
      </c>
      <c r="BS20">
        <v>0.43834870876103466</v>
      </c>
      <c r="BT20">
        <v>0.30130793636896236</v>
      </c>
      <c r="BU20">
        <v>11.872999999999999</v>
      </c>
      <c r="BV20">
        <v>0.95761886700691778</v>
      </c>
      <c r="BW20">
        <v>15.150898503002306</v>
      </c>
      <c r="BX20">
        <v>58</v>
      </c>
      <c r="BY20">
        <v>28</v>
      </c>
      <c r="BZ20">
        <v>443</v>
      </c>
    </row>
    <row r="21" spans="1:78" ht="16.5">
      <c r="A21" s="121" t="str">
        <f t="shared" si="1"/>
        <v>강화교통</v>
      </c>
      <c r="B21" s="122" t="str">
        <f t="shared" si="2"/>
        <v>김선기</v>
      </c>
      <c r="C21" s="123" t="str">
        <f t="shared" si="3"/>
        <v>D</v>
      </c>
      <c r="D21" s="124">
        <f t="shared" si="4"/>
        <v>0.82921052631578951</v>
      </c>
      <c r="E21" s="125">
        <f t="shared" si="5"/>
        <v>7905</v>
      </c>
      <c r="F21" s="283" t="str">
        <f t="shared" si="6"/>
        <v>60-5</v>
      </c>
      <c r="G21" s="126" t="str">
        <f t="shared" si="7"/>
        <v>78바3232</v>
      </c>
      <c r="H21" s="127">
        <f t="shared" si="8"/>
        <v>1</v>
      </c>
      <c r="I21" s="128">
        <f t="shared" si="9"/>
        <v>3498.9029999999998</v>
      </c>
      <c r="J21" s="129">
        <f t="shared" si="10"/>
        <v>1.2041574288458892E-2</v>
      </c>
      <c r="K21" s="129">
        <f t="shared" si="11"/>
        <v>0.25159130521125833</v>
      </c>
      <c r="L21" s="129">
        <f t="shared" si="12"/>
        <v>0.2066361942586005</v>
      </c>
      <c r="M21" s="130">
        <f t="shared" si="13"/>
        <v>15.135</v>
      </c>
      <c r="N21" s="131">
        <f t="shared" si="14"/>
        <v>8.5741159443402701E-2</v>
      </c>
      <c r="O21" s="131">
        <f t="shared" si="15"/>
        <v>19.434662807171279</v>
      </c>
      <c r="P21" s="222">
        <f t="shared" si="16"/>
        <v>37</v>
      </c>
      <c r="Q21" s="223">
        <f t="shared" si="17"/>
        <v>3</v>
      </c>
      <c r="R21" s="223">
        <f t="shared" si="18"/>
        <v>680</v>
      </c>
      <c r="T21">
        <v>503</v>
      </c>
      <c r="U21">
        <v>7905</v>
      </c>
      <c r="V21" t="s">
        <v>289</v>
      </c>
      <c r="W21">
        <v>3498.9029999999998</v>
      </c>
      <c r="X21">
        <v>1110.422</v>
      </c>
      <c r="Y21">
        <v>3.1509999999999998</v>
      </c>
      <c r="Z21">
        <v>15.135</v>
      </c>
      <c r="AA21">
        <v>108.303862</v>
      </c>
      <c r="AB21">
        <v>1.304149</v>
      </c>
      <c r="AC21">
        <v>27.24831</v>
      </c>
      <c r="AD21" s="1">
        <v>723</v>
      </c>
      <c r="AE21">
        <v>3</v>
      </c>
      <c r="AF21">
        <v>680</v>
      </c>
      <c r="AG21">
        <v>94</v>
      </c>
      <c r="AH21">
        <v>32.306353999999999</v>
      </c>
      <c r="AI21">
        <v>25241</v>
      </c>
      <c r="AJ21">
        <v>5120</v>
      </c>
      <c r="AK21">
        <v>37</v>
      </c>
      <c r="AL21">
        <v>12764</v>
      </c>
      <c r="AM21">
        <v>0.82921052631578951</v>
      </c>
      <c r="AN21" t="s">
        <v>67</v>
      </c>
      <c r="AO21">
        <v>3498.9029999999998</v>
      </c>
      <c r="AP21" t="s">
        <v>457</v>
      </c>
      <c r="AQ21" t="s">
        <v>117</v>
      </c>
      <c r="AR21" t="s">
        <v>119</v>
      </c>
      <c r="AS21" t="s">
        <v>117</v>
      </c>
      <c r="AT21" t="s">
        <v>119</v>
      </c>
      <c r="AU21" t="s">
        <v>177</v>
      </c>
      <c r="AV21" t="s">
        <v>289</v>
      </c>
      <c r="AW21" t="s">
        <v>67</v>
      </c>
      <c r="AX21">
        <v>7905</v>
      </c>
      <c r="AY21" t="s">
        <v>392</v>
      </c>
      <c r="AZ21">
        <v>3</v>
      </c>
      <c r="BA21" t="s">
        <v>347</v>
      </c>
      <c r="BB21">
        <v>1</v>
      </c>
      <c r="BC21">
        <v>1</v>
      </c>
      <c r="BE21" t="s">
        <v>67</v>
      </c>
      <c r="BF21">
        <v>0</v>
      </c>
      <c r="BG21" t="s">
        <v>314</v>
      </c>
      <c r="BI21" t="s">
        <v>117</v>
      </c>
      <c r="BJ21" t="s">
        <v>289</v>
      </c>
      <c r="BK21" t="s">
        <v>67</v>
      </c>
      <c r="BL21">
        <v>0.82921052631578951</v>
      </c>
      <c r="BM21">
        <v>7905</v>
      </c>
      <c r="BN21" t="s">
        <v>119</v>
      </c>
      <c r="BO21" t="s">
        <v>177</v>
      </c>
      <c r="BP21">
        <v>1</v>
      </c>
      <c r="BQ21">
        <v>3498.9029999999998</v>
      </c>
      <c r="BR21">
        <v>1.2041574288458892E-2</v>
      </c>
      <c r="BS21">
        <v>0.25159130521125833</v>
      </c>
      <c r="BT21">
        <v>0.2066361942586005</v>
      </c>
      <c r="BU21">
        <v>15.135</v>
      </c>
      <c r="BV21">
        <v>8.5741159443402701E-2</v>
      </c>
      <c r="BW21">
        <v>19.434662807171279</v>
      </c>
      <c r="BX21">
        <v>37</v>
      </c>
      <c r="BY21">
        <v>3</v>
      </c>
      <c r="BZ21">
        <v>680</v>
      </c>
    </row>
    <row r="22" spans="1:78" ht="16.5">
      <c r="A22" s="105" t="str">
        <f t="shared" si="1"/>
        <v>강화교통</v>
      </c>
      <c r="B22" s="106" t="str">
        <f t="shared" si="2"/>
        <v>김영민</v>
      </c>
      <c r="C22" s="107" t="str">
        <f t="shared" si="3"/>
        <v>C</v>
      </c>
      <c r="D22" s="108">
        <f t="shared" si="4"/>
        <v>0.88689655172413795</v>
      </c>
      <c r="E22" s="109">
        <f t="shared" si="5"/>
        <v>1658</v>
      </c>
      <c r="F22" s="284" t="str">
        <f t="shared" si="6"/>
        <v>70</v>
      </c>
      <c r="G22" s="110" t="str">
        <f t="shared" si="7"/>
        <v>78바3214</v>
      </c>
      <c r="H22" s="111">
        <f t="shared" si="8"/>
        <v>1</v>
      </c>
      <c r="I22" s="112">
        <f t="shared" si="9"/>
        <v>3067.5070000000001</v>
      </c>
      <c r="J22" s="113">
        <f t="shared" si="10"/>
        <v>1.785341162701274E-2</v>
      </c>
      <c r="K22" s="113">
        <f t="shared" si="11"/>
        <v>0.34007663592979331</v>
      </c>
      <c r="L22" s="113">
        <f t="shared" si="12"/>
        <v>0.17766870621648131</v>
      </c>
      <c r="M22" s="114">
        <f t="shared" si="13"/>
        <v>14.516</v>
      </c>
      <c r="N22" s="115">
        <f t="shared" si="14"/>
        <v>0</v>
      </c>
      <c r="O22" s="115">
        <f t="shared" si="15"/>
        <v>24.026025042485639</v>
      </c>
      <c r="P22" s="224">
        <f t="shared" si="16"/>
        <v>32</v>
      </c>
      <c r="Q22" s="225">
        <f t="shared" si="17"/>
        <v>0</v>
      </c>
      <c r="R22" s="225">
        <f t="shared" si="18"/>
        <v>737</v>
      </c>
      <c r="T22">
        <v>503</v>
      </c>
      <c r="U22">
        <v>1658</v>
      </c>
      <c r="V22" t="s">
        <v>213</v>
      </c>
      <c r="W22">
        <v>3067.5070000000001</v>
      </c>
      <c r="X22">
        <v>1192.875</v>
      </c>
      <c r="Y22">
        <v>2.5720000000000001</v>
      </c>
      <c r="Z22">
        <v>14.516</v>
      </c>
      <c r="AA22">
        <v>142.470249</v>
      </c>
      <c r="AB22">
        <v>2.54358</v>
      </c>
      <c r="AC22">
        <v>48.450803000000001</v>
      </c>
      <c r="AD22" s="1">
        <v>545</v>
      </c>
      <c r="AE22">
        <v>0</v>
      </c>
      <c r="AF22">
        <v>737</v>
      </c>
      <c r="AG22">
        <v>93</v>
      </c>
      <c r="AH22">
        <v>21.530860000000001</v>
      </c>
      <c r="AI22">
        <v>8879.2999999999993</v>
      </c>
      <c r="AJ22">
        <v>175</v>
      </c>
      <c r="AK22">
        <v>32</v>
      </c>
      <c r="AL22">
        <v>25489</v>
      </c>
      <c r="AM22">
        <v>0.88689655172413795</v>
      </c>
      <c r="AN22" t="s">
        <v>69</v>
      </c>
      <c r="AO22">
        <v>3067.5070000000001</v>
      </c>
      <c r="AP22" t="s">
        <v>458</v>
      </c>
      <c r="AQ22" t="s">
        <v>117</v>
      </c>
      <c r="AR22" t="s">
        <v>120</v>
      </c>
      <c r="AS22" t="s">
        <v>117</v>
      </c>
      <c r="AT22" t="s">
        <v>120</v>
      </c>
      <c r="AU22" t="s">
        <v>183</v>
      </c>
      <c r="AV22" t="s">
        <v>213</v>
      </c>
      <c r="AW22" t="s">
        <v>69</v>
      </c>
      <c r="AX22">
        <v>1658</v>
      </c>
      <c r="AY22" t="s">
        <v>380</v>
      </c>
      <c r="AZ22">
        <v>5</v>
      </c>
      <c r="BA22" t="s">
        <v>390</v>
      </c>
      <c r="BB22">
        <v>1</v>
      </c>
      <c r="BC22">
        <v>1</v>
      </c>
      <c r="BE22" t="s">
        <v>69</v>
      </c>
      <c r="BF22">
        <v>0</v>
      </c>
      <c r="BG22" t="s">
        <v>314</v>
      </c>
      <c r="BI22" t="s">
        <v>117</v>
      </c>
      <c r="BJ22" t="s">
        <v>213</v>
      </c>
      <c r="BK22" t="s">
        <v>69</v>
      </c>
      <c r="BL22">
        <v>0.88689655172413795</v>
      </c>
      <c r="BM22">
        <v>1658</v>
      </c>
      <c r="BN22" t="s">
        <v>120</v>
      </c>
      <c r="BO22" t="s">
        <v>183</v>
      </c>
      <c r="BP22">
        <v>1</v>
      </c>
      <c r="BQ22">
        <v>3067.5070000000001</v>
      </c>
      <c r="BR22">
        <v>1.785341162701274E-2</v>
      </c>
      <c r="BS22">
        <v>0.34007663592979331</v>
      </c>
      <c r="BT22">
        <v>0.17766870621648131</v>
      </c>
      <c r="BU22">
        <v>14.516</v>
      </c>
      <c r="BV22">
        <v>0</v>
      </c>
      <c r="BW22">
        <v>24.026025042485639</v>
      </c>
      <c r="BX22">
        <v>32</v>
      </c>
      <c r="BY22">
        <v>0</v>
      </c>
      <c r="BZ22">
        <v>737</v>
      </c>
    </row>
    <row r="23" spans="1:78" ht="16.5">
      <c r="A23" s="121" t="str">
        <f t="shared" si="1"/>
        <v>강화교통</v>
      </c>
      <c r="B23" s="122" t="str">
        <f t="shared" si="2"/>
        <v>김영소</v>
      </c>
      <c r="C23" s="123" t="str">
        <f t="shared" si="3"/>
        <v>F</v>
      </c>
      <c r="D23" s="124">
        <f t="shared" si="4"/>
        <v>0.79382352941176471</v>
      </c>
      <c r="E23" s="125">
        <f t="shared" si="5"/>
        <v>4106</v>
      </c>
      <c r="F23" s="283" t="str">
        <f t="shared" si="6"/>
        <v>71</v>
      </c>
      <c r="G23" s="126" t="str">
        <f t="shared" si="7"/>
        <v>78바3229</v>
      </c>
      <c r="H23" s="127">
        <f t="shared" si="8"/>
        <v>1</v>
      </c>
      <c r="I23" s="128">
        <f t="shared" si="9"/>
        <v>4298.808</v>
      </c>
      <c r="J23" s="129">
        <f t="shared" si="10"/>
        <v>1.9554946747315949E-2</v>
      </c>
      <c r="K23" s="129">
        <f t="shared" si="11"/>
        <v>0.27157556930612176</v>
      </c>
      <c r="L23" s="129">
        <f t="shared" si="12"/>
        <v>0.18726121287575534</v>
      </c>
      <c r="M23" s="130">
        <f t="shared" si="13"/>
        <v>14.272</v>
      </c>
      <c r="N23" s="131">
        <f t="shared" si="14"/>
        <v>9.3049049876151715E-2</v>
      </c>
      <c r="O23" s="131">
        <f t="shared" si="15"/>
        <v>41.453351719825591</v>
      </c>
      <c r="P23" s="222">
        <f t="shared" si="16"/>
        <v>10</v>
      </c>
      <c r="Q23" s="223">
        <f t="shared" si="17"/>
        <v>4</v>
      </c>
      <c r="R23" s="223">
        <f t="shared" si="18"/>
        <v>1782</v>
      </c>
      <c r="T23">
        <v>503</v>
      </c>
      <c r="U23">
        <v>4106</v>
      </c>
      <c r="V23" t="s">
        <v>214</v>
      </c>
      <c r="W23">
        <v>4298.808</v>
      </c>
      <c r="X23">
        <v>1592.9290000000001</v>
      </c>
      <c r="Y23">
        <v>2.6989999999999998</v>
      </c>
      <c r="Z23">
        <v>14.272</v>
      </c>
      <c r="AA23">
        <v>167.95801299999999</v>
      </c>
      <c r="AB23">
        <v>3.2844099999999998</v>
      </c>
      <c r="AC23">
        <v>45.613292999999999</v>
      </c>
      <c r="AD23" s="1">
        <v>805</v>
      </c>
      <c r="AE23">
        <v>4</v>
      </c>
      <c r="AF23">
        <v>1782</v>
      </c>
      <c r="AG23">
        <v>78</v>
      </c>
      <c r="AH23">
        <v>25.594539000000001</v>
      </c>
      <c r="AI23">
        <v>8111.3</v>
      </c>
      <c r="AJ23">
        <v>0</v>
      </c>
      <c r="AK23">
        <v>10</v>
      </c>
      <c r="AL23">
        <v>2812</v>
      </c>
      <c r="AM23">
        <v>0.79382352941176471</v>
      </c>
      <c r="AN23" t="s">
        <v>70</v>
      </c>
      <c r="AO23">
        <v>4298.808</v>
      </c>
      <c r="AP23" t="s">
        <v>459</v>
      </c>
      <c r="AQ23" t="s">
        <v>117</v>
      </c>
      <c r="AR23" t="s">
        <v>121</v>
      </c>
      <c r="AS23" t="s">
        <v>117</v>
      </c>
      <c r="AT23" t="s">
        <v>121</v>
      </c>
      <c r="AU23" t="s">
        <v>194</v>
      </c>
      <c r="AV23" t="s">
        <v>214</v>
      </c>
      <c r="AW23" t="s">
        <v>70</v>
      </c>
      <c r="AX23">
        <v>4106</v>
      </c>
      <c r="AY23" t="s">
        <v>393</v>
      </c>
      <c r="AZ23">
        <v>1</v>
      </c>
      <c r="BA23" t="s">
        <v>276</v>
      </c>
      <c r="BB23">
        <v>1</v>
      </c>
      <c r="BC23">
        <v>1</v>
      </c>
      <c r="BE23" t="s">
        <v>70</v>
      </c>
      <c r="BF23">
        <v>0</v>
      </c>
      <c r="BG23" t="s">
        <v>314</v>
      </c>
      <c r="BI23" t="s">
        <v>117</v>
      </c>
      <c r="BJ23" t="s">
        <v>214</v>
      </c>
      <c r="BK23" t="s">
        <v>70</v>
      </c>
      <c r="BL23">
        <v>0.79382352941176471</v>
      </c>
      <c r="BM23">
        <v>4106</v>
      </c>
      <c r="BN23" t="s">
        <v>121</v>
      </c>
      <c r="BO23" t="s">
        <v>194</v>
      </c>
      <c r="BP23">
        <v>1</v>
      </c>
      <c r="BQ23">
        <v>4298.808</v>
      </c>
      <c r="BR23">
        <v>1.9554946747315949E-2</v>
      </c>
      <c r="BS23">
        <v>0.27157556930612176</v>
      </c>
      <c r="BT23">
        <v>0.18726121287575534</v>
      </c>
      <c r="BU23">
        <v>14.272</v>
      </c>
      <c r="BV23">
        <v>9.3049049876151715E-2</v>
      </c>
      <c r="BW23">
        <v>41.453351719825591</v>
      </c>
      <c r="BX23">
        <v>10</v>
      </c>
      <c r="BY23">
        <v>4</v>
      </c>
      <c r="BZ23">
        <v>1782</v>
      </c>
    </row>
    <row r="24" spans="1:78" ht="16.5">
      <c r="A24" s="105" t="str">
        <f t="shared" si="1"/>
        <v>강화교통</v>
      </c>
      <c r="B24" s="106" t="str">
        <f t="shared" si="2"/>
        <v>김익순</v>
      </c>
      <c r="C24" s="107" t="str">
        <f t="shared" si="3"/>
        <v>D</v>
      </c>
      <c r="D24" s="108">
        <f t="shared" si="4"/>
        <v>0.84777777777777774</v>
      </c>
      <c r="E24" s="109">
        <f t="shared" si="5"/>
        <v>4684</v>
      </c>
      <c r="F24" s="284" t="str">
        <f t="shared" si="6"/>
        <v>70</v>
      </c>
      <c r="G24" s="110" t="str">
        <f t="shared" si="7"/>
        <v>78바3202</v>
      </c>
      <c r="H24" s="111">
        <f t="shared" si="8"/>
        <v>1</v>
      </c>
      <c r="I24" s="112">
        <f t="shared" si="9"/>
        <v>2982.6460000000002</v>
      </c>
      <c r="J24" s="113">
        <f t="shared" si="10"/>
        <v>2.1857024694453674E-2</v>
      </c>
      <c r="K24" s="113">
        <f t="shared" si="11"/>
        <v>0.30175744775063174</v>
      </c>
      <c r="L24" s="113">
        <f t="shared" si="12"/>
        <v>0.25983640029691757</v>
      </c>
      <c r="M24" s="114">
        <f t="shared" si="13"/>
        <v>16.317</v>
      </c>
      <c r="N24" s="115">
        <f t="shared" si="14"/>
        <v>0</v>
      </c>
      <c r="O24" s="115">
        <f t="shared" si="15"/>
        <v>7.7448010927210262</v>
      </c>
      <c r="P24" s="224">
        <f t="shared" si="16"/>
        <v>9</v>
      </c>
      <c r="Q24" s="225">
        <f t="shared" si="17"/>
        <v>0</v>
      </c>
      <c r="R24" s="225">
        <f t="shared" si="18"/>
        <v>231</v>
      </c>
      <c r="T24">
        <v>503</v>
      </c>
      <c r="U24">
        <v>4684</v>
      </c>
      <c r="V24" t="s">
        <v>215</v>
      </c>
      <c r="W24">
        <v>2982.6460000000002</v>
      </c>
      <c r="X24">
        <v>1303.316</v>
      </c>
      <c r="Y24">
        <v>2.2890000000000001</v>
      </c>
      <c r="Z24">
        <v>16.317</v>
      </c>
      <c r="AA24">
        <v>131.38302400000001</v>
      </c>
      <c r="AB24">
        <v>2.871642</v>
      </c>
      <c r="AC24">
        <v>39.645806</v>
      </c>
      <c r="AD24" s="1">
        <v>775</v>
      </c>
      <c r="AE24">
        <v>0</v>
      </c>
      <c r="AF24">
        <v>231</v>
      </c>
      <c r="AG24">
        <v>80</v>
      </c>
      <c r="AH24">
        <v>22.701913000000001</v>
      </c>
      <c r="AI24">
        <v>6435.1</v>
      </c>
      <c r="AJ24">
        <v>0</v>
      </c>
      <c r="AK24">
        <v>9</v>
      </c>
      <c r="AL24">
        <v>2173</v>
      </c>
      <c r="AM24">
        <v>0.84777777777777774</v>
      </c>
      <c r="AN24" t="s">
        <v>67</v>
      </c>
      <c r="AO24">
        <v>2982.6460000000002</v>
      </c>
      <c r="AP24" t="s">
        <v>460</v>
      </c>
      <c r="AQ24" t="s">
        <v>117</v>
      </c>
      <c r="AR24" t="s">
        <v>120</v>
      </c>
      <c r="AS24" t="s">
        <v>117</v>
      </c>
      <c r="AT24" t="s">
        <v>120</v>
      </c>
      <c r="AU24" t="s">
        <v>179</v>
      </c>
      <c r="AV24" t="s">
        <v>215</v>
      </c>
      <c r="AW24" t="s">
        <v>67</v>
      </c>
      <c r="AX24">
        <v>4684</v>
      </c>
      <c r="AY24" t="s">
        <v>398</v>
      </c>
      <c r="AZ24">
        <v>1</v>
      </c>
      <c r="BA24" t="s">
        <v>274</v>
      </c>
      <c r="BB24">
        <v>1</v>
      </c>
      <c r="BC24">
        <v>1</v>
      </c>
      <c r="BE24" t="s">
        <v>70</v>
      </c>
      <c r="BF24">
        <v>1</v>
      </c>
      <c r="BG24" t="s">
        <v>309</v>
      </c>
      <c r="BI24" t="s">
        <v>117</v>
      </c>
      <c r="BJ24" t="s">
        <v>215</v>
      </c>
      <c r="BK24" t="s">
        <v>67</v>
      </c>
      <c r="BL24">
        <v>0.84777777777777774</v>
      </c>
      <c r="BM24">
        <v>4684</v>
      </c>
      <c r="BN24" t="s">
        <v>120</v>
      </c>
      <c r="BO24" t="s">
        <v>179</v>
      </c>
      <c r="BP24">
        <v>1</v>
      </c>
      <c r="BQ24">
        <v>2982.6460000000002</v>
      </c>
      <c r="BR24">
        <v>2.1857024694453674E-2</v>
      </c>
      <c r="BS24">
        <v>0.30175744775063174</v>
      </c>
      <c r="BT24">
        <v>0.25983640029691757</v>
      </c>
      <c r="BU24">
        <v>16.317</v>
      </c>
      <c r="BV24">
        <v>0</v>
      </c>
      <c r="BW24">
        <v>7.7448010927210262</v>
      </c>
      <c r="BX24">
        <v>9</v>
      </c>
      <c r="BY24">
        <v>0</v>
      </c>
      <c r="BZ24">
        <v>231</v>
      </c>
    </row>
    <row r="25" spans="1:78" ht="16.5">
      <c r="A25" s="121" t="str">
        <f t="shared" si="1"/>
        <v>강화교통</v>
      </c>
      <c r="B25" s="122" t="str">
        <f t="shared" si="2"/>
        <v>김재화</v>
      </c>
      <c r="C25" s="123" t="str">
        <f t="shared" si="3"/>
        <v>C</v>
      </c>
      <c r="D25" s="124">
        <f t="shared" si="4"/>
        <v>0.88370370370370366</v>
      </c>
      <c r="E25" s="125">
        <f t="shared" si="5"/>
        <v>1052</v>
      </c>
      <c r="F25" s="283" t="str">
        <f t="shared" si="6"/>
        <v>800</v>
      </c>
      <c r="G25" s="126" t="str">
        <f t="shared" si="7"/>
        <v>78바3211</v>
      </c>
      <c r="H25" s="127">
        <f t="shared" si="8"/>
        <v>1</v>
      </c>
      <c r="I25" s="128">
        <f t="shared" si="9"/>
        <v>2812.0540000000001</v>
      </c>
      <c r="J25" s="129">
        <f t="shared" si="10"/>
        <v>2.6187494086327191E-2</v>
      </c>
      <c r="K25" s="129">
        <f t="shared" si="11"/>
        <v>0.35056600459258336</v>
      </c>
      <c r="L25" s="129">
        <f t="shared" si="12"/>
        <v>0.25426254261120163</v>
      </c>
      <c r="M25" s="130">
        <f t="shared" si="13"/>
        <v>12.05</v>
      </c>
      <c r="N25" s="131">
        <f t="shared" si="14"/>
        <v>0.42673433724956916</v>
      </c>
      <c r="O25" s="131">
        <f t="shared" si="15"/>
        <v>9.7082061724276993</v>
      </c>
      <c r="P25" s="222">
        <f t="shared" si="16"/>
        <v>22</v>
      </c>
      <c r="Q25" s="223">
        <f t="shared" si="17"/>
        <v>12</v>
      </c>
      <c r="R25" s="223">
        <f t="shared" si="18"/>
        <v>273</v>
      </c>
      <c r="T25">
        <v>503</v>
      </c>
      <c r="U25">
        <v>1052</v>
      </c>
      <c r="V25" t="s">
        <v>258</v>
      </c>
      <c r="W25">
        <v>2812.0540000000001</v>
      </c>
      <c r="X25">
        <v>1178.336</v>
      </c>
      <c r="Y25">
        <v>2.3860000000000001</v>
      </c>
      <c r="Z25">
        <v>12.05</v>
      </c>
      <c r="AA25">
        <v>139.92995999999999</v>
      </c>
      <c r="AB25">
        <v>3.664415</v>
      </c>
      <c r="AC25">
        <v>49.054687000000001</v>
      </c>
      <c r="AD25" s="1">
        <v>715</v>
      </c>
      <c r="AE25">
        <v>12</v>
      </c>
      <c r="AF25">
        <v>273</v>
      </c>
      <c r="AG25">
        <v>92</v>
      </c>
      <c r="AH25">
        <v>20.096153000000001</v>
      </c>
      <c r="AI25">
        <v>8072</v>
      </c>
      <c r="AJ25">
        <v>102.8</v>
      </c>
      <c r="AK25">
        <v>22</v>
      </c>
      <c r="AL25">
        <v>6331</v>
      </c>
      <c r="AM25">
        <v>0.88370370370370366</v>
      </c>
      <c r="AN25" t="s">
        <v>69</v>
      </c>
      <c r="AO25">
        <v>2812.0540000000001</v>
      </c>
      <c r="AP25" t="s">
        <v>461</v>
      </c>
      <c r="AQ25" t="s">
        <v>117</v>
      </c>
      <c r="AR25" t="s">
        <v>122</v>
      </c>
      <c r="AS25" t="s">
        <v>117</v>
      </c>
      <c r="AT25" t="s">
        <v>122</v>
      </c>
      <c r="AU25" t="s">
        <v>249</v>
      </c>
      <c r="AV25" t="s">
        <v>258</v>
      </c>
      <c r="AW25" t="s">
        <v>69</v>
      </c>
      <c r="AX25">
        <v>1052</v>
      </c>
      <c r="AY25" t="s">
        <v>374</v>
      </c>
      <c r="AZ25">
        <v>4</v>
      </c>
      <c r="BA25" t="s">
        <v>435</v>
      </c>
      <c r="BB25">
        <v>1</v>
      </c>
      <c r="BC25">
        <v>1</v>
      </c>
      <c r="BE25" t="s">
        <v>68</v>
      </c>
      <c r="BF25">
        <v>-1</v>
      </c>
      <c r="BG25" t="s">
        <v>320</v>
      </c>
      <c r="BI25" t="s">
        <v>117</v>
      </c>
      <c r="BJ25" t="s">
        <v>258</v>
      </c>
      <c r="BK25" t="s">
        <v>69</v>
      </c>
      <c r="BL25">
        <v>0.88370370370370366</v>
      </c>
      <c r="BM25">
        <v>1052</v>
      </c>
      <c r="BN25" t="s">
        <v>122</v>
      </c>
      <c r="BO25" t="s">
        <v>249</v>
      </c>
      <c r="BP25">
        <v>1</v>
      </c>
      <c r="BQ25">
        <v>2812.0540000000001</v>
      </c>
      <c r="BR25">
        <v>2.6187494086327191E-2</v>
      </c>
      <c r="BS25">
        <v>0.35056600459258336</v>
      </c>
      <c r="BT25">
        <v>0.25426254261120163</v>
      </c>
      <c r="BU25">
        <v>12.05</v>
      </c>
      <c r="BV25">
        <v>0.42673433724956916</v>
      </c>
      <c r="BW25">
        <v>9.7082061724276993</v>
      </c>
      <c r="BX25">
        <v>22</v>
      </c>
      <c r="BY25">
        <v>12</v>
      </c>
      <c r="BZ25">
        <v>273</v>
      </c>
    </row>
    <row r="26" spans="1:78" ht="16.5">
      <c r="A26" s="105" t="str">
        <f t="shared" si="1"/>
        <v>강화교통</v>
      </c>
      <c r="B26" s="106" t="str">
        <f t="shared" si="2"/>
        <v>김종만</v>
      </c>
      <c r="C26" s="107" t="str">
        <f t="shared" si="3"/>
        <v>S</v>
      </c>
      <c r="D26" s="108">
        <f t="shared" si="4"/>
        <v>1.0722222222222222</v>
      </c>
      <c r="E26" s="109">
        <f t="shared" si="5"/>
        <v>6077</v>
      </c>
      <c r="F26" s="284" t="str">
        <f t="shared" si="6"/>
        <v>801</v>
      </c>
      <c r="G26" s="110" t="str">
        <f t="shared" si="7"/>
        <v>78바3216</v>
      </c>
      <c r="H26" s="111">
        <f t="shared" si="8"/>
        <v>1</v>
      </c>
      <c r="I26" s="112">
        <f t="shared" si="9"/>
        <v>4047.7429999999999</v>
      </c>
      <c r="J26" s="113">
        <f t="shared" si="10"/>
        <v>3.6652302620881552E-2</v>
      </c>
      <c r="K26" s="113">
        <f t="shared" si="11"/>
        <v>0.3315669485752778</v>
      </c>
      <c r="L26" s="113">
        <f t="shared" si="12"/>
        <v>0.32166073784822802</v>
      </c>
      <c r="M26" s="114">
        <f t="shared" si="13"/>
        <v>10.596</v>
      </c>
      <c r="N26" s="115">
        <f t="shared" si="14"/>
        <v>1.4328972960980972</v>
      </c>
      <c r="O26" s="115">
        <f t="shared" si="15"/>
        <v>6.2998070776726687</v>
      </c>
      <c r="P26" s="224">
        <f t="shared" si="16"/>
        <v>57</v>
      </c>
      <c r="Q26" s="225">
        <f t="shared" si="17"/>
        <v>58</v>
      </c>
      <c r="R26" s="225">
        <f t="shared" si="18"/>
        <v>255</v>
      </c>
      <c r="T26">
        <v>503</v>
      </c>
      <c r="U26">
        <v>6077</v>
      </c>
      <c r="V26" t="s">
        <v>259</v>
      </c>
      <c r="W26">
        <v>4047.7429999999999</v>
      </c>
      <c r="X26">
        <v>1398.155</v>
      </c>
      <c r="Y26">
        <v>2.895</v>
      </c>
      <c r="Z26">
        <v>10.596</v>
      </c>
      <c r="AA26">
        <v>150.92219600000001</v>
      </c>
      <c r="AB26">
        <v>5.5316460000000003</v>
      </c>
      <c r="AC26">
        <v>50.040812000000003</v>
      </c>
      <c r="AD26" s="1">
        <v>1302</v>
      </c>
      <c r="AE26">
        <v>58</v>
      </c>
      <c r="AF26">
        <v>255</v>
      </c>
      <c r="AG26">
        <v>108</v>
      </c>
      <c r="AH26">
        <v>26.820063999999999</v>
      </c>
      <c r="AI26">
        <v>29271.5</v>
      </c>
      <c r="AJ26">
        <v>20283.7</v>
      </c>
      <c r="AK26">
        <v>57</v>
      </c>
      <c r="AL26">
        <v>30946</v>
      </c>
      <c r="AM26">
        <v>1.0722222222222222</v>
      </c>
      <c r="AN26" t="s">
        <v>71</v>
      </c>
      <c r="AO26">
        <v>4047.7429999999999</v>
      </c>
      <c r="AP26" t="s">
        <v>462</v>
      </c>
      <c r="AQ26" t="s">
        <v>117</v>
      </c>
      <c r="AR26" t="s">
        <v>123</v>
      </c>
      <c r="AS26" t="s">
        <v>117</v>
      </c>
      <c r="AT26" t="s">
        <v>123</v>
      </c>
      <c r="AU26" t="s">
        <v>252</v>
      </c>
      <c r="AV26" t="s">
        <v>259</v>
      </c>
      <c r="AW26" t="s">
        <v>71</v>
      </c>
      <c r="AX26">
        <v>6077</v>
      </c>
      <c r="AY26" t="s">
        <v>378</v>
      </c>
      <c r="AZ26">
        <v>2</v>
      </c>
      <c r="BA26" t="s">
        <v>395</v>
      </c>
      <c r="BB26">
        <v>1</v>
      </c>
      <c r="BC26">
        <v>1</v>
      </c>
      <c r="BE26" t="s">
        <v>71</v>
      </c>
      <c r="BF26">
        <v>0</v>
      </c>
      <c r="BG26" t="s">
        <v>314</v>
      </c>
      <c r="BI26" t="s">
        <v>117</v>
      </c>
      <c r="BJ26" t="s">
        <v>259</v>
      </c>
      <c r="BK26" t="s">
        <v>71</v>
      </c>
      <c r="BL26">
        <v>1.0722222222222222</v>
      </c>
      <c r="BM26">
        <v>6077</v>
      </c>
      <c r="BN26" t="s">
        <v>123</v>
      </c>
      <c r="BO26" t="s">
        <v>252</v>
      </c>
      <c r="BP26">
        <v>1</v>
      </c>
      <c r="BQ26">
        <v>4047.7429999999999</v>
      </c>
      <c r="BR26">
        <v>3.6652302620881552E-2</v>
      </c>
      <c r="BS26">
        <v>0.3315669485752778</v>
      </c>
      <c r="BT26">
        <v>0.32166073784822802</v>
      </c>
      <c r="BU26">
        <v>10.596</v>
      </c>
      <c r="BV26">
        <v>1.4328972960980972</v>
      </c>
      <c r="BW26">
        <v>6.2998070776726687</v>
      </c>
      <c r="BX26">
        <v>57</v>
      </c>
      <c r="BY26">
        <v>58</v>
      </c>
      <c r="BZ26">
        <v>255</v>
      </c>
    </row>
    <row r="27" spans="1:78" ht="16.5">
      <c r="A27" s="121" t="str">
        <f t="shared" si="1"/>
        <v>강화교통</v>
      </c>
      <c r="B27" s="122" t="str">
        <f t="shared" si="2"/>
        <v>김진태</v>
      </c>
      <c r="C27" s="123" t="str">
        <f t="shared" si="3"/>
        <v>D</v>
      </c>
      <c r="D27" s="124">
        <f t="shared" si="4"/>
        <v>0.80374999999999996</v>
      </c>
      <c r="E27" s="125">
        <f t="shared" si="5"/>
        <v>2377</v>
      </c>
      <c r="F27" s="283" t="str">
        <f t="shared" si="6"/>
        <v>71</v>
      </c>
      <c r="G27" s="126" t="str">
        <f t="shared" si="7"/>
        <v>78바3226</v>
      </c>
      <c r="H27" s="127">
        <f t="shared" si="8"/>
        <v>1</v>
      </c>
      <c r="I27" s="128">
        <f t="shared" si="9"/>
        <v>3927.7089999999998</v>
      </c>
      <c r="J27" s="129">
        <f t="shared" si="10"/>
        <v>2.2242157436740614E-2</v>
      </c>
      <c r="K27" s="129">
        <f t="shared" si="11"/>
        <v>0.29667303414534157</v>
      </c>
      <c r="L27" s="129">
        <f t="shared" si="12"/>
        <v>0.23117802260809037</v>
      </c>
      <c r="M27" s="130">
        <f t="shared" si="13"/>
        <v>15.242000000000001</v>
      </c>
      <c r="N27" s="131">
        <f t="shared" si="14"/>
        <v>0.12730067324234051</v>
      </c>
      <c r="O27" s="131">
        <f t="shared" si="15"/>
        <v>28.006148113314914</v>
      </c>
      <c r="P27" s="222">
        <f t="shared" si="16"/>
        <v>50</v>
      </c>
      <c r="Q27" s="223">
        <f t="shared" si="17"/>
        <v>5</v>
      </c>
      <c r="R27" s="223">
        <f t="shared" si="18"/>
        <v>1100</v>
      </c>
      <c r="T27">
        <v>503</v>
      </c>
      <c r="U27">
        <v>2377</v>
      </c>
      <c r="V27" t="s">
        <v>216</v>
      </c>
      <c r="W27">
        <v>3927.7089999999998</v>
      </c>
      <c r="X27">
        <v>1527.193</v>
      </c>
      <c r="Y27">
        <v>2.5720000000000001</v>
      </c>
      <c r="Z27">
        <v>15.242000000000001</v>
      </c>
      <c r="AA27">
        <v>160.26804100000001</v>
      </c>
      <c r="AB27">
        <v>3.5647069999999998</v>
      </c>
      <c r="AC27">
        <v>47.547206000000003</v>
      </c>
      <c r="AD27" s="1">
        <v>908</v>
      </c>
      <c r="AE27">
        <v>5</v>
      </c>
      <c r="AF27">
        <v>1100</v>
      </c>
      <c r="AG27">
        <v>82</v>
      </c>
      <c r="AH27">
        <v>24.507124999999998</v>
      </c>
      <c r="AI27">
        <v>20783.8</v>
      </c>
      <c r="AJ27">
        <v>18.2</v>
      </c>
      <c r="AK27">
        <v>50</v>
      </c>
      <c r="AL27">
        <v>17227</v>
      </c>
      <c r="AM27">
        <v>0.80374999999999996</v>
      </c>
      <c r="AN27" t="s">
        <v>67</v>
      </c>
      <c r="AO27">
        <v>3927.7089999999998</v>
      </c>
      <c r="AP27" t="s">
        <v>463</v>
      </c>
      <c r="AQ27" t="s">
        <v>117</v>
      </c>
      <c r="AR27" t="s">
        <v>121</v>
      </c>
      <c r="AS27" t="s">
        <v>117</v>
      </c>
      <c r="AT27" t="s">
        <v>121</v>
      </c>
      <c r="AU27" t="s">
        <v>192</v>
      </c>
      <c r="AV27" t="s">
        <v>216</v>
      </c>
      <c r="AW27" t="s">
        <v>67</v>
      </c>
      <c r="AX27">
        <v>2377</v>
      </c>
      <c r="AY27" t="s">
        <v>379</v>
      </c>
      <c r="AZ27">
        <v>4</v>
      </c>
      <c r="BA27" t="s">
        <v>353</v>
      </c>
      <c r="BB27">
        <v>1</v>
      </c>
      <c r="BC27">
        <v>1</v>
      </c>
      <c r="BE27" t="s">
        <v>70</v>
      </c>
      <c r="BF27">
        <v>1</v>
      </c>
      <c r="BG27" t="s">
        <v>309</v>
      </c>
      <c r="BI27" t="s">
        <v>117</v>
      </c>
      <c r="BJ27" t="s">
        <v>216</v>
      </c>
      <c r="BK27" t="s">
        <v>67</v>
      </c>
      <c r="BL27">
        <v>0.80374999999999996</v>
      </c>
      <c r="BM27">
        <v>2377</v>
      </c>
      <c r="BN27" t="s">
        <v>121</v>
      </c>
      <c r="BO27" t="s">
        <v>192</v>
      </c>
      <c r="BP27">
        <v>1</v>
      </c>
      <c r="BQ27">
        <v>3927.7089999999998</v>
      </c>
      <c r="BR27">
        <v>2.2242157436740614E-2</v>
      </c>
      <c r="BS27">
        <v>0.29667303414534157</v>
      </c>
      <c r="BT27">
        <v>0.23117802260809037</v>
      </c>
      <c r="BU27">
        <v>15.242000000000001</v>
      </c>
      <c r="BV27">
        <v>0.12730067324234051</v>
      </c>
      <c r="BW27">
        <v>28.006148113314914</v>
      </c>
      <c r="BX27">
        <v>50</v>
      </c>
      <c r="BY27">
        <v>5</v>
      </c>
      <c r="BZ27">
        <v>1100</v>
      </c>
    </row>
    <row r="28" spans="1:78" ht="16.5">
      <c r="A28" s="105" t="str">
        <f t="shared" si="1"/>
        <v>강화교통</v>
      </c>
      <c r="B28" s="106" t="str">
        <f t="shared" si="2"/>
        <v>김춘동</v>
      </c>
      <c r="C28" s="107" t="str">
        <f t="shared" si="3"/>
        <v>D</v>
      </c>
      <c r="D28" s="108">
        <f t="shared" si="4"/>
        <v>0.82655172413793099</v>
      </c>
      <c r="E28" s="109">
        <f t="shared" si="5"/>
        <v>3233</v>
      </c>
      <c r="F28" s="284" t="str">
        <f t="shared" si="6"/>
        <v>70</v>
      </c>
      <c r="G28" s="110" t="str">
        <f t="shared" si="7"/>
        <v>78바3203</v>
      </c>
      <c r="H28" s="111">
        <f t="shared" si="8"/>
        <v>1</v>
      </c>
      <c r="I28" s="112">
        <f t="shared" si="9"/>
        <v>4807.24</v>
      </c>
      <c r="J28" s="113">
        <f t="shared" si="10"/>
        <v>4.868179569926686E-2</v>
      </c>
      <c r="K28" s="113">
        <f t="shared" si="11"/>
        <v>0.31845959237597343</v>
      </c>
      <c r="L28" s="113">
        <f t="shared" si="12"/>
        <v>0.23880646691240712</v>
      </c>
      <c r="M28" s="114">
        <f t="shared" si="13"/>
        <v>14.196999999999999</v>
      </c>
      <c r="N28" s="115">
        <f t="shared" si="14"/>
        <v>0</v>
      </c>
      <c r="O28" s="115">
        <f t="shared" si="15"/>
        <v>23.235786022749021</v>
      </c>
      <c r="P28" s="224">
        <f t="shared" si="16"/>
        <v>33</v>
      </c>
      <c r="Q28" s="225">
        <f t="shared" si="17"/>
        <v>0</v>
      </c>
      <c r="R28" s="225">
        <f t="shared" si="18"/>
        <v>1117</v>
      </c>
      <c r="T28">
        <v>503</v>
      </c>
      <c r="U28">
        <v>3233</v>
      </c>
      <c r="V28" t="s">
        <v>217</v>
      </c>
      <c r="W28">
        <v>4807.24</v>
      </c>
      <c r="X28">
        <v>2005.222</v>
      </c>
      <c r="Y28">
        <v>2.3969999999999998</v>
      </c>
      <c r="Z28">
        <v>14.196999999999999</v>
      </c>
      <c r="AA28">
        <v>224.210238</v>
      </c>
      <c r="AB28">
        <v>10.914956999999999</v>
      </c>
      <c r="AC28">
        <v>71.401900999999995</v>
      </c>
      <c r="AD28" s="1">
        <v>1148</v>
      </c>
      <c r="AE28">
        <v>0</v>
      </c>
      <c r="AF28">
        <v>1117</v>
      </c>
      <c r="AG28">
        <v>81</v>
      </c>
      <c r="AH28">
        <v>21.440769</v>
      </c>
      <c r="AI28">
        <v>10608.9</v>
      </c>
      <c r="AJ28">
        <v>0</v>
      </c>
      <c r="AK28">
        <v>33</v>
      </c>
      <c r="AL28">
        <v>28251</v>
      </c>
      <c r="AM28">
        <v>0.82655172413793099</v>
      </c>
      <c r="AN28" t="s">
        <v>67</v>
      </c>
      <c r="AO28">
        <v>4807.24</v>
      </c>
      <c r="AP28" t="s">
        <v>464</v>
      </c>
      <c r="AQ28" t="s">
        <v>117</v>
      </c>
      <c r="AR28" t="s">
        <v>120</v>
      </c>
      <c r="AS28" t="s">
        <v>117</v>
      </c>
      <c r="AT28" t="s">
        <v>120</v>
      </c>
      <c r="AU28" t="s">
        <v>180</v>
      </c>
      <c r="AV28" t="s">
        <v>217</v>
      </c>
      <c r="AW28" t="s">
        <v>67</v>
      </c>
      <c r="AX28">
        <v>3233</v>
      </c>
      <c r="AY28" t="s">
        <v>398</v>
      </c>
      <c r="AZ28">
        <v>6</v>
      </c>
      <c r="BA28" t="s">
        <v>465</v>
      </c>
      <c r="BB28">
        <v>1</v>
      </c>
      <c r="BC28">
        <v>1</v>
      </c>
      <c r="BE28" t="s">
        <v>67</v>
      </c>
      <c r="BF28">
        <v>0</v>
      </c>
      <c r="BG28" t="s">
        <v>314</v>
      </c>
      <c r="BI28" t="s">
        <v>117</v>
      </c>
      <c r="BJ28" t="s">
        <v>217</v>
      </c>
      <c r="BK28" t="s">
        <v>67</v>
      </c>
      <c r="BL28">
        <v>0.82655172413793099</v>
      </c>
      <c r="BM28">
        <v>3233</v>
      </c>
      <c r="BN28" t="s">
        <v>120</v>
      </c>
      <c r="BO28" t="s">
        <v>180</v>
      </c>
      <c r="BP28">
        <v>1</v>
      </c>
      <c r="BQ28">
        <v>4807.24</v>
      </c>
      <c r="BR28">
        <v>4.868179569926686E-2</v>
      </c>
      <c r="BS28">
        <v>0.31845959237597343</v>
      </c>
      <c r="BT28">
        <v>0.23880646691240712</v>
      </c>
      <c r="BU28">
        <v>14.196999999999999</v>
      </c>
      <c r="BV28">
        <v>0</v>
      </c>
      <c r="BW28">
        <v>23.235786022749021</v>
      </c>
      <c r="BX28">
        <v>33</v>
      </c>
      <c r="BY28">
        <v>0</v>
      </c>
      <c r="BZ28">
        <v>1117</v>
      </c>
    </row>
    <row r="29" spans="1:78" ht="16.5">
      <c r="A29" s="121" t="str">
        <f t="shared" si="1"/>
        <v>강화교통</v>
      </c>
      <c r="B29" s="122" t="str">
        <f t="shared" si="2"/>
        <v>김태윤</v>
      </c>
      <c r="C29" s="123" t="str">
        <f t="shared" si="3"/>
        <v>C</v>
      </c>
      <c r="D29" s="124">
        <f t="shared" si="4"/>
        <v>0.87502270318561415</v>
      </c>
      <c r="E29" s="125">
        <f t="shared" si="5"/>
        <v>2557</v>
      </c>
      <c r="F29" s="283" t="str">
        <f t="shared" si="6"/>
        <v>70</v>
      </c>
      <c r="G29" s="126" t="str">
        <f t="shared" si="7"/>
        <v>78바3214</v>
      </c>
      <c r="H29" s="127">
        <f t="shared" si="8"/>
        <v>6</v>
      </c>
      <c r="I29" s="128">
        <f t="shared" si="9"/>
        <v>2537.0950000000003</v>
      </c>
      <c r="J29" s="129">
        <f t="shared" si="10"/>
        <v>2.8327752893968518E-2</v>
      </c>
      <c r="K29" s="129">
        <f t="shared" si="11"/>
        <v>0.30852092989519569</v>
      </c>
      <c r="L29" s="129">
        <f t="shared" si="12"/>
        <v>0.11469810945195193</v>
      </c>
      <c r="M29" s="130">
        <f t="shared" si="13"/>
        <v>13.292999999999999</v>
      </c>
      <c r="N29" s="131">
        <f t="shared" si="14"/>
        <v>0.3547364209854183</v>
      </c>
      <c r="O29" s="131">
        <f t="shared" si="15"/>
        <v>18.249218101805411</v>
      </c>
      <c r="P29" s="222">
        <f t="shared" si="16"/>
        <v>11</v>
      </c>
      <c r="Q29" s="223">
        <f t="shared" si="17"/>
        <v>9</v>
      </c>
      <c r="R29" s="223">
        <f t="shared" si="18"/>
        <v>463</v>
      </c>
      <c r="T29">
        <v>503</v>
      </c>
      <c r="U29">
        <v>2557</v>
      </c>
      <c r="V29" t="s">
        <v>218</v>
      </c>
      <c r="W29">
        <v>2537.0949999999998</v>
      </c>
      <c r="X29">
        <v>959.70299999999997</v>
      </c>
      <c r="Y29">
        <v>2.6440000000000001</v>
      </c>
      <c r="Z29">
        <v>13.292999999999999</v>
      </c>
      <c r="AA29">
        <v>112.776365</v>
      </c>
      <c r="AB29">
        <v>3.1947009999999998</v>
      </c>
      <c r="AC29">
        <v>34.793869000000001</v>
      </c>
      <c r="AD29" s="1">
        <v>291</v>
      </c>
      <c r="AE29">
        <v>9</v>
      </c>
      <c r="AF29">
        <v>463</v>
      </c>
      <c r="AG29">
        <v>82</v>
      </c>
      <c r="AH29">
        <v>22.496690000000001</v>
      </c>
      <c r="AI29">
        <v>5138.5</v>
      </c>
      <c r="AJ29">
        <v>0</v>
      </c>
      <c r="AK29">
        <v>11</v>
      </c>
      <c r="AL29">
        <v>4610</v>
      </c>
      <c r="AM29">
        <v>0.87502270318561415</v>
      </c>
      <c r="AN29" t="s">
        <v>69</v>
      </c>
      <c r="AO29">
        <v>569.36300000000006</v>
      </c>
      <c r="AP29" t="s">
        <v>466</v>
      </c>
      <c r="AQ29" t="s">
        <v>117</v>
      </c>
      <c r="AR29" t="s">
        <v>120</v>
      </c>
      <c r="AS29" t="s">
        <v>117</v>
      </c>
      <c r="AT29" t="s">
        <v>120</v>
      </c>
      <c r="AU29" t="s">
        <v>183</v>
      </c>
      <c r="AV29" t="s">
        <v>218</v>
      </c>
      <c r="AW29" t="s">
        <v>69</v>
      </c>
      <c r="AX29">
        <v>2557</v>
      </c>
      <c r="AY29" t="s">
        <v>380</v>
      </c>
      <c r="AZ29">
        <v>6</v>
      </c>
      <c r="BA29" t="s">
        <v>414</v>
      </c>
      <c r="BB29">
        <v>6</v>
      </c>
      <c r="BC29">
        <v>1</v>
      </c>
      <c r="BE29" t="s">
        <v>69</v>
      </c>
      <c r="BF29">
        <v>0</v>
      </c>
      <c r="BG29" t="s">
        <v>314</v>
      </c>
      <c r="BI29" t="s">
        <v>117</v>
      </c>
      <c r="BJ29" t="s">
        <v>218</v>
      </c>
      <c r="BK29" t="s">
        <v>69</v>
      </c>
      <c r="BL29">
        <v>0.87502270318561415</v>
      </c>
      <c r="BM29">
        <v>2557</v>
      </c>
      <c r="BN29" t="s">
        <v>120</v>
      </c>
      <c r="BO29" t="s">
        <v>183</v>
      </c>
      <c r="BP29">
        <v>6</v>
      </c>
      <c r="BQ29">
        <v>2537.0950000000003</v>
      </c>
      <c r="BR29">
        <v>2.8327752893968518E-2</v>
      </c>
      <c r="BS29">
        <v>0.30852092989519569</v>
      </c>
      <c r="BT29">
        <v>0.11469810945195194</v>
      </c>
      <c r="BU29">
        <v>13.292999999999999</v>
      </c>
      <c r="BV29">
        <v>0.3547364209854183</v>
      </c>
      <c r="BW29">
        <v>18.249218101805411</v>
      </c>
      <c r="BX29">
        <v>11</v>
      </c>
      <c r="BY29">
        <v>9</v>
      </c>
      <c r="BZ29">
        <v>463</v>
      </c>
    </row>
    <row r="30" spans="1:78" ht="16.5">
      <c r="A30" s="105" t="str">
        <f t="shared" si="1"/>
        <v>강화교통</v>
      </c>
      <c r="B30" s="106" t="str">
        <f t="shared" si="2"/>
        <v>김태호</v>
      </c>
      <c r="C30" s="107" t="str">
        <f t="shared" si="3"/>
        <v>C</v>
      </c>
      <c r="D30" s="108">
        <f t="shared" si="4"/>
        <v>0.85289473684210537</v>
      </c>
      <c r="E30" s="109">
        <f t="shared" si="5"/>
        <v>8133</v>
      </c>
      <c r="F30" s="284" t="str">
        <f t="shared" si="6"/>
        <v>60-5</v>
      </c>
      <c r="G30" s="110" t="str">
        <f t="shared" si="7"/>
        <v>78바3231</v>
      </c>
      <c r="H30" s="111">
        <f t="shared" si="8"/>
        <v>1</v>
      </c>
      <c r="I30" s="112">
        <f t="shared" si="9"/>
        <v>4574.6220000000003</v>
      </c>
      <c r="J30" s="113">
        <f t="shared" si="10"/>
        <v>2.9551865608385273E-2</v>
      </c>
      <c r="K30" s="113">
        <f t="shared" si="11"/>
        <v>0.20722003837541858</v>
      </c>
      <c r="L30" s="113">
        <f t="shared" si="12"/>
        <v>0.13028398849128955</v>
      </c>
      <c r="M30" s="114">
        <f t="shared" si="13"/>
        <v>15.504</v>
      </c>
      <c r="N30" s="115">
        <f t="shared" si="14"/>
        <v>8.7438918450529896E-2</v>
      </c>
      <c r="O30" s="115">
        <f t="shared" si="15"/>
        <v>6.3611813172760501</v>
      </c>
      <c r="P30" s="224">
        <f t="shared" si="16"/>
        <v>14</v>
      </c>
      <c r="Q30" s="225">
        <f t="shared" si="17"/>
        <v>4</v>
      </c>
      <c r="R30" s="225">
        <f t="shared" si="18"/>
        <v>291</v>
      </c>
      <c r="T30">
        <v>503</v>
      </c>
      <c r="U30">
        <v>8133</v>
      </c>
      <c r="V30" t="s">
        <v>171</v>
      </c>
      <c r="W30">
        <v>4574.6220000000003</v>
      </c>
      <c r="X30">
        <v>1411.377</v>
      </c>
      <c r="Y30">
        <v>3.2410000000000001</v>
      </c>
      <c r="Z30">
        <v>15.504</v>
      </c>
      <c r="AA30">
        <v>152.866085</v>
      </c>
      <c r="AB30">
        <v>4.5174779999999997</v>
      </c>
      <c r="AC30">
        <v>31.676915999999999</v>
      </c>
      <c r="AD30" s="1">
        <v>596</v>
      </c>
      <c r="AE30">
        <v>4</v>
      </c>
      <c r="AF30">
        <v>291</v>
      </c>
      <c r="AG30">
        <v>92</v>
      </c>
      <c r="AH30">
        <v>29.925681999999998</v>
      </c>
      <c r="AI30">
        <v>22029.3</v>
      </c>
      <c r="AJ30">
        <v>2655.9</v>
      </c>
      <c r="AK30">
        <v>14</v>
      </c>
      <c r="AL30">
        <v>4918</v>
      </c>
      <c r="AM30">
        <v>0.85289473684210537</v>
      </c>
      <c r="AN30" t="s">
        <v>69</v>
      </c>
      <c r="AO30">
        <v>4574.6220000000003</v>
      </c>
      <c r="AP30" t="s">
        <v>467</v>
      </c>
      <c r="AQ30" t="s">
        <v>117</v>
      </c>
      <c r="AR30" t="s">
        <v>119</v>
      </c>
      <c r="AS30" t="s">
        <v>117</v>
      </c>
      <c r="AT30" t="s">
        <v>119</v>
      </c>
      <c r="AU30" t="s">
        <v>176</v>
      </c>
      <c r="AV30" t="s">
        <v>171</v>
      </c>
      <c r="AW30" t="s">
        <v>69</v>
      </c>
      <c r="AX30">
        <v>8133</v>
      </c>
      <c r="AY30" t="s">
        <v>376</v>
      </c>
      <c r="AZ30">
        <v>3</v>
      </c>
      <c r="BA30" t="s">
        <v>468</v>
      </c>
      <c r="BB30">
        <v>1</v>
      </c>
      <c r="BC30">
        <v>1</v>
      </c>
      <c r="BE30" t="s">
        <v>67</v>
      </c>
      <c r="BF30">
        <v>1</v>
      </c>
      <c r="BG30" t="s">
        <v>309</v>
      </c>
      <c r="BI30" t="s">
        <v>117</v>
      </c>
      <c r="BJ30" t="s">
        <v>171</v>
      </c>
      <c r="BK30" t="s">
        <v>69</v>
      </c>
      <c r="BL30">
        <v>0.85289473684210537</v>
      </c>
      <c r="BM30">
        <v>8133</v>
      </c>
      <c r="BN30" t="s">
        <v>119</v>
      </c>
      <c r="BO30" t="s">
        <v>176</v>
      </c>
      <c r="BP30">
        <v>1</v>
      </c>
      <c r="BQ30">
        <v>4574.6220000000003</v>
      </c>
      <c r="BR30">
        <v>2.9551865608385273E-2</v>
      </c>
      <c r="BS30">
        <v>0.20722003837541858</v>
      </c>
      <c r="BT30">
        <v>0.13028398849128955</v>
      </c>
      <c r="BU30">
        <v>15.504</v>
      </c>
      <c r="BV30">
        <v>8.7438918450529896E-2</v>
      </c>
      <c r="BW30">
        <v>6.3611813172760501</v>
      </c>
      <c r="BX30">
        <v>14</v>
      </c>
      <c r="BY30">
        <v>4</v>
      </c>
      <c r="BZ30">
        <v>291</v>
      </c>
    </row>
    <row r="31" spans="1:78" ht="16.5">
      <c r="A31" s="121" t="str">
        <f t="shared" si="1"/>
        <v>강화교통</v>
      </c>
      <c r="B31" s="122" t="str">
        <f t="shared" si="2"/>
        <v>노영운</v>
      </c>
      <c r="C31" s="123" t="str">
        <f t="shared" si="3"/>
        <v>D</v>
      </c>
      <c r="D31" s="124">
        <f t="shared" si="4"/>
        <v>0.84793103448275864</v>
      </c>
      <c r="E31" s="125">
        <f t="shared" si="5"/>
        <v>7543</v>
      </c>
      <c r="F31" s="283" t="str">
        <f t="shared" si="6"/>
        <v>800</v>
      </c>
      <c r="G31" s="126" t="str">
        <f t="shared" si="7"/>
        <v>70바3704</v>
      </c>
      <c r="H31" s="127">
        <f t="shared" si="8"/>
        <v>1</v>
      </c>
      <c r="I31" s="128">
        <f t="shared" si="9"/>
        <v>2975.81</v>
      </c>
      <c r="J31" s="129">
        <f t="shared" si="10"/>
        <v>1.5765750003860275E-2</v>
      </c>
      <c r="K31" s="129">
        <f t="shared" si="11"/>
        <v>0.32118494923080071</v>
      </c>
      <c r="L31" s="129">
        <f t="shared" si="12"/>
        <v>0.22279648230229754</v>
      </c>
      <c r="M31" s="130">
        <f t="shared" si="13"/>
        <v>10.661</v>
      </c>
      <c r="N31" s="131">
        <f t="shared" si="14"/>
        <v>0.10081288791959164</v>
      </c>
      <c r="O31" s="131">
        <f t="shared" si="15"/>
        <v>8.4010739932993044</v>
      </c>
      <c r="P31" s="222">
        <f t="shared" si="16"/>
        <v>6</v>
      </c>
      <c r="Q31" s="223">
        <f t="shared" si="17"/>
        <v>3</v>
      </c>
      <c r="R31" s="223">
        <f t="shared" si="18"/>
        <v>250</v>
      </c>
      <c r="T31">
        <v>503</v>
      </c>
      <c r="U31">
        <v>7543</v>
      </c>
      <c r="V31" t="s">
        <v>292</v>
      </c>
      <c r="W31">
        <v>2975.81</v>
      </c>
      <c r="X31">
        <v>1210.056</v>
      </c>
      <c r="Y31">
        <v>2.4590000000000001</v>
      </c>
      <c r="Z31">
        <v>10.661</v>
      </c>
      <c r="AA31">
        <v>142.606346</v>
      </c>
      <c r="AB31">
        <v>2.2482959999999999</v>
      </c>
      <c r="AC31">
        <v>45.803012000000003</v>
      </c>
      <c r="AD31" s="1">
        <v>663</v>
      </c>
      <c r="AE31">
        <v>3</v>
      </c>
      <c r="AF31">
        <v>250</v>
      </c>
      <c r="AG31">
        <v>96</v>
      </c>
      <c r="AH31">
        <v>20.867304000000001</v>
      </c>
      <c r="AI31">
        <v>8414.1</v>
      </c>
      <c r="AJ31">
        <v>72.7</v>
      </c>
      <c r="AK31">
        <v>6</v>
      </c>
      <c r="AL31">
        <v>909</v>
      </c>
      <c r="AM31">
        <v>0.84793103448275864</v>
      </c>
      <c r="AN31" t="s">
        <v>67</v>
      </c>
      <c r="AO31">
        <v>2975.81</v>
      </c>
      <c r="AP31" t="s">
        <v>469</v>
      </c>
      <c r="AQ31" t="s">
        <v>117</v>
      </c>
      <c r="AR31" t="s">
        <v>122</v>
      </c>
      <c r="AS31" t="s">
        <v>117</v>
      </c>
      <c r="AT31" t="s">
        <v>122</v>
      </c>
      <c r="AU31" t="s">
        <v>291</v>
      </c>
      <c r="AV31" t="s">
        <v>292</v>
      </c>
      <c r="AW31" t="s">
        <v>67</v>
      </c>
      <c r="AX31">
        <v>7543</v>
      </c>
      <c r="AY31" t="s">
        <v>388</v>
      </c>
      <c r="AZ31">
        <v>2</v>
      </c>
      <c r="BA31" t="s">
        <v>357</v>
      </c>
      <c r="BB31">
        <v>1</v>
      </c>
      <c r="BC31">
        <v>1</v>
      </c>
      <c r="BE31" t="s">
        <v>67</v>
      </c>
      <c r="BF31">
        <v>0</v>
      </c>
      <c r="BG31" t="s">
        <v>314</v>
      </c>
      <c r="BI31" t="s">
        <v>117</v>
      </c>
      <c r="BJ31" t="s">
        <v>292</v>
      </c>
      <c r="BK31" t="s">
        <v>67</v>
      </c>
      <c r="BL31">
        <v>0.84793103448275864</v>
      </c>
      <c r="BM31">
        <v>7543</v>
      </c>
      <c r="BN31" t="s">
        <v>122</v>
      </c>
      <c r="BO31" t="s">
        <v>291</v>
      </c>
      <c r="BP31">
        <v>1</v>
      </c>
      <c r="BQ31">
        <v>2975.81</v>
      </c>
      <c r="BR31">
        <v>1.5765750003860275E-2</v>
      </c>
      <c r="BS31">
        <v>0.32118494923080071</v>
      </c>
      <c r="BT31">
        <v>0.22279648230229754</v>
      </c>
      <c r="BU31">
        <v>10.661</v>
      </c>
      <c r="BV31">
        <v>0.10081288791959164</v>
      </c>
      <c r="BW31">
        <v>8.4010739932993044</v>
      </c>
      <c r="BX31">
        <v>6</v>
      </c>
      <c r="BY31">
        <v>3</v>
      </c>
      <c r="BZ31">
        <v>250</v>
      </c>
    </row>
    <row r="32" spans="1:78" ht="16.5">
      <c r="A32" s="105" t="str">
        <f t="shared" si="1"/>
        <v>강화교통</v>
      </c>
      <c r="B32" s="106" t="str">
        <f t="shared" si="2"/>
        <v>마창국</v>
      </c>
      <c r="C32" s="107" t="str">
        <f t="shared" si="3"/>
        <v>D</v>
      </c>
      <c r="D32" s="108">
        <f t="shared" si="4"/>
        <v>0.80280000000000007</v>
      </c>
      <c r="E32" s="109">
        <f t="shared" si="5"/>
        <v>3217</v>
      </c>
      <c r="F32" s="284" t="str">
        <f t="shared" si="6"/>
        <v>17</v>
      </c>
      <c r="G32" s="110" t="str">
        <f t="shared" si="7"/>
        <v>78바3239</v>
      </c>
      <c r="H32" s="111">
        <f t="shared" si="8"/>
        <v>1</v>
      </c>
      <c r="I32" s="112">
        <f t="shared" si="9"/>
        <v>766.14599999999996</v>
      </c>
      <c r="J32" s="113">
        <f t="shared" si="10"/>
        <v>1.181070267186669E-2</v>
      </c>
      <c r="K32" s="113">
        <f t="shared" si="11"/>
        <v>0.38472257003645377</v>
      </c>
      <c r="L32" s="113">
        <f t="shared" si="12"/>
        <v>0.19970084030981042</v>
      </c>
      <c r="M32" s="114">
        <f t="shared" si="13"/>
        <v>11.433999999999999</v>
      </c>
      <c r="N32" s="115">
        <f t="shared" si="14"/>
        <v>0</v>
      </c>
      <c r="O32" s="115">
        <f t="shared" si="15"/>
        <v>4.959890151485487</v>
      </c>
      <c r="P32" s="224">
        <f t="shared" si="16"/>
        <v>0</v>
      </c>
      <c r="Q32" s="225">
        <f t="shared" si="17"/>
        <v>0</v>
      </c>
      <c r="R32" s="225">
        <f t="shared" si="18"/>
        <v>38</v>
      </c>
      <c r="T32">
        <v>503</v>
      </c>
      <c r="U32">
        <v>3217</v>
      </c>
      <c r="V32" t="s">
        <v>304</v>
      </c>
      <c r="W32">
        <v>766.14599999999996</v>
      </c>
      <c r="X32">
        <v>381.81700000000001</v>
      </c>
      <c r="Y32">
        <v>2.0070000000000001</v>
      </c>
      <c r="Z32">
        <v>11.433999999999999</v>
      </c>
      <c r="AA32">
        <v>54.586930000000002</v>
      </c>
      <c r="AB32">
        <v>0.64471000000000001</v>
      </c>
      <c r="AC32">
        <v>21.000824000000001</v>
      </c>
      <c r="AD32" s="1">
        <v>153</v>
      </c>
      <c r="AE32">
        <v>0</v>
      </c>
      <c r="AF32">
        <v>38</v>
      </c>
      <c r="AG32">
        <v>70</v>
      </c>
      <c r="AH32">
        <v>14.035337</v>
      </c>
      <c r="AI32">
        <v>0</v>
      </c>
      <c r="AJ32">
        <v>0</v>
      </c>
      <c r="AK32">
        <v>0</v>
      </c>
      <c r="AL32">
        <v>0</v>
      </c>
      <c r="AM32">
        <v>0.80280000000000007</v>
      </c>
      <c r="AN32" t="s">
        <v>67</v>
      </c>
      <c r="AO32">
        <v>766.14599999999996</v>
      </c>
      <c r="AP32" t="s">
        <v>470</v>
      </c>
      <c r="AQ32" t="s">
        <v>117</v>
      </c>
      <c r="AR32" t="s">
        <v>118</v>
      </c>
      <c r="AS32" t="s">
        <v>117</v>
      </c>
      <c r="AT32" t="s">
        <v>118</v>
      </c>
      <c r="AU32" t="s">
        <v>303</v>
      </c>
      <c r="AV32" t="s">
        <v>304</v>
      </c>
      <c r="AW32" t="s">
        <v>67</v>
      </c>
      <c r="AX32">
        <v>3217</v>
      </c>
      <c r="AY32" t="s">
        <v>383</v>
      </c>
      <c r="AZ32">
        <v>2</v>
      </c>
      <c r="BA32" t="s">
        <v>316</v>
      </c>
      <c r="BB32">
        <v>1</v>
      </c>
      <c r="BC32">
        <v>1</v>
      </c>
      <c r="BE32" t="s">
        <v>70</v>
      </c>
      <c r="BF32">
        <v>1</v>
      </c>
      <c r="BG32" t="s">
        <v>309</v>
      </c>
      <c r="BI32" t="s">
        <v>117</v>
      </c>
      <c r="BJ32" t="s">
        <v>304</v>
      </c>
      <c r="BK32" t="s">
        <v>67</v>
      </c>
      <c r="BL32">
        <v>0.80280000000000007</v>
      </c>
      <c r="BM32">
        <v>3217</v>
      </c>
      <c r="BN32" t="s">
        <v>118</v>
      </c>
      <c r="BO32" t="s">
        <v>303</v>
      </c>
      <c r="BP32">
        <v>1</v>
      </c>
      <c r="BQ32">
        <v>766.14599999999996</v>
      </c>
      <c r="BR32">
        <v>1.181070267186669E-2</v>
      </c>
      <c r="BS32">
        <v>0.38472257003645377</v>
      </c>
      <c r="BT32">
        <v>0.19970084030981042</v>
      </c>
      <c r="BU32">
        <v>11.433999999999999</v>
      </c>
      <c r="BV32">
        <v>0</v>
      </c>
      <c r="BW32">
        <v>4.959890151485487</v>
      </c>
      <c r="BX32">
        <v>0</v>
      </c>
      <c r="BY32">
        <v>0</v>
      </c>
      <c r="BZ32">
        <v>38</v>
      </c>
    </row>
    <row r="33" spans="1:78" ht="16.5">
      <c r="A33" s="121" t="str">
        <f t="shared" si="1"/>
        <v>강화교통</v>
      </c>
      <c r="B33" s="122" t="str">
        <f t="shared" si="2"/>
        <v>문영호</v>
      </c>
      <c r="C33" s="123" t="str">
        <f t="shared" si="3"/>
        <v>A</v>
      </c>
      <c r="D33" s="124">
        <f t="shared" si="4"/>
        <v>0.95573514963353534</v>
      </c>
      <c r="E33" s="125">
        <f t="shared" si="5"/>
        <v>6409</v>
      </c>
      <c r="F33" s="283" t="str">
        <f t="shared" si="6"/>
        <v>70</v>
      </c>
      <c r="G33" s="126" t="str">
        <f t="shared" si="7"/>
        <v>78바3202</v>
      </c>
      <c r="H33" s="127">
        <f t="shared" si="8"/>
        <v>4</v>
      </c>
      <c r="I33" s="128">
        <f t="shared" si="9"/>
        <v>1289.3589999999999</v>
      </c>
      <c r="J33" s="129">
        <f t="shared" si="10"/>
        <v>8.7622823538430743E-3</v>
      </c>
      <c r="K33" s="129">
        <f t="shared" si="11"/>
        <v>0.31039334385197392</v>
      </c>
      <c r="L33" s="129">
        <f t="shared" si="12"/>
        <v>0.16985184110864393</v>
      </c>
      <c r="M33" s="130">
        <f t="shared" si="13"/>
        <v>10.039</v>
      </c>
      <c r="N33" s="131">
        <f t="shared" si="14"/>
        <v>0</v>
      </c>
      <c r="O33" s="131">
        <f t="shared" si="15"/>
        <v>14.425772806487565</v>
      </c>
      <c r="P33" s="222">
        <f t="shared" si="16"/>
        <v>4</v>
      </c>
      <c r="Q33" s="223">
        <f t="shared" si="17"/>
        <v>0</v>
      </c>
      <c r="R33" s="223">
        <f t="shared" si="18"/>
        <v>190</v>
      </c>
      <c r="T33">
        <v>503</v>
      </c>
      <c r="U33">
        <v>6409</v>
      </c>
      <c r="V33" t="s">
        <v>334</v>
      </c>
      <c r="W33">
        <v>1337.2349999999999</v>
      </c>
      <c r="X33">
        <v>503.75200000000001</v>
      </c>
      <c r="Y33">
        <v>2.6549999999999998</v>
      </c>
      <c r="Z33">
        <v>10.039</v>
      </c>
      <c r="AA33">
        <v>67.935267999999994</v>
      </c>
      <c r="AB33">
        <v>0.59526800000000002</v>
      </c>
      <c r="AC33">
        <v>21.086655</v>
      </c>
      <c r="AD33" s="1">
        <v>219</v>
      </c>
      <c r="AE33">
        <v>0</v>
      </c>
      <c r="AF33">
        <v>190</v>
      </c>
      <c r="AG33">
        <v>71</v>
      </c>
      <c r="AH33">
        <v>19.683958000000001</v>
      </c>
      <c r="AI33">
        <v>857.6</v>
      </c>
      <c r="AJ33">
        <v>0</v>
      </c>
      <c r="AK33">
        <v>4</v>
      </c>
      <c r="AL33">
        <v>1083</v>
      </c>
      <c r="AM33">
        <v>0.95573514963353534</v>
      </c>
      <c r="AN33" t="s">
        <v>66</v>
      </c>
      <c r="AO33">
        <v>371.54199999999997</v>
      </c>
      <c r="AP33" t="s">
        <v>471</v>
      </c>
      <c r="AQ33" t="s">
        <v>117</v>
      </c>
      <c r="AR33" t="s">
        <v>120</v>
      </c>
      <c r="AS33" t="s">
        <v>117</v>
      </c>
      <c r="AT33" t="s">
        <v>120</v>
      </c>
      <c r="AU33" t="s">
        <v>179</v>
      </c>
      <c r="AV33" t="s">
        <v>334</v>
      </c>
      <c r="AW33" t="s">
        <v>66</v>
      </c>
      <c r="AX33">
        <v>6409</v>
      </c>
      <c r="AY33" t="s">
        <v>472</v>
      </c>
      <c r="AZ33">
        <v>1</v>
      </c>
      <c r="BA33" t="s">
        <v>473</v>
      </c>
      <c r="BB33">
        <v>4</v>
      </c>
      <c r="BC33">
        <v>1</v>
      </c>
      <c r="BE33" t="s">
        <v>68</v>
      </c>
      <c r="BF33">
        <v>1</v>
      </c>
      <c r="BG33" t="s">
        <v>309</v>
      </c>
      <c r="BI33" t="s">
        <v>117</v>
      </c>
      <c r="BJ33" t="s">
        <v>334</v>
      </c>
      <c r="BK33" t="s">
        <v>66</v>
      </c>
      <c r="BL33">
        <v>0.95573514963353534</v>
      </c>
      <c r="BM33">
        <v>6409</v>
      </c>
      <c r="BN33" t="s">
        <v>120</v>
      </c>
      <c r="BO33" t="s">
        <v>179</v>
      </c>
      <c r="BP33">
        <v>4</v>
      </c>
      <c r="BQ33">
        <v>1289.3589999999999</v>
      </c>
      <c r="BR33">
        <v>8.7622823538430743E-3</v>
      </c>
      <c r="BS33">
        <v>0.31039334385197392</v>
      </c>
      <c r="BT33">
        <v>0.16377076579658775</v>
      </c>
      <c r="BU33">
        <v>10.039</v>
      </c>
      <c r="BV33">
        <v>0</v>
      </c>
      <c r="BW33">
        <v>14.425772806487565</v>
      </c>
      <c r="BX33">
        <v>4</v>
      </c>
      <c r="BY33">
        <v>0</v>
      </c>
      <c r="BZ33">
        <v>190</v>
      </c>
    </row>
    <row r="34" spans="1:78" ht="16.5">
      <c r="A34" s="105" t="str">
        <f t="shared" si="1"/>
        <v>강화교통</v>
      </c>
      <c r="B34" s="106" t="str">
        <f t="shared" si="2"/>
        <v>문태일</v>
      </c>
      <c r="C34" s="107" t="str">
        <f t="shared" si="3"/>
        <v>B</v>
      </c>
      <c r="D34" s="108">
        <f t="shared" si="4"/>
        <v>0.92827586206896562</v>
      </c>
      <c r="E34" s="109">
        <f t="shared" si="5"/>
        <v>6269</v>
      </c>
      <c r="F34" s="284" t="str">
        <f t="shared" si="6"/>
        <v>70</v>
      </c>
      <c r="G34" s="110" t="str">
        <f t="shared" si="7"/>
        <v>78바3220</v>
      </c>
      <c r="H34" s="111">
        <f t="shared" si="8"/>
        <v>1</v>
      </c>
      <c r="I34" s="112">
        <f t="shared" si="9"/>
        <v>2974.81</v>
      </c>
      <c r="J34" s="113">
        <f t="shared" si="10"/>
        <v>5.1897900399488668E-3</v>
      </c>
      <c r="K34" s="113">
        <f t="shared" si="11"/>
        <v>0.33269264480784105</v>
      </c>
      <c r="L34" s="113">
        <f t="shared" si="12"/>
        <v>0.23665376948443767</v>
      </c>
      <c r="M34" s="114">
        <f t="shared" si="13"/>
        <v>12.859</v>
      </c>
      <c r="N34" s="115">
        <f t="shared" si="14"/>
        <v>3.3615592256312166E-2</v>
      </c>
      <c r="O34" s="115">
        <f t="shared" si="15"/>
        <v>9.849368531099465</v>
      </c>
      <c r="P34" s="224">
        <f t="shared" si="16"/>
        <v>13</v>
      </c>
      <c r="Q34" s="225">
        <f t="shared" si="17"/>
        <v>1</v>
      </c>
      <c r="R34" s="225">
        <f t="shared" si="18"/>
        <v>293</v>
      </c>
      <c r="T34">
        <v>503</v>
      </c>
      <c r="U34">
        <v>6269</v>
      </c>
      <c r="V34" t="s">
        <v>219</v>
      </c>
      <c r="W34">
        <v>2974.81</v>
      </c>
      <c r="X34">
        <v>1105.0899999999999</v>
      </c>
      <c r="Y34">
        <v>2.6920000000000002</v>
      </c>
      <c r="Z34">
        <v>12.859</v>
      </c>
      <c r="AA34">
        <v>136.16080700000001</v>
      </c>
      <c r="AB34">
        <v>0.706646</v>
      </c>
      <c r="AC34">
        <v>45.299698999999997</v>
      </c>
      <c r="AD34" s="1">
        <v>704</v>
      </c>
      <c r="AE34">
        <v>1</v>
      </c>
      <c r="AF34">
        <v>293</v>
      </c>
      <c r="AG34">
        <v>80</v>
      </c>
      <c r="AH34">
        <v>21.847770000000001</v>
      </c>
      <c r="AI34">
        <v>4892.1000000000004</v>
      </c>
      <c r="AJ34">
        <v>0</v>
      </c>
      <c r="AK34">
        <v>13</v>
      </c>
      <c r="AL34">
        <v>9943</v>
      </c>
      <c r="AM34">
        <v>0.92827586206896562</v>
      </c>
      <c r="AN34" t="s">
        <v>68</v>
      </c>
      <c r="AO34">
        <v>2974.81</v>
      </c>
      <c r="AP34" t="s">
        <v>474</v>
      </c>
      <c r="AQ34" t="s">
        <v>117</v>
      </c>
      <c r="AR34" t="s">
        <v>120</v>
      </c>
      <c r="AS34" t="s">
        <v>117</v>
      </c>
      <c r="AT34" t="s">
        <v>120</v>
      </c>
      <c r="AU34" t="s">
        <v>184</v>
      </c>
      <c r="AV34" t="s">
        <v>219</v>
      </c>
      <c r="AW34" t="s">
        <v>68</v>
      </c>
      <c r="AX34">
        <v>6269</v>
      </c>
      <c r="AY34" t="s">
        <v>385</v>
      </c>
      <c r="AZ34">
        <v>2</v>
      </c>
      <c r="BA34" t="s">
        <v>351</v>
      </c>
      <c r="BB34">
        <v>1</v>
      </c>
      <c r="BC34">
        <v>1</v>
      </c>
      <c r="BE34" t="s">
        <v>68</v>
      </c>
      <c r="BF34">
        <v>0</v>
      </c>
      <c r="BG34" t="s">
        <v>314</v>
      </c>
      <c r="BI34" t="s">
        <v>117</v>
      </c>
      <c r="BJ34" t="s">
        <v>219</v>
      </c>
      <c r="BK34" t="s">
        <v>68</v>
      </c>
      <c r="BL34">
        <v>0.92827586206896562</v>
      </c>
      <c r="BM34">
        <v>6269</v>
      </c>
      <c r="BN34" t="s">
        <v>120</v>
      </c>
      <c r="BO34" t="s">
        <v>184</v>
      </c>
      <c r="BP34">
        <v>1</v>
      </c>
      <c r="BQ34">
        <v>2974.81</v>
      </c>
      <c r="BR34">
        <v>5.1897900399488668E-3</v>
      </c>
      <c r="BS34">
        <v>0.33269264480784105</v>
      </c>
      <c r="BT34">
        <v>0.23665376948443767</v>
      </c>
      <c r="BU34">
        <v>12.859</v>
      </c>
      <c r="BV34">
        <v>3.3615592256312166E-2</v>
      </c>
      <c r="BW34">
        <v>9.849368531099465</v>
      </c>
      <c r="BX34">
        <v>13</v>
      </c>
      <c r="BY34">
        <v>1</v>
      </c>
      <c r="BZ34">
        <v>293</v>
      </c>
    </row>
    <row r="35" spans="1:78" ht="16.5">
      <c r="A35" s="121" t="str">
        <f t="shared" si="1"/>
        <v>강화교통</v>
      </c>
      <c r="B35" s="122" t="str">
        <f t="shared" si="2"/>
        <v>박명춘</v>
      </c>
      <c r="C35" s="123" t="str">
        <f t="shared" si="3"/>
        <v>C</v>
      </c>
      <c r="D35" s="124">
        <f t="shared" si="4"/>
        <v>0.8828125</v>
      </c>
      <c r="E35" s="125">
        <f t="shared" si="5"/>
        <v>49</v>
      </c>
      <c r="F35" s="283" t="str">
        <f t="shared" si="6"/>
        <v>71</v>
      </c>
      <c r="G35" s="126" t="str">
        <f t="shared" si="7"/>
        <v>78바3226</v>
      </c>
      <c r="H35" s="127">
        <f t="shared" si="8"/>
        <v>1</v>
      </c>
      <c r="I35" s="128">
        <f t="shared" si="9"/>
        <v>3723.8130000000001</v>
      </c>
      <c r="J35" s="129">
        <f t="shared" si="10"/>
        <v>3.0658273869671265E-2</v>
      </c>
      <c r="K35" s="129">
        <f t="shared" si="11"/>
        <v>0.2537786339278113</v>
      </c>
      <c r="L35" s="129">
        <f t="shared" si="12"/>
        <v>0.23900233443516095</v>
      </c>
      <c r="M35" s="130">
        <f t="shared" si="13"/>
        <v>13.151</v>
      </c>
      <c r="N35" s="131">
        <f t="shared" si="14"/>
        <v>2.6854194880355162E-2</v>
      </c>
      <c r="O35" s="131">
        <f t="shared" si="15"/>
        <v>10.687969562381355</v>
      </c>
      <c r="P35" s="222">
        <f t="shared" si="16"/>
        <v>9</v>
      </c>
      <c r="Q35" s="223">
        <f t="shared" si="17"/>
        <v>1</v>
      </c>
      <c r="R35" s="223">
        <f t="shared" si="18"/>
        <v>398</v>
      </c>
      <c r="T35">
        <v>503</v>
      </c>
      <c r="U35">
        <v>49</v>
      </c>
      <c r="V35" t="s">
        <v>220</v>
      </c>
      <c r="W35">
        <v>3723.8130000000001</v>
      </c>
      <c r="X35">
        <v>1318.376</v>
      </c>
      <c r="Y35">
        <v>2.8250000000000002</v>
      </c>
      <c r="Z35">
        <v>13.151</v>
      </c>
      <c r="AA35">
        <v>145.364968</v>
      </c>
      <c r="AB35">
        <v>4.456639</v>
      </c>
      <c r="AC35">
        <v>36.890523000000002</v>
      </c>
      <c r="AD35" s="1">
        <v>890</v>
      </c>
      <c r="AE35">
        <v>1</v>
      </c>
      <c r="AF35">
        <v>398</v>
      </c>
      <c r="AG35">
        <v>77</v>
      </c>
      <c r="AH35">
        <v>25.616990000000001</v>
      </c>
      <c r="AI35">
        <v>9813.5</v>
      </c>
      <c r="AJ35">
        <v>0</v>
      </c>
      <c r="AK35">
        <v>9</v>
      </c>
      <c r="AL35">
        <v>754</v>
      </c>
      <c r="AM35">
        <v>0.8828125</v>
      </c>
      <c r="AN35" t="s">
        <v>69</v>
      </c>
      <c r="AO35">
        <v>3723.8130000000001</v>
      </c>
      <c r="AP35" t="s">
        <v>475</v>
      </c>
      <c r="AQ35" t="s">
        <v>117</v>
      </c>
      <c r="AR35" t="s">
        <v>121</v>
      </c>
      <c r="AS35" t="s">
        <v>117</v>
      </c>
      <c r="AT35" t="s">
        <v>121</v>
      </c>
      <c r="AU35" t="s">
        <v>192</v>
      </c>
      <c r="AV35" t="s">
        <v>220</v>
      </c>
      <c r="AW35" t="s">
        <v>69</v>
      </c>
      <c r="AX35">
        <v>49</v>
      </c>
      <c r="AY35" t="s">
        <v>399</v>
      </c>
      <c r="AZ35">
        <v>1</v>
      </c>
      <c r="BA35" t="s">
        <v>328</v>
      </c>
      <c r="BB35">
        <v>1</v>
      </c>
      <c r="BC35">
        <v>1</v>
      </c>
      <c r="BE35" t="s">
        <v>67</v>
      </c>
      <c r="BF35">
        <v>1</v>
      </c>
      <c r="BG35" t="s">
        <v>309</v>
      </c>
      <c r="BI35" t="s">
        <v>117</v>
      </c>
      <c r="BJ35" t="s">
        <v>220</v>
      </c>
      <c r="BK35" t="s">
        <v>69</v>
      </c>
      <c r="BL35">
        <v>0.8828125</v>
      </c>
      <c r="BM35">
        <v>49</v>
      </c>
      <c r="BN35" t="s">
        <v>121</v>
      </c>
      <c r="BO35" t="s">
        <v>192</v>
      </c>
      <c r="BP35">
        <v>1</v>
      </c>
      <c r="BQ35">
        <v>3723.8130000000001</v>
      </c>
      <c r="BR35">
        <v>3.0658273869671265E-2</v>
      </c>
      <c r="BS35">
        <v>0.2537786339278113</v>
      </c>
      <c r="BT35">
        <v>0.23900233443516095</v>
      </c>
      <c r="BU35">
        <v>13.151</v>
      </c>
      <c r="BV35">
        <v>2.6854194880355162E-2</v>
      </c>
      <c r="BW35">
        <v>10.687969562381355</v>
      </c>
      <c r="BX35">
        <v>9</v>
      </c>
      <c r="BY35">
        <v>1</v>
      </c>
      <c r="BZ35">
        <v>398</v>
      </c>
    </row>
    <row r="36" spans="1:78" ht="16.5">
      <c r="A36" s="105" t="str">
        <f t="shared" si="1"/>
        <v>강화교통</v>
      </c>
      <c r="B36" s="106" t="str">
        <f t="shared" si="2"/>
        <v>박배양</v>
      </c>
      <c r="C36" s="107" t="str">
        <f t="shared" si="3"/>
        <v>C</v>
      </c>
      <c r="D36" s="108">
        <f t="shared" si="4"/>
        <v>0.88928571428571446</v>
      </c>
      <c r="E36" s="109">
        <f t="shared" si="5"/>
        <v>5906</v>
      </c>
      <c r="F36" s="284" t="str">
        <f t="shared" si="6"/>
        <v>70</v>
      </c>
      <c r="G36" s="110" t="str">
        <f t="shared" si="7"/>
        <v>78바3204</v>
      </c>
      <c r="H36" s="111">
        <f t="shared" si="8"/>
        <v>1</v>
      </c>
      <c r="I36" s="112">
        <f t="shared" si="9"/>
        <v>839.97299999999996</v>
      </c>
      <c r="J36" s="113">
        <f t="shared" si="10"/>
        <v>2.5884924284146717E-2</v>
      </c>
      <c r="K36" s="113">
        <f t="shared" si="11"/>
        <v>0.30177182065161834</v>
      </c>
      <c r="L36" s="113">
        <f t="shared" si="12"/>
        <v>0.21667363117624019</v>
      </c>
      <c r="M36" s="114">
        <f t="shared" si="13"/>
        <v>15.189</v>
      </c>
      <c r="N36" s="115">
        <f t="shared" si="14"/>
        <v>1.6667202398172323</v>
      </c>
      <c r="O36" s="115">
        <f t="shared" si="15"/>
        <v>24.762700705856023</v>
      </c>
      <c r="P36" s="224">
        <f t="shared" si="16"/>
        <v>5</v>
      </c>
      <c r="Q36" s="225">
        <f t="shared" si="17"/>
        <v>14</v>
      </c>
      <c r="R36" s="225">
        <f t="shared" si="18"/>
        <v>208</v>
      </c>
      <c r="T36">
        <v>503</v>
      </c>
      <c r="U36">
        <v>5906</v>
      </c>
      <c r="V36" t="s">
        <v>221</v>
      </c>
      <c r="W36">
        <v>839.97299999999996</v>
      </c>
      <c r="X36">
        <v>337.39100000000002</v>
      </c>
      <c r="Y36">
        <v>2.4900000000000002</v>
      </c>
      <c r="Z36">
        <v>15.189</v>
      </c>
      <c r="AA36">
        <v>36.636383000000002</v>
      </c>
      <c r="AB36">
        <v>0.94833000000000001</v>
      </c>
      <c r="AC36">
        <v>11.055828</v>
      </c>
      <c r="AD36" s="1">
        <v>182</v>
      </c>
      <c r="AE36">
        <v>14</v>
      </c>
      <c r="AF36">
        <v>208</v>
      </c>
      <c r="AG36">
        <v>82</v>
      </c>
      <c r="AH36">
        <v>22.927289999999999</v>
      </c>
      <c r="AI36">
        <v>3115.5</v>
      </c>
      <c r="AJ36">
        <v>0</v>
      </c>
      <c r="AK36">
        <v>5</v>
      </c>
      <c r="AL36">
        <v>2302</v>
      </c>
      <c r="AM36">
        <v>0.88928571428571446</v>
      </c>
      <c r="AN36" t="s">
        <v>69</v>
      </c>
      <c r="AO36">
        <v>839.97299999999996</v>
      </c>
      <c r="AP36" t="s">
        <v>476</v>
      </c>
      <c r="AQ36" t="s">
        <v>117</v>
      </c>
      <c r="AR36" t="s">
        <v>120</v>
      </c>
      <c r="AS36" t="s">
        <v>117</v>
      </c>
      <c r="AT36" t="s">
        <v>120</v>
      </c>
      <c r="AU36" t="s">
        <v>181</v>
      </c>
      <c r="AV36" t="s">
        <v>221</v>
      </c>
      <c r="AW36" t="s">
        <v>69</v>
      </c>
      <c r="AX36">
        <v>5906</v>
      </c>
      <c r="AY36" t="s">
        <v>380</v>
      </c>
      <c r="AZ36">
        <v>3</v>
      </c>
      <c r="BA36" t="s">
        <v>323</v>
      </c>
      <c r="BB36">
        <v>1</v>
      </c>
      <c r="BC36">
        <v>1</v>
      </c>
      <c r="BE36" t="s">
        <v>69</v>
      </c>
      <c r="BF36">
        <v>0</v>
      </c>
      <c r="BG36" t="s">
        <v>314</v>
      </c>
      <c r="BI36" t="s">
        <v>117</v>
      </c>
      <c r="BJ36" t="s">
        <v>221</v>
      </c>
      <c r="BK36" t="s">
        <v>69</v>
      </c>
      <c r="BL36">
        <v>0.88928571428571446</v>
      </c>
      <c r="BM36">
        <v>5906</v>
      </c>
      <c r="BN36" t="s">
        <v>120</v>
      </c>
      <c r="BO36" t="s">
        <v>181</v>
      </c>
      <c r="BP36">
        <v>1</v>
      </c>
      <c r="BQ36">
        <v>839.97299999999996</v>
      </c>
      <c r="BR36">
        <v>2.5884924284146717E-2</v>
      </c>
      <c r="BS36">
        <v>0.30177182065161834</v>
      </c>
      <c r="BT36">
        <v>0.21667363117624019</v>
      </c>
      <c r="BU36">
        <v>15.189</v>
      </c>
      <c r="BV36">
        <v>1.6667202398172323</v>
      </c>
      <c r="BW36">
        <v>24.762700705856023</v>
      </c>
      <c r="BX36">
        <v>5</v>
      </c>
      <c r="BY36">
        <v>14</v>
      </c>
      <c r="BZ36">
        <v>208</v>
      </c>
    </row>
    <row r="37" spans="1:78" ht="16.5">
      <c r="A37" s="121" t="str">
        <f t="shared" si="1"/>
        <v>강화교통</v>
      </c>
      <c r="B37" s="122" t="str">
        <f t="shared" si="2"/>
        <v>박상석</v>
      </c>
      <c r="C37" s="123" t="str">
        <f t="shared" si="3"/>
        <v>F</v>
      </c>
      <c r="D37" s="124">
        <f t="shared" si="4"/>
        <v>0.75512820512820511</v>
      </c>
      <c r="E37" s="125">
        <f t="shared" si="5"/>
        <v>4743</v>
      </c>
      <c r="F37" s="283" t="str">
        <f t="shared" si="6"/>
        <v>60-5</v>
      </c>
      <c r="G37" s="126" t="str">
        <f t="shared" si="7"/>
        <v>78바3205</v>
      </c>
      <c r="H37" s="127">
        <f t="shared" si="8"/>
        <v>1</v>
      </c>
      <c r="I37" s="128">
        <f t="shared" si="9"/>
        <v>3168.7689999999998</v>
      </c>
      <c r="J37" s="129">
        <f t="shared" si="10"/>
        <v>3.4443198856422649E-2</v>
      </c>
      <c r="K37" s="129">
        <f t="shared" si="11"/>
        <v>0.24346520408625968</v>
      </c>
      <c r="L37" s="129">
        <f t="shared" si="12"/>
        <v>0.20765161487000158</v>
      </c>
      <c r="M37" s="130">
        <f t="shared" si="13"/>
        <v>16.210999999999999</v>
      </c>
      <c r="N37" s="131">
        <f t="shared" si="14"/>
        <v>3.1557996180851304E-2</v>
      </c>
      <c r="O37" s="131">
        <f t="shared" si="15"/>
        <v>20.891393471723564</v>
      </c>
      <c r="P37" s="222">
        <f t="shared" si="16"/>
        <v>26</v>
      </c>
      <c r="Q37" s="223">
        <f t="shared" si="17"/>
        <v>1</v>
      </c>
      <c r="R37" s="223">
        <f t="shared" si="18"/>
        <v>662</v>
      </c>
      <c r="T37">
        <v>503</v>
      </c>
      <c r="U37">
        <v>4743</v>
      </c>
      <c r="V37" t="s">
        <v>260</v>
      </c>
      <c r="W37">
        <v>3168.7689999999998</v>
      </c>
      <c r="X37">
        <v>1075.913</v>
      </c>
      <c r="Y37">
        <v>2.9449999999999998</v>
      </c>
      <c r="Z37">
        <v>16.210999999999999</v>
      </c>
      <c r="AA37">
        <v>102.08386900000001</v>
      </c>
      <c r="AB37">
        <v>3.516095</v>
      </c>
      <c r="AC37">
        <v>24.853870000000001</v>
      </c>
      <c r="AD37" s="1">
        <v>658</v>
      </c>
      <c r="AE37">
        <v>1</v>
      </c>
      <c r="AF37">
        <v>662</v>
      </c>
      <c r="AG37">
        <v>92</v>
      </c>
      <c r="AH37">
        <v>31.040838999999998</v>
      </c>
      <c r="AI37">
        <v>17323.5</v>
      </c>
      <c r="AJ37">
        <v>1820.3</v>
      </c>
      <c r="AK37">
        <v>26</v>
      </c>
      <c r="AL37">
        <v>10752</v>
      </c>
      <c r="AM37">
        <v>0.75512820512820511</v>
      </c>
      <c r="AN37" t="s">
        <v>70</v>
      </c>
      <c r="AO37">
        <v>3168.7689999999998</v>
      </c>
      <c r="AP37" t="s">
        <v>477</v>
      </c>
      <c r="AQ37" t="s">
        <v>117</v>
      </c>
      <c r="AR37" t="s">
        <v>119</v>
      </c>
      <c r="AS37" t="s">
        <v>117</v>
      </c>
      <c r="AT37" t="s">
        <v>119</v>
      </c>
      <c r="AU37" t="s">
        <v>175</v>
      </c>
      <c r="AV37" t="s">
        <v>260</v>
      </c>
      <c r="AW37" t="s">
        <v>70</v>
      </c>
      <c r="AX37">
        <v>4743</v>
      </c>
      <c r="AY37" t="s">
        <v>375</v>
      </c>
      <c r="AZ37">
        <v>1</v>
      </c>
      <c r="BA37" t="s">
        <v>298</v>
      </c>
      <c r="BB37">
        <v>1</v>
      </c>
      <c r="BC37">
        <v>1</v>
      </c>
      <c r="BE37" t="s">
        <v>70</v>
      </c>
      <c r="BF37">
        <v>0</v>
      </c>
      <c r="BG37" t="s">
        <v>314</v>
      </c>
      <c r="BI37" t="s">
        <v>117</v>
      </c>
      <c r="BJ37" t="s">
        <v>260</v>
      </c>
      <c r="BK37" t="s">
        <v>70</v>
      </c>
      <c r="BL37">
        <v>0.75512820512820511</v>
      </c>
      <c r="BM37">
        <v>4743</v>
      </c>
      <c r="BN37" t="s">
        <v>119</v>
      </c>
      <c r="BO37" t="s">
        <v>175</v>
      </c>
      <c r="BP37">
        <v>1</v>
      </c>
      <c r="BQ37">
        <v>3168.7689999999998</v>
      </c>
      <c r="BR37">
        <v>3.4443198856422649E-2</v>
      </c>
      <c r="BS37">
        <v>0.24346520408625968</v>
      </c>
      <c r="BT37">
        <v>0.20765161487000158</v>
      </c>
      <c r="BU37">
        <v>16.210999999999999</v>
      </c>
      <c r="BV37">
        <v>3.1557996180851304E-2</v>
      </c>
      <c r="BW37">
        <v>20.891393471723564</v>
      </c>
      <c r="BX37">
        <v>26</v>
      </c>
      <c r="BY37">
        <v>1</v>
      </c>
      <c r="BZ37">
        <v>662</v>
      </c>
    </row>
    <row r="38" spans="1:78" ht="16.5">
      <c r="A38" s="105" t="str">
        <f t="shared" si="1"/>
        <v>강화교통</v>
      </c>
      <c r="B38" s="106" t="str">
        <f t="shared" si="2"/>
        <v>박소열</v>
      </c>
      <c r="C38" s="107" t="str">
        <f t="shared" si="3"/>
        <v>B</v>
      </c>
      <c r="D38" s="108">
        <f t="shared" si="4"/>
        <v>0.91333333333333333</v>
      </c>
      <c r="E38" s="109">
        <f t="shared" si="5"/>
        <v>6719</v>
      </c>
      <c r="F38" s="284" t="str">
        <f t="shared" si="6"/>
        <v>800</v>
      </c>
      <c r="G38" s="110" t="str">
        <f t="shared" si="7"/>
        <v>78바3242</v>
      </c>
      <c r="H38" s="111">
        <f t="shared" si="8"/>
        <v>1</v>
      </c>
      <c r="I38" s="112">
        <f t="shared" si="9"/>
        <v>3475.3519999999999</v>
      </c>
      <c r="J38" s="113">
        <f t="shared" si="10"/>
        <v>1.1754300598160372E-2</v>
      </c>
      <c r="K38" s="113">
        <f t="shared" si="11"/>
        <v>0.32440320026852354</v>
      </c>
      <c r="L38" s="113">
        <f t="shared" si="12"/>
        <v>0.19767781795915926</v>
      </c>
      <c r="M38" s="114">
        <f t="shared" si="13"/>
        <v>11.624000000000001</v>
      </c>
      <c r="N38" s="115">
        <f t="shared" si="14"/>
        <v>0.14387031874756859</v>
      </c>
      <c r="O38" s="115">
        <f t="shared" si="15"/>
        <v>11.250658926059865</v>
      </c>
      <c r="P38" s="224">
        <f t="shared" si="16"/>
        <v>1</v>
      </c>
      <c r="Q38" s="225">
        <f t="shared" si="17"/>
        <v>5</v>
      </c>
      <c r="R38" s="225">
        <f t="shared" si="18"/>
        <v>391</v>
      </c>
      <c r="T38">
        <v>503</v>
      </c>
      <c r="U38">
        <v>6719</v>
      </c>
      <c r="V38" t="s">
        <v>261</v>
      </c>
      <c r="W38">
        <v>3475.3519999999999</v>
      </c>
      <c r="X38">
        <v>1409.5150000000001</v>
      </c>
      <c r="Y38">
        <v>2.4660000000000002</v>
      </c>
      <c r="Z38">
        <v>11.624000000000001</v>
      </c>
      <c r="AA38">
        <v>164.16884899999999</v>
      </c>
      <c r="AB38">
        <v>1.9296899999999999</v>
      </c>
      <c r="AC38">
        <v>53.256900000000002</v>
      </c>
      <c r="AD38" s="1">
        <v>687</v>
      </c>
      <c r="AE38">
        <v>5</v>
      </c>
      <c r="AF38">
        <v>391</v>
      </c>
      <c r="AG38">
        <v>76</v>
      </c>
      <c r="AH38">
        <v>21.169374999999999</v>
      </c>
      <c r="AI38">
        <v>3120.5</v>
      </c>
      <c r="AJ38">
        <v>0</v>
      </c>
      <c r="AK38">
        <v>1</v>
      </c>
      <c r="AL38">
        <v>53</v>
      </c>
      <c r="AM38">
        <v>0.91333333333333333</v>
      </c>
      <c r="AN38" t="s">
        <v>68</v>
      </c>
      <c r="AO38">
        <v>3475.3519999999999</v>
      </c>
      <c r="AP38" t="s">
        <v>478</v>
      </c>
      <c r="AQ38" t="s">
        <v>117</v>
      </c>
      <c r="AR38" t="s">
        <v>122</v>
      </c>
      <c r="AS38" t="s">
        <v>117</v>
      </c>
      <c r="AT38" t="s">
        <v>122</v>
      </c>
      <c r="AU38" t="s">
        <v>204</v>
      </c>
      <c r="AV38" t="s">
        <v>261</v>
      </c>
      <c r="AW38" t="s">
        <v>68</v>
      </c>
      <c r="AX38">
        <v>6719</v>
      </c>
      <c r="AY38" t="s">
        <v>391</v>
      </c>
      <c r="AZ38">
        <v>5</v>
      </c>
      <c r="BA38" t="s">
        <v>356</v>
      </c>
      <c r="BB38">
        <v>1</v>
      </c>
      <c r="BC38">
        <v>1</v>
      </c>
      <c r="BE38" t="s">
        <v>68</v>
      </c>
      <c r="BF38">
        <v>0</v>
      </c>
      <c r="BG38" t="s">
        <v>314</v>
      </c>
      <c r="BI38" t="s">
        <v>117</v>
      </c>
      <c r="BJ38" t="s">
        <v>261</v>
      </c>
      <c r="BK38" t="s">
        <v>68</v>
      </c>
      <c r="BL38">
        <v>0.91333333333333333</v>
      </c>
      <c r="BM38">
        <v>6719</v>
      </c>
      <c r="BN38" t="s">
        <v>122</v>
      </c>
      <c r="BO38" t="s">
        <v>204</v>
      </c>
      <c r="BP38">
        <v>1</v>
      </c>
      <c r="BQ38">
        <v>3475.3519999999999</v>
      </c>
      <c r="BR38">
        <v>1.1754300598160372E-2</v>
      </c>
      <c r="BS38">
        <v>0.32440320026852354</v>
      </c>
      <c r="BT38">
        <v>0.19767781795915926</v>
      </c>
      <c r="BU38">
        <v>11.624000000000001</v>
      </c>
      <c r="BV38">
        <v>0.14387031874756859</v>
      </c>
      <c r="BW38">
        <v>11.250658926059865</v>
      </c>
      <c r="BX38">
        <v>1</v>
      </c>
      <c r="BY38">
        <v>5</v>
      </c>
      <c r="BZ38">
        <v>391</v>
      </c>
    </row>
    <row r="39" spans="1:78" ht="16.5">
      <c r="A39" s="121" t="str">
        <f t="shared" si="1"/>
        <v>강화교통</v>
      </c>
      <c r="B39" s="122" t="str">
        <f t="shared" si="2"/>
        <v>박영현</v>
      </c>
      <c r="C39" s="123" t="str">
        <f t="shared" si="3"/>
        <v>D</v>
      </c>
      <c r="D39" s="124">
        <f t="shared" si="4"/>
        <v>0.84</v>
      </c>
      <c r="E39" s="125">
        <f t="shared" si="5"/>
        <v>698</v>
      </c>
      <c r="F39" s="283" t="str">
        <f t="shared" si="6"/>
        <v>71</v>
      </c>
      <c r="G39" s="126" t="str">
        <f t="shared" si="7"/>
        <v>78바3219</v>
      </c>
      <c r="H39" s="127">
        <f t="shared" si="8"/>
        <v>1</v>
      </c>
      <c r="I39" s="128">
        <f t="shared" si="9"/>
        <v>2241.5590000000002</v>
      </c>
      <c r="J39" s="129">
        <f t="shared" si="10"/>
        <v>1.9582502323928781E-2</v>
      </c>
      <c r="K39" s="129">
        <f t="shared" si="11"/>
        <v>0.27069476642003054</v>
      </c>
      <c r="L39" s="129">
        <f t="shared" si="12"/>
        <v>0.19406136532654281</v>
      </c>
      <c r="M39" s="130">
        <f t="shared" si="13"/>
        <v>12.686</v>
      </c>
      <c r="N39" s="131">
        <f t="shared" si="14"/>
        <v>0</v>
      </c>
      <c r="O39" s="131">
        <f t="shared" si="15"/>
        <v>6.91483025876187</v>
      </c>
      <c r="P39" s="222">
        <f t="shared" si="16"/>
        <v>3</v>
      </c>
      <c r="Q39" s="223">
        <f t="shared" si="17"/>
        <v>0</v>
      </c>
      <c r="R39" s="223">
        <f t="shared" si="18"/>
        <v>155</v>
      </c>
      <c r="T39">
        <v>503</v>
      </c>
      <c r="U39">
        <v>698</v>
      </c>
      <c r="V39" t="s">
        <v>222</v>
      </c>
      <c r="W39">
        <v>2241.5590000000002</v>
      </c>
      <c r="X39">
        <v>808.68799999999999</v>
      </c>
      <c r="Y39">
        <v>2.7719999999999998</v>
      </c>
      <c r="Z39">
        <v>12.686</v>
      </c>
      <c r="AA39">
        <v>92.031649999999999</v>
      </c>
      <c r="AB39">
        <v>1.8022100000000001</v>
      </c>
      <c r="AC39">
        <v>24.912486000000001</v>
      </c>
      <c r="AD39" s="1">
        <v>435</v>
      </c>
      <c r="AE39">
        <v>0</v>
      </c>
      <c r="AF39">
        <v>155</v>
      </c>
      <c r="AG39">
        <v>64</v>
      </c>
      <c r="AH39">
        <v>24.356392</v>
      </c>
      <c r="AI39">
        <v>183.3</v>
      </c>
      <c r="AJ39">
        <v>0</v>
      </c>
      <c r="AK39">
        <v>3</v>
      </c>
      <c r="AL39">
        <v>793</v>
      </c>
      <c r="AM39">
        <v>0.84</v>
      </c>
      <c r="AN39" t="s">
        <v>67</v>
      </c>
      <c r="AO39">
        <v>2241.5590000000002</v>
      </c>
      <c r="AP39" t="s">
        <v>479</v>
      </c>
      <c r="AQ39" t="s">
        <v>117</v>
      </c>
      <c r="AR39" t="s">
        <v>121</v>
      </c>
      <c r="AS39" t="s">
        <v>117</v>
      </c>
      <c r="AT39" t="s">
        <v>121</v>
      </c>
      <c r="AU39" t="s">
        <v>189</v>
      </c>
      <c r="AV39" t="s">
        <v>222</v>
      </c>
      <c r="AW39" t="s">
        <v>67</v>
      </c>
      <c r="AX39">
        <v>698</v>
      </c>
      <c r="AY39" t="s">
        <v>379</v>
      </c>
      <c r="AZ39">
        <v>2</v>
      </c>
      <c r="BA39" t="s">
        <v>352</v>
      </c>
      <c r="BB39">
        <v>1</v>
      </c>
      <c r="BC39">
        <v>1</v>
      </c>
      <c r="BE39" t="s">
        <v>67</v>
      </c>
      <c r="BF39">
        <v>0</v>
      </c>
      <c r="BG39" t="s">
        <v>314</v>
      </c>
      <c r="BI39" t="s">
        <v>117</v>
      </c>
      <c r="BJ39" t="s">
        <v>222</v>
      </c>
      <c r="BK39" t="s">
        <v>67</v>
      </c>
      <c r="BL39">
        <v>0.84</v>
      </c>
      <c r="BM39">
        <v>698</v>
      </c>
      <c r="BN39" t="s">
        <v>121</v>
      </c>
      <c r="BO39" t="s">
        <v>189</v>
      </c>
      <c r="BP39">
        <v>1</v>
      </c>
      <c r="BQ39">
        <v>2241.5590000000002</v>
      </c>
      <c r="BR39">
        <v>1.9582502323928781E-2</v>
      </c>
      <c r="BS39">
        <v>0.27069476642003054</v>
      </c>
      <c r="BT39">
        <v>0.19406136532654281</v>
      </c>
      <c r="BU39">
        <v>12.686</v>
      </c>
      <c r="BV39">
        <v>0</v>
      </c>
      <c r="BW39">
        <v>6.91483025876187</v>
      </c>
      <c r="BX39">
        <v>3</v>
      </c>
      <c r="BY39">
        <v>0</v>
      </c>
      <c r="BZ39">
        <v>155</v>
      </c>
    </row>
    <row r="40" spans="1:78" ht="16.5">
      <c r="A40" s="105" t="str">
        <f t="shared" si="1"/>
        <v>강화교통</v>
      </c>
      <c r="B40" s="106" t="str">
        <f t="shared" si="2"/>
        <v>박용규</v>
      </c>
      <c r="C40" s="107" t="str">
        <f t="shared" si="3"/>
        <v>F</v>
      </c>
      <c r="D40" s="108">
        <f t="shared" si="4"/>
        <v>0.77683907020959919</v>
      </c>
      <c r="E40" s="109">
        <f t="shared" si="5"/>
        <v>4156</v>
      </c>
      <c r="F40" s="284" t="str">
        <f t="shared" si="6"/>
        <v>800</v>
      </c>
      <c r="G40" s="110" t="str">
        <f t="shared" si="7"/>
        <v>78바3210</v>
      </c>
      <c r="H40" s="111">
        <f t="shared" si="8"/>
        <v>5</v>
      </c>
      <c r="I40" s="112">
        <f t="shared" si="9"/>
        <v>3339.1959999999995</v>
      </c>
      <c r="J40" s="113">
        <f t="shared" si="10"/>
        <v>2.4815766656976164E-2</v>
      </c>
      <c r="K40" s="113">
        <f t="shared" si="11"/>
        <v>0.39142472085731916</v>
      </c>
      <c r="L40" s="113">
        <f t="shared" si="12"/>
        <v>0.2123265600461908</v>
      </c>
      <c r="M40" s="114">
        <f t="shared" si="13"/>
        <v>14.643000000000001</v>
      </c>
      <c r="N40" s="115">
        <f t="shared" si="14"/>
        <v>0.32942061502229886</v>
      </c>
      <c r="O40" s="115">
        <f t="shared" si="15"/>
        <v>25.155756056248276</v>
      </c>
      <c r="P40" s="224">
        <f t="shared" si="16"/>
        <v>44</v>
      </c>
      <c r="Q40" s="225">
        <f t="shared" si="17"/>
        <v>11</v>
      </c>
      <c r="R40" s="225">
        <f t="shared" si="18"/>
        <v>840</v>
      </c>
      <c r="T40">
        <v>503</v>
      </c>
      <c r="U40">
        <v>4156</v>
      </c>
      <c r="V40" t="s">
        <v>223</v>
      </c>
      <c r="W40">
        <v>3339.1959999999999</v>
      </c>
      <c r="X40">
        <v>1499.6220000000001</v>
      </c>
      <c r="Y40">
        <v>2.2269999999999999</v>
      </c>
      <c r="Z40">
        <v>14.643000000000001</v>
      </c>
      <c r="AA40">
        <v>170.634422</v>
      </c>
      <c r="AB40">
        <v>4.2344239999999997</v>
      </c>
      <c r="AC40">
        <v>66.790531000000001</v>
      </c>
      <c r="AD40" s="1">
        <v>709</v>
      </c>
      <c r="AE40">
        <v>11</v>
      </c>
      <c r="AF40">
        <v>840</v>
      </c>
      <c r="AG40">
        <v>100</v>
      </c>
      <c r="AH40">
        <v>19.569298</v>
      </c>
      <c r="AI40">
        <v>23002.9</v>
      </c>
      <c r="AJ40">
        <v>1793.7</v>
      </c>
      <c r="AK40">
        <v>44</v>
      </c>
      <c r="AL40">
        <v>30665</v>
      </c>
      <c r="AM40">
        <v>0.77683907020959919</v>
      </c>
      <c r="AN40" t="s">
        <v>70</v>
      </c>
      <c r="AO40">
        <v>1314.2149999999999</v>
      </c>
      <c r="AP40" t="s">
        <v>480</v>
      </c>
      <c r="AQ40" t="s">
        <v>117</v>
      </c>
      <c r="AR40" t="s">
        <v>122</v>
      </c>
      <c r="AS40" t="s">
        <v>117</v>
      </c>
      <c r="AT40" t="s">
        <v>122</v>
      </c>
      <c r="AU40" t="s">
        <v>199</v>
      </c>
      <c r="AV40" t="s">
        <v>223</v>
      </c>
      <c r="AW40" t="s">
        <v>70</v>
      </c>
      <c r="AX40">
        <v>4156</v>
      </c>
      <c r="AY40" t="s">
        <v>403</v>
      </c>
      <c r="AZ40">
        <v>4</v>
      </c>
      <c r="BA40" t="s">
        <v>481</v>
      </c>
      <c r="BB40">
        <v>5</v>
      </c>
      <c r="BC40">
        <v>1</v>
      </c>
      <c r="BE40" t="s">
        <v>70</v>
      </c>
      <c r="BF40">
        <v>0</v>
      </c>
      <c r="BG40" t="s">
        <v>314</v>
      </c>
      <c r="BI40" t="s">
        <v>117</v>
      </c>
      <c r="BJ40" t="s">
        <v>223</v>
      </c>
      <c r="BK40" t="s">
        <v>70</v>
      </c>
      <c r="BL40">
        <v>0.77683907020959919</v>
      </c>
      <c r="BM40">
        <v>4156</v>
      </c>
      <c r="BN40" t="s">
        <v>122</v>
      </c>
      <c r="BO40" t="s">
        <v>199</v>
      </c>
      <c r="BP40">
        <v>5</v>
      </c>
      <c r="BQ40">
        <v>3339.1959999999995</v>
      </c>
      <c r="BR40">
        <v>2.4815766656976164E-2</v>
      </c>
      <c r="BS40">
        <v>0.39142472085731916</v>
      </c>
      <c r="BT40">
        <v>0.21232656004619077</v>
      </c>
      <c r="BU40">
        <v>14.643000000000001</v>
      </c>
      <c r="BV40">
        <v>0.32942061502229886</v>
      </c>
      <c r="BW40">
        <v>25.155756056248276</v>
      </c>
      <c r="BX40">
        <v>44</v>
      </c>
      <c r="BY40">
        <v>11</v>
      </c>
      <c r="BZ40">
        <v>840</v>
      </c>
    </row>
    <row r="41" spans="1:78" ht="16.5">
      <c r="A41" s="121" t="str">
        <f t="shared" si="1"/>
        <v>강화교통</v>
      </c>
      <c r="B41" s="122" t="str">
        <f t="shared" si="2"/>
        <v>박은서</v>
      </c>
      <c r="C41" s="123" t="str">
        <f t="shared" si="3"/>
        <v>C</v>
      </c>
      <c r="D41" s="124">
        <f t="shared" si="4"/>
        <v>0.87939393939393951</v>
      </c>
      <c r="E41" s="125">
        <f t="shared" si="5"/>
        <v>2824</v>
      </c>
      <c r="F41" s="283" t="str">
        <f t="shared" si="6"/>
        <v>71</v>
      </c>
      <c r="G41" s="126" t="str">
        <f t="shared" si="7"/>
        <v>78바3208</v>
      </c>
      <c r="H41" s="127">
        <f t="shared" si="8"/>
        <v>1</v>
      </c>
      <c r="I41" s="128">
        <f t="shared" si="9"/>
        <v>4358.8270000000002</v>
      </c>
      <c r="J41" s="129">
        <f t="shared" si="10"/>
        <v>1.6227017921864189E-2</v>
      </c>
      <c r="K41" s="129">
        <f t="shared" si="11"/>
        <v>0.23124177460209022</v>
      </c>
      <c r="L41" s="129">
        <f t="shared" si="12"/>
        <v>9.4062003378431847E-2</v>
      </c>
      <c r="M41" s="130">
        <f t="shared" si="13"/>
        <v>12.005000000000001</v>
      </c>
      <c r="N41" s="131">
        <f t="shared" si="14"/>
        <v>6.8825856130559887E-2</v>
      </c>
      <c r="O41" s="131">
        <f t="shared" si="15"/>
        <v>17.481767457162213</v>
      </c>
      <c r="P41" s="222">
        <f t="shared" si="16"/>
        <v>2</v>
      </c>
      <c r="Q41" s="223">
        <f t="shared" si="17"/>
        <v>3</v>
      </c>
      <c r="R41" s="223">
        <f t="shared" si="18"/>
        <v>762</v>
      </c>
      <c r="T41">
        <v>503</v>
      </c>
      <c r="U41">
        <v>2824</v>
      </c>
      <c r="V41" t="s">
        <v>224</v>
      </c>
      <c r="W41">
        <v>4358.8270000000002</v>
      </c>
      <c r="X41">
        <v>1502.0160000000001</v>
      </c>
      <c r="Y41">
        <v>2.9020000000000001</v>
      </c>
      <c r="Z41">
        <v>12.005000000000001</v>
      </c>
      <c r="AA41">
        <v>166.96912599999999</v>
      </c>
      <c r="AB41">
        <v>2.7094109999999998</v>
      </c>
      <c r="AC41">
        <v>38.610236999999998</v>
      </c>
      <c r="AD41" s="1">
        <v>410</v>
      </c>
      <c r="AE41">
        <v>3</v>
      </c>
      <c r="AF41">
        <v>762</v>
      </c>
      <c r="AG41">
        <v>76</v>
      </c>
      <c r="AH41">
        <v>26.105585999999999</v>
      </c>
      <c r="AI41">
        <v>6446.5</v>
      </c>
      <c r="AJ41">
        <v>0</v>
      </c>
      <c r="AK41">
        <v>2</v>
      </c>
      <c r="AL41">
        <v>1362</v>
      </c>
      <c r="AM41">
        <v>0.87939393939393951</v>
      </c>
      <c r="AN41" t="s">
        <v>69</v>
      </c>
      <c r="AO41">
        <v>4358.8270000000002</v>
      </c>
      <c r="AP41" t="s">
        <v>482</v>
      </c>
      <c r="AQ41" t="s">
        <v>117</v>
      </c>
      <c r="AR41" t="s">
        <v>121</v>
      </c>
      <c r="AS41" t="s">
        <v>117</v>
      </c>
      <c r="AT41" t="s">
        <v>121</v>
      </c>
      <c r="AU41" t="s">
        <v>187</v>
      </c>
      <c r="AV41" t="s">
        <v>224</v>
      </c>
      <c r="AW41" t="s">
        <v>69</v>
      </c>
      <c r="AX41">
        <v>2824</v>
      </c>
      <c r="AY41" t="s">
        <v>399</v>
      </c>
      <c r="AZ41">
        <v>2</v>
      </c>
      <c r="BA41" t="s">
        <v>327</v>
      </c>
      <c r="BB41">
        <v>1</v>
      </c>
      <c r="BC41">
        <v>1</v>
      </c>
      <c r="BE41" t="s">
        <v>69</v>
      </c>
      <c r="BF41">
        <v>0</v>
      </c>
      <c r="BG41" t="s">
        <v>314</v>
      </c>
      <c r="BI41" t="s">
        <v>117</v>
      </c>
      <c r="BJ41" t="s">
        <v>224</v>
      </c>
      <c r="BK41" t="s">
        <v>69</v>
      </c>
      <c r="BL41">
        <v>0.87939393939393951</v>
      </c>
      <c r="BM41">
        <v>2824</v>
      </c>
      <c r="BN41" t="s">
        <v>121</v>
      </c>
      <c r="BO41" t="s">
        <v>187</v>
      </c>
      <c r="BP41">
        <v>1</v>
      </c>
      <c r="BQ41">
        <v>4358.8270000000002</v>
      </c>
      <c r="BR41">
        <v>1.6227017921864189E-2</v>
      </c>
      <c r="BS41">
        <v>0.23124177460209022</v>
      </c>
      <c r="BT41">
        <v>9.4062003378431847E-2</v>
      </c>
      <c r="BU41">
        <v>12.005000000000001</v>
      </c>
      <c r="BV41">
        <v>6.8825856130559887E-2</v>
      </c>
      <c r="BW41">
        <v>17.481767457162213</v>
      </c>
      <c r="BX41">
        <v>2</v>
      </c>
      <c r="BY41">
        <v>3</v>
      </c>
      <c r="BZ41">
        <v>762</v>
      </c>
    </row>
    <row r="42" spans="1:78" ht="16.5">
      <c r="A42" s="105" t="str">
        <f t="shared" si="1"/>
        <v>강화교통</v>
      </c>
      <c r="B42" s="106" t="str">
        <f t="shared" si="2"/>
        <v>박종무</v>
      </c>
      <c r="C42" s="107" t="str">
        <f t="shared" si="3"/>
        <v>D</v>
      </c>
      <c r="D42" s="108">
        <f t="shared" si="4"/>
        <v>0.80120000000000002</v>
      </c>
      <c r="E42" s="109">
        <f t="shared" si="5"/>
        <v>1424</v>
      </c>
      <c r="F42" s="284" t="str">
        <f t="shared" si="6"/>
        <v>17</v>
      </c>
      <c r="G42" s="110" t="str">
        <f t="shared" si="7"/>
        <v>70바3702</v>
      </c>
      <c r="H42" s="111">
        <f t="shared" si="8"/>
        <v>1</v>
      </c>
      <c r="I42" s="112">
        <f t="shared" si="9"/>
        <v>2074.7510000000002</v>
      </c>
      <c r="J42" s="113">
        <f t="shared" si="10"/>
        <v>2.2239950548202884E-2</v>
      </c>
      <c r="K42" s="113">
        <f t="shared" si="11"/>
        <v>0.40466128742875884</v>
      </c>
      <c r="L42" s="113">
        <f t="shared" si="12"/>
        <v>0.15809126010783944</v>
      </c>
      <c r="M42" s="114">
        <f t="shared" si="13"/>
        <v>13.522</v>
      </c>
      <c r="N42" s="115">
        <f t="shared" si="14"/>
        <v>2.2171335259026264</v>
      </c>
      <c r="O42" s="115">
        <f t="shared" si="15"/>
        <v>10.989270519691278</v>
      </c>
      <c r="P42" s="224">
        <f t="shared" si="16"/>
        <v>10</v>
      </c>
      <c r="Q42" s="225">
        <f t="shared" si="17"/>
        <v>46</v>
      </c>
      <c r="R42" s="225">
        <f t="shared" si="18"/>
        <v>228</v>
      </c>
      <c r="T42">
        <v>503</v>
      </c>
      <c r="U42">
        <v>1424</v>
      </c>
      <c r="V42" t="s">
        <v>335</v>
      </c>
      <c r="W42">
        <v>2074.7510000000002</v>
      </c>
      <c r="X42">
        <v>1035.8230000000001</v>
      </c>
      <c r="Y42">
        <v>2.0030000000000001</v>
      </c>
      <c r="Z42">
        <v>13.522</v>
      </c>
      <c r="AA42">
        <v>142.68440000000001</v>
      </c>
      <c r="AB42">
        <v>3.1732939999999998</v>
      </c>
      <c r="AC42">
        <v>57.738852999999999</v>
      </c>
      <c r="AD42" s="1">
        <v>328</v>
      </c>
      <c r="AE42">
        <v>46</v>
      </c>
      <c r="AF42">
        <v>228</v>
      </c>
      <c r="AG42">
        <v>76</v>
      </c>
      <c r="AH42">
        <v>14.540839</v>
      </c>
      <c r="AI42">
        <v>231.6</v>
      </c>
      <c r="AJ42">
        <v>0</v>
      </c>
      <c r="AK42">
        <v>10</v>
      </c>
      <c r="AL42">
        <v>2528</v>
      </c>
      <c r="AM42">
        <v>0.80120000000000002</v>
      </c>
      <c r="AN42" t="s">
        <v>67</v>
      </c>
      <c r="AO42">
        <v>2074.7510000000002</v>
      </c>
      <c r="AP42" t="s">
        <v>483</v>
      </c>
      <c r="AQ42" t="s">
        <v>117</v>
      </c>
      <c r="AR42" t="s">
        <v>118</v>
      </c>
      <c r="AS42" t="s">
        <v>117</v>
      </c>
      <c r="AT42" t="s">
        <v>118</v>
      </c>
      <c r="AU42" t="s">
        <v>310</v>
      </c>
      <c r="AV42" t="s">
        <v>335</v>
      </c>
      <c r="AW42" t="s">
        <v>67</v>
      </c>
      <c r="AX42">
        <v>1424</v>
      </c>
      <c r="AY42" t="s">
        <v>383</v>
      </c>
      <c r="AZ42">
        <v>3</v>
      </c>
      <c r="BA42" t="s">
        <v>407</v>
      </c>
      <c r="BB42">
        <v>1</v>
      </c>
      <c r="BC42">
        <v>1</v>
      </c>
      <c r="BE42" t="s">
        <v>70</v>
      </c>
      <c r="BF42">
        <v>1</v>
      </c>
      <c r="BG42" t="s">
        <v>309</v>
      </c>
      <c r="BI42" t="s">
        <v>117</v>
      </c>
      <c r="BJ42" t="s">
        <v>335</v>
      </c>
      <c r="BK42" t="s">
        <v>67</v>
      </c>
      <c r="BL42">
        <v>0.80120000000000002</v>
      </c>
      <c r="BM42">
        <v>1424</v>
      </c>
      <c r="BN42" t="s">
        <v>118</v>
      </c>
      <c r="BO42" t="s">
        <v>310</v>
      </c>
      <c r="BP42">
        <v>1</v>
      </c>
      <c r="BQ42">
        <v>2074.7510000000002</v>
      </c>
      <c r="BR42">
        <v>2.2239950548202884E-2</v>
      </c>
      <c r="BS42">
        <v>0.40466128742875884</v>
      </c>
      <c r="BT42">
        <v>0.15809126010783944</v>
      </c>
      <c r="BU42">
        <v>13.522</v>
      </c>
      <c r="BV42">
        <v>2.2171335259026264</v>
      </c>
      <c r="BW42">
        <v>10.989270519691278</v>
      </c>
      <c r="BX42">
        <v>10</v>
      </c>
      <c r="BY42">
        <v>46</v>
      </c>
      <c r="BZ42">
        <v>228</v>
      </c>
    </row>
    <row r="43" spans="1:78" ht="16.5">
      <c r="A43" s="121" t="str">
        <f t="shared" si="1"/>
        <v>강화교통</v>
      </c>
      <c r="B43" s="122" t="str">
        <f t="shared" si="2"/>
        <v>박진철</v>
      </c>
      <c r="C43" s="123" t="str">
        <f t="shared" si="3"/>
        <v>D</v>
      </c>
      <c r="D43" s="124">
        <f t="shared" si="4"/>
        <v>0.84299470921791786</v>
      </c>
      <c r="E43" s="125">
        <f t="shared" si="5"/>
        <v>1862</v>
      </c>
      <c r="F43" s="283" t="str">
        <f t="shared" si="6"/>
        <v>801</v>
      </c>
      <c r="G43" s="126" t="str">
        <f t="shared" si="7"/>
        <v>78바3216</v>
      </c>
      <c r="H43" s="127">
        <f t="shared" si="8"/>
        <v>7</v>
      </c>
      <c r="I43" s="128">
        <f t="shared" si="9"/>
        <v>2573.1419999999998</v>
      </c>
      <c r="J43" s="129">
        <f t="shared" si="10"/>
        <v>2.184177072739971E-2</v>
      </c>
      <c r="K43" s="129">
        <f t="shared" si="11"/>
        <v>0.41181408915007012</v>
      </c>
      <c r="L43" s="129">
        <f t="shared" si="12"/>
        <v>0.25066630601808998</v>
      </c>
      <c r="M43" s="130">
        <f t="shared" si="13"/>
        <v>15.875</v>
      </c>
      <c r="N43" s="131">
        <f t="shared" si="14"/>
        <v>2.2540536045037549</v>
      </c>
      <c r="O43" s="131">
        <f t="shared" si="15"/>
        <v>41.389087737870668</v>
      </c>
      <c r="P43" s="222">
        <f t="shared" si="16"/>
        <v>40</v>
      </c>
      <c r="Q43" s="223">
        <f t="shared" si="17"/>
        <v>58</v>
      </c>
      <c r="R43" s="223">
        <f t="shared" si="18"/>
        <v>1065</v>
      </c>
      <c r="T43">
        <v>503</v>
      </c>
      <c r="U43">
        <v>1862</v>
      </c>
      <c r="V43" t="s">
        <v>225</v>
      </c>
      <c r="W43">
        <v>2573.1419999999998</v>
      </c>
      <c r="X43">
        <v>1107.971</v>
      </c>
      <c r="Y43">
        <v>2.3220000000000001</v>
      </c>
      <c r="Z43">
        <v>15.875</v>
      </c>
      <c r="AA43">
        <v>123.55220799999999</v>
      </c>
      <c r="AB43">
        <v>2.6985990000000002</v>
      </c>
      <c r="AC43">
        <v>50.880540000000003</v>
      </c>
      <c r="AD43" s="1">
        <v>645</v>
      </c>
      <c r="AE43">
        <v>58</v>
      </c>
      <c r="AF43">
        <v>1065</v>
      </c>
      <c r="AG43">
        <v>108</v>
      </c>
      <c r="AH43">
        <v>20.826353000000001</v>
      </c>
      <c r="AI43">
        <v>21691.200000000001</v>
      </c>
      <c r="AJ43">
        <v>3092.4</v>
      </c>
      <c r="AK43">
        <v>40</v>
      </c>
      <c r="AL43">
        <v>40068</v>
      </c>
      <c r="AM43">
        <v>0.84299470921791786</v>
      </c>
      <c r="AN43" t="s">
        <v>67</v>
      </c>
      <c r="AO43">
        <v>435.90100000000001</v>
      </c>
      <c r="AP43" t="s">
        <v>484</v>
      </c>
      <c r="AQ43" t="s">
        <v>117</v>
      </c>
      <c r="AR43" t="s">
        <v>123</v>
      </c>
      <c r="AS43" t="s">
        <v>117</v>
      </c>
      <c r="AT43" t="s">
        <v>123</v>
      </c>
      <c r="AU43" t="s">
        <v>252</v>
      </c>
      <c r="AV43" t="s">
        <v>225</v>
      </c>
      <c r="AW43" t="s">
        <v>67</v>
      </c>
      <c r="AX43">
        <v>1862</v>
      </c>
      <c r="AY43" t="s">
        <v>485</v>
      </c>
      <c r="AZ43">
        <v>1</v>
      </c>
      <c r="BA43" t="s">
        <v>486</v>
      </c>
      <c r="BB43">
        <v>7</v>
      </c>
      <c r="BC43">
        <v>1</v>
      </c>
      <c r="BE43" t="s">
        <v>70</v>
      </c>
      <c r="BF43">
        <v>1</v>
      </c>
      <c r="BG43" t="s">
        <v>309</v>
      </c>
      <c r="BI43" t="s">
        <v>117</v>
      </c>
      <c r="BJ43" t="s">
        <v>225</v>
      </c>
      <c r="BK43" t="s">
        <v>67</v>
      </c>
      <c r="BL43">
        <v>0.84299470921791786</v>
      </c>
      <c r="BM43">
        <v>1862</v>
      </c>
      <c r="BN43" t="s">
        <v>123</v>
      </c>
      <c r="BO43" t="s">
        <v>252</v>
      </c>
      <c r="BP43">
        <v>7</v>
      </c>
      <c r="BQ43">
        <v>2573.1419999999998</v>
      </c>
      <c r="BR43">
        <v>2.184177072739971E-2</v>
      </c>
      <c r="BS43">
        <v>0.41181408915007012</v>
      </c>
      <c r="BT43">
        <v>0.25066630601808998</v>
      </c>
      <c r="BU43">
        <v>15.875</v>
      </c>
      <c r="BV43">
        <v>2.2540536045037549</v>
      </c>
      <c r="BW43">
        <v>41.389087737870668</v>
      </c>
      <c r="BX43">
        <v>40</v>
      </c>
      <c r="BY43">
        <v>58</v>
      </c>
      <c r="BZ43">
        <v>1065</v>
      </c>
    </row>
    <row r="44" spans="1:78" ht="16.5">
      <c r="A44" s="105" t="str">
        <f t="shared" si="1"/>
        <v>강화교통</v>
      </c>
      <c r="B44" s="106" t="str">
        <f t="shared" si="2"/>
        <v>박형규</v>
      </c>
      <c r="C44" s="107" t="str">
        <f t="shared" si="3"/>
        <v>D</v>
      </c>
      <c r="D44" s="108">
        <f t="shared" si="4"/>
        <v>0.83373429530360155</v>
      </c>
      <c r="E44" s="109">
        <f t="shared" si="5"/>
        <v>5292</v>
      </c>
      <c r="F44" s="284" t="str">
        <f t="shared" si="6"/>
        <v>800</v>
      </c>
      <c r="G44" s="110" t="str">
        <f t="shared" si="7"/>
        <v>70바3720</v>
      </c>
      <c r="H44" s="111">
        <f t="shared" si="8"/>
        <v>6</v>
      </c>
      <c r="I44" s="112">
        <f t="shared" si="9"/>
        <v>2503.9179999999997</v>
      </c>
      <c r="J44" s="113">
        <f t="shared" si="10"/>
        <v>4.9832227824816278E-2</v>
      </c>
      <c r="K44" s="113">
        <f t="shared" si="11"/>
        <v>0.32752649457987248</v>
      </c>
      <c r="L44" s="113">
        <f t="shared" si="12"/>
        <v>0.2999299497827006</v>
      </c>
      <c r="M44" s="114">
        <f t="shared" si="13"/>
        <v>15.255000000000001</v>
      </c>
      <c r="N44" s="115">
        <f t="shared" si="14"/>
        <v>2.6183205265304776</v>
      </c>
      <c r="O44" s="115">
        <f t="shared" si="15"/>
        <v>39.780097824129712</v>
      </c>
      <c r="P44" s="224">
        <f t="shared" si="16"/>
        <v>26</v>
      </c>
      <c r="Q44" s="225">
        <f t="shared" si="17"/>
        <v>67</v>
      </c>
      <c r="R44" s="225">
        <f t="shared" si="18"/>
        <v>1144</v>
      </c>
      <c r="T44">
        <v>503</v>
      </c>
      <c r="U44">
        <v>5292</v>
      </c>
      <c r="V44" t="s">
        <v>262</v>
      </c>
      <c r="W44">
        <v>2503.9180000000001</v>
      </c>
      <c r="X44">
        <v>1036.3800000000001</v>
      </c>
      <c r="Y44">
        <v>2.4159999999999999</v>
      </c>
      <c r="Z44">
        <v>15.255000000000001</v>
      </c>
      <c r="AA44">
        <v>108.24053499999999</v>
      </c>
      <c r="AB44">
        <v>5.3938670000000002</v>
      </c>
      <c r="AC44">
        <v>35.451642999999997</v>
      </c>
      <c r="AD44" s="1">
        <v>751</v>
      </c>
      <c r="AE44">
        <v>67</v>
      </c>
      <c r="AF44">
        <v>1144</v>
      </c>
      <c r="AG44">
        <v>108</v>
      </c>
      <c r="AH44">
        <v>23.132904</v>
      </c>
      <c r="AI44">
        <v>17868.599999999999</v>
      </c>
      <c r="AJ44">
        <v>3254.8</v>
      </c>
      <c r="AK44">
        <v>26</v>
      </c>
      <c r="AL44">
        <v>9241</v>
      </c>
      <c r="AM44">
        <v>0.83373429530360155</v>
      </c>
      <c r="AN44" t="s">
        <v>67</v>
      </c>
      <c r="AO44">
        <v>541.34299999999996</v>
      </c>
      <c r="AP44" t="s">
        <v>487</v>
      </c>
      <c r="AQ44" t="s">
        <v>117</v>
      </c>
      <c r="AR44" t="s">
        <v>122</v>
      </c>
      <c r="AS44" t="s">
        <v>117</v>
      </c>
      <c r="AT44" t="s">
        <v>122</v>
      </c>
      <c r="AU44" t="s">
        <v>248</v>
      </c>
      <c r="AV44" t="s">
        <v>262</v>
      </c>
      <c r="AW44" t="s">
        <v>67</v>
      </c>
      <c r="AX44">
        <v>5292</v>
      </c>
      <c r="AY44" t="s">
        <v>388</v>
      </c>
      <c r="AZ44">
        <v>5</v>
      </c>
      <c r="BA44" t="s">
        <v>488</v>
      </c>
      <c r="BB44">
        <v>6</v>
      </c>
      <c r="BC44">
        <v>1</v>
      </c>
      <c r="BE44" t="s">
        <v>67</v>
      </c>
      <c r="BF44">
        <v>0</v>
      </c>
      <c r="BG44" t="s">
        <v>314</v>
      </c>
      <c r="BI44" t="s">
        <v>117</v>
      </c>
      <c r="BJ44" t="s">
        <v>262</v>
      </c>
      <c r="BK44" t="s">
        <v>67</v>
      </c>
      <c r="BL44">
        <v>0.83373429530360155</v>
      </c>
      <c r="BM44">
        <v>5292</v>
      </c>
      <c r="BN44" t="s">
        <v>122</v>
      </c>
      <c r="BO44" t="s">
        <v>248</v>
      </c>
      <c r="BP44">
        <v>6</v>
      </c>
      <c r="BQ44">
        <v>2503.9179999999997</v>
      </c>
      <c r="BR44">
        <v>4.9832227824816278E-2</v>
      </c>
      <c r="BS44">
        <v>0.32752649457987248</v>
      </c>
      <c r="BT44">
        <v>0.29992994978270054</v>
      </c>
      <c r="BU44">
        <v>15.255000000000001</v>
      </c>
      <c r="BV44">
        <v>2.6183205265304776</v>
      </c>
      <c r="BW44">
        <v>39.780097824129712</v>
      </c>
      <c r="BX44">
        <v>26</v>
      </c>
      <c r="BY44">
        <v>67</v>
      </c>
      <c r="BZ44">
        <v>1144</v>
      </c>
    </row>
    <row r="45" spans="1:78" ht="16.5">
      <c r="A45" s="121" t="str">
        <f t="shared" si="1"/>
        <v>강화교통</v>
      </c>
      <c r="B45" s="122" t="str">
        <f t="shared" si="2"/>
        <v>백정기</v>
      </c>
      <c r="C45" s="123" t="str">
        <f t="shared" si="3"/>
        <v>C</v>
      </c>
      <c r="D45" s="124">
        <f t="shared" si="4"/>
        <v>0.88740740740740731</v>
      </c>
      <c r="E45" s="125">
        <f t="shared" si="5"/>
        <v>5035</v>
      </c>
      <c r="F45" s="283" t="str">
        <f t="shared" si="6"/>
        <v>800</v>
      </c>
      <c r="G45" s="126" t="str">
        <f t="shared" si="7"/>
        <v>70바3720</v>
      </c>
      <c r="H45" s="127">
        <f t="shared" si="8"/>
        <v>1</v>
      </c>
      <c r="I45" s="128">
        <f t="shared" si="9"/>
        <v>2580.6080000000002</v>
      </c>
      <c r="J45" s="129">
        <f t="shared" si="10"/>
        <v>1.2909118067627734E-2</v>
      </c>
      <c r="K45" s="129">
        <f t="shared" si="11"/>
        <v>0.37048346182211433</v>
      </c>
      <c r="L45" s="129">
        <f t="shared" si="12"/>
        <v>0.2821040622984971</v>
      </c>
      <c r="M45" s="130">
        <f t="shared" si="13"/>
        <v>11.127000000000001</v>
      </c>
      <c r="N45" s="131">
        <f t="shared" si="14"/>
        <v>1.0075145082089181</v>
      </c>
      <c r="O45" s="131">
        <f t="shared" si="15"/>
        <v>29.76042855017112</v>
      </c>
      <c r="P45" s="222">
        <f t="shared" si="16"/>
        <v>20</v>
      </c>
      <c r="Q45" s="223">
        <f t="shared" si="17"/>
        <v>26</v>
      </c>
      <c r="R45" s="223">
        <f t="shared" si="18"/>
        <v>768</v>
      </c>
      <c r="T45">
        <v>503</v>
      </c>
      <c r="U45">
        <v>5035</v>
      </c>
      <c r="V45" t="s">
        <v>293</v>
      </c>
      <c r="W45">
        <v>2580.6080000000002</v>
      </c>
      <c r="X45">
        <v>1077.19</v>
      </c>
      <c r="Y45">
        <v>2.3959999999999999</v>
      </c>
      <c r="Z45">
        <v>11.127000000000001</v>
      </c>
      <c r="AA45">
        <v>135.86218600000001</v>
      </c>
      <c r="AB45">
        <v>1.7538609999999999</v>
      </c>
      <c r="AC45">
        <v>50.334693000000001</v>
      </c>
      <c r="AD45" s="1">
        <v>728</v>
      </c>
      <c r="AE45">
        <v>26</v>
      </c>
      <c r="AF45">
        <v>768</v>
      </c>
      <c r="AG45">
        <v>84</v>
      </c>
      <c r="AH45">
        <v>18.994306000000002</v>
      </c>
      <c r="AI45">
        <v>7760.2</v>
      </c>
      <c r="AJ45">
        <v>19.399999999999999</v>
      </c>
      <c r="AK45">
        <v>20</v>
      </c>
      <c r="AL45">
        <v>7931</v>
      </c>
      <c r="AM45">
        <v>0.88740740740740731</v>
      </c>
      <c r="AN45" t="s">
        <v>69</v>
      </c>
      <c r="AO45">
        <v>2580.6080000000002</v>
      </c>
      <c r="AP45" t="s">
        <v>489</v>
      </c>
      <c r="AQ45" t="s">
        <v>117</v>
      </c>
      <c r="AR45" t="s">
        <v>122</v>
      </c>
      <c r="AS45" t="s">
        <v>117</v>
      </c>
      <c r="AT45" t="s">
        <v>122</v>
      </c>
      <c r="AU45" t="s">
        <v>248</v>
      </c>
      <c r="AV45" t="s">
        <v>293</v>
      </c>
      <c r="AW45" t="s">
        <v>69</v>
      </c>
      <c r="AX45">
        <v>5035</v>
      </c>
      <c r="AY45" t="s">
        <v>374</v>
      </c>
      <c r="AZ45">
        <v>2</v>
      </c>
      <c r="BA45" t="s">
        <v>205</v>
      </c>
      <c r="BB45">
        <v>1</v>
      </c>
      <c r="BC45">
        <v>1</v>
      </c>
      <c r="BE45" t="s">
        <v>68</v>
      </c>
      <c r="BF45">
        <v>-1</v>
      </c>
      <c r="BG45" t="s">
        <v>320</v>
      </c>
      <c r="BI45" t="s">
        <v>117</v>
      </c>
      <c r="BJ45" t="s">
        <v>293</v>
      </c>
      <c r="BK45" t="s">
        <v>69</v>
      </c>
      <c r="BL45">
        <v>0.88740740740740731</v>
      </c>
      <c r="BM45">
        <v>5035</v>
      </c>
      <c r="BN45" t="s">
        <v>122</v>
      </c>
      <c r="BO45" t="s">
        <v>248</v>
      </c>
      <c r="BP45">
        <v>1</v>
      </c>
      <c r="BQ45">
        <v>2580.6080000000002</v>
      </c>
      <c r="BR45">
        <v>1.2909118067627734E-2</v>
      </c>
      <c r="BS45">
        <v>0.37048346182211433</v>
      </c>
      <c r="BT45">
        <v>0.2821040622984971</v>
      </c>
      <c r="BU45">
        <v>11.127000000000001</v>
      </c>
      <c r="BV45">
        <v>1.0075145082089181</v>
      </c>
      <c r="BW45">
        <v>29.76042855017112</v>
      </c>
      <c r="BX45">
        <v>20</v>
      </c>
      <c r="BY45">
        <v>26</v>
      </c>
      <c r="BZ45">
        <v>768</v>
      </c>
    </row>
    <row r="46" spans="1:78" ht="16.5">
      <c r="A46" s="105" t="str">
        <f t="shared" si="1"/>
        <v>강화교통</v>
      </c>
      <c r="B46" s="106" t="str">
        <f t="shared" si="2"/>
        <v>봉찬종</v>
      </c>
      <c r="C46" s="107" t="str">
        <f t="shared" si="3"/>
        <v>S</v>
      </c>
      <c r="D46" s="108">
        <f t="shared" si="4"/>
        <v>1.1020942789622075</v>
      </c>
      <c r="E46" s="109">
        <f t="shared" si="5"/>
        <v>771</v>
      </c>
      <c r="F46" s="284" t="str">
        <f t="shared" si="6"/>
        <v>70</v>
      </c>
      <c r="G46" s="110" t="str">
        <f t="shared" si="7"/>
        <v>78바3213</v>
      </c>
      <c r="H46" s="111">
        <f t="shared" si="8"/>
        <v>2</v>
      </c>
      <c r="I46" s="112">
        <f t="shared" si="9"/>
        <v>3423.518</v>
      </c>
      <c r="J46" s="113">
        <f t="shared" si="10"/>
        <v>1.651545260593492E-2</v>
      </c>
      <c r="K46" s="113">
        <f t="shared" si="11"/>
        <v>0.26238793058691789</v>
      </c>
      <c r="L46" s="113">
        <f t="shared" si="12"/>
        <v>0.16299023402242957</v>
      </c>
      <c r="M46" s="114">
        <f t="shared" si="13"/>
        <v>7.9790000000000001</v>
      </c>
      <c r="N46" s="115">
        <f t="shared" si="14"/>
        <v>0.14604859679429172</v>
      </c>
      <c r="O46" s="115">
        <f t="shared" si="15"/>
        <v>2.365987268067526</v>
      </c>
      <c r="P46" s="224">
        <f t="shared" si="16"/>
        <v>11</v>
      </c>
      <c r="Q46" s="225">
        <f t="shared" si="17"/>
        <v>5</v>
      </c>
      <c r="R46" s="225">
        <f t="shared" si="18"/>
        <v>81</v>
      </c>
      <c r="T46">
        <v>503</v>
      </c>
      <c r="U46">
        <v>771</v>
      </c>
      <c r="V46" t="s">
        <v>226</v>
      </c>
      <c r="W46">
        <v>3423.518</v>
      </c>
      <c r="X46">
        <v>1071.318</v>
      </c>
      <c r="Y46">
        <v>3.1960000000000002</v>
      </c>
      <c r="Z46">
        <v>7.9790000000000001</v>
      </c>
      <c r="AA46">
        <v>154.533579</v>
      </c>
      <c r="AB46">
        <v>2.5521919999999998</v>
      </c>
      <c r="AC46">
        <v>40.547745999999997</v>
      </c>
      <c r="AD46" s="1">
        <v>558</v>
      </c>
      <c r="AE46">
        <v>5</v>
      </c>
      <c r="AF46">
        <v>81</v>
      </c>
      <c r="AG46">
        <v>77</v>
      </c>
      <c r="AH46">
        <v>22.153877000000001</v>
      </c>
      <c r="AI46">
        <v>2374.1999999999998</v>
      </c>
      <c r="AJ46">
        <v>0</v>
      </c>
      <c r="AK46">
        <v>11</v>
      </c>
      <c r="AL46">
        <v>8148</v>
      </c>
      <c r="AM46">
        <v>1.1020942789622075</v>
      </c>
      <c r="AN46" t="s">
        <v>71</v>
      </c>
      <c r="AO46">
        <v>3212.7570000000001</v>
      </c>
      <c r="AP46" t="s">
        <v>490</v>
      </c>
      <c r="AQ46" t="s">
        <v>117</v>
      </c>
      <c r="AR46" t="s">
        <v>120</v>
      </c>
      <c r="AS46" t="s">
        <v>117</v>
      </c>
      <c r="AT46" t="s">
        <v>120</v>
      </c>
      <c r="AU46" t="s">
        <v>182</v>
      </c>
      <c r="AV46" t="s">
        <v>226</v>
      </c>
      <c r="AW46" t="s">
        <v>71</v>
      </c>
      <c r="AX46">
        <v>771</v>
      </c>
      <c r="AY46" t="s">
        <v>491</v>
      </c>
      <c r="AZ46">
        <v>1</v>
      </c>
      <c r="BA46" t="s">
        <v>492</v>
      </c>
      <c r="BB46">
        <v>2</v>
      </c>
      <c r="BC46">
        <v>1</v>
      </c>
      <c r="BE46" t="s">
        <v>68</v>
      </c>
      <c r="BF46">
        <v>2</v>
      </c>
      <c r="BG46" t="s">
        <v>309</v>
      </c>
      <c r="BI46" t="s">
        <v>117</v>
      </c>
      <c r="BJ46" t="s">
        <v>226</v>
      </c>
      <c r="BK46" t="s">
        <v>71</v>
      </c>
      <c r="BL46">
        <v>1.1020942789622075</v>
      </c>
      <c r="BM46">
        <v>771</v>
      </c>
      <c r="BN46" t="s">
        <v>120</v>
      </c>
      <c r="BO46" t="s">
        <v>182</v>
      </c>
      <c r="BP46">
        <v>2</v>
      </c>
      <c r="BQ46">
        <v>3423.518</v>
      </c>
      <c r="BR46">
        <v>1.651545260593492E-2</v>
      </c>
      <c r="BS46">
        <v>0.26238793058691789</v>
      </c>
      <c r="BT46">
        <v>0.16299023402242957</v>
      </c>
      <c r="BU46">
        <v>7.9790000000000001</v>
      </c>
      <c r="BV46">
        <v>0.14604859679429172</v>
      </c>
      <c r="BW46">
        <v>2.365987268067526</v>
      </c>
      <c r="BX46">
        <v>11</v>
      </c>
      <c r="BY46">
        <v>5</v>
      </c>
      <c r="BZ46">
        <v>81</v>
      </c>
    </row>
    <row r="47" spans="1:78" ht="16.5">
      <c r="A47" s="121" t="str">
        <f t="shared" si="1"/>
        <v>강화교통</v>
      </c>
      <c r="B47" s="122" t="str">
        <f t="shared" si="2"/>
        <v>손상림</v>
      </c>
      <c r="C47" s="123" t="str">
        <f t="shared" si="3"/>
        <v>D</v>
      </c>
      <c r="D47" s="124">
        <f t="shared" si="4"/>
        <v>0.83040000000000003</v>
      </c>
      <c r="E47" s="125">
        <f t="shared" si="5"/>
        <v>8247</v>
      </c>
      <c r="F47" s="283" t="str">
        <f t="shared" si="6"/>
        <v>17</v>
      </c>
      <c r="G47" s="126" t="str">
        <f t="shared" si="7"/>
        <v>78바3238</v>
      </c>
      <c r="H47" s="127">
        <f t="shared" si="8"/>
        <v>1</v>
      </c>
      <c r="I47" s="128">
        <f t="shared" si="9"/>
        <v>1728.68</v>
      </c>
      <c r="J47" s="129">
        <f t="shared" si="10"/>
        <v>2.8796557804699811E-2</v>
      </c>
      <c r="K47" s="129">
        <f t="shared" si="11"/>
        <v>0.33484270782092346</v>
      </c>
      <c r="L47" s="129">
        <f t="shared" si="12"/>
        <v>0.1237938774093528</v>
      </c>
      <c r="M47" s="130">
        <f t="shared" si="13"/>
        <v>12.17</v>
      </c>
      <c r="N47" s="131">
        <f t="shared" si="14"/>
        <v>1.0991045190550015</v>
      </c>
      <c r="O47" s="131">
        <f t="shared" si="15"/>
        <v>5.4376749890089542</v>
      </c>
      <c r="P47" s="222">
        <f t="shared" si="16"/>
        <v>5</v>
      </c>
      <c r="Q47" s="223">
        <f t="shared" si="17"/>
        <v>19</v>
      </c>
      <c r="R47" s="223">
        <f t="shared" si="18"/>
        <v>94</v>
      </c>
      <c r="T47">
        <v>503</v>
      </c>
      <c r="U47">
        <v>8247</v>
      </c>
      <c r="V47" t="s">
        <v>336</v>
      </c>
      <c r="W47">
        <v>1728.68</v>
      </c>
      <c r="X47">
        <v>832.59799999999996</v>
      </c>
      <c r="Y47">
        <v>2.0760000000000001</v>
      </c>
      <c r="Z47">
        <v>12.17</v>
      </c>
      <c r="AA47">
        <v>110.582453</v>
      </c>
      <c r="AB47">
        <v>3.1843940000000002</v>
      </c>
      <c r="AC47">
        <v>37.027728000000003</v>
      </c>
      <c r="AD47" s="1">
        <v>214</v>
      </c>
      <c r="AE47">
        <v>19</v>
      </c>
      <c r="AF47">
        <v>94</v>
      </c>
      <c r="AG47">
        <v>79</v>
      </c>
      <c r="AH47">
        <v>15.632498</v>
      </c>
      <c r="AI47">
        <v>443.9</v>
      </c>
      <c r="AJ47">
        <v>0</v>
      </c>
      <c r="AK47">
        <v>5</v>
      </c>
      <c r="AL47">
        <v>1837</v>
      </c>
      <c r="AM47">
        <v>0.83040000000000003</v>
      </c>
      <c r="AN47" t="s">
        <v>67</v>
      </c>
      <c r="AO47">
        <v>1728.68</v>
      </c>
      <c r="AP47" t="s">
        <v>493</v>
      </c>
      <c r="AQ47" t="s">
        <v>117</v>
      </c>
      <c r="AR47" t="s">
        <v>118</v>
      </c>
      <c r="AS47" t="s">
        <v>117</v>
      </c>
      <c r="AT47" t="s">
        <v>118</v>
      </c>
      <c r="AU47" t="s">
        <v>318</v>
      </c>
      <c r="AV47" t="s">
        <v>336</v>
      </c>
      <c r="AW47" t="s">
        <v>67</v>
      </c>
      <c r="AX47">
        <v>8247</v>
      </c>
      <c r="AY47" t="s">
        <v>383</v>
      </c>
      <c r="AZ47">
        <v>1</v>
      </c>
      <c r="BA47" t="s">
        <v>317</v>
      </c>
      <c r="BB47">
        <v>1</v>
      </c>
      <c r="BC47">
        <v>1</v>
      </c>
      <c r="BE47" t="s">
        <v>70</v>
      </c>
      <c r="BF47">
        <v>1</v>
      </c>
      <c r="BG47" t="s">
        <v>309</v>
      </c>
      <c r="BI47" t="s">
        <v>117</v>
      </c>
      <c r="BJ47" t="s">
        <v>336</v>
      </c>
      <c r="BK47" t="s">
        <v>67</v>
      </c>
      <c r="BL47">
        <v>0.83040000000000003</v>
      </c>
      <c r="BM47">
        <v>8247</v>
      </c>
      <c r="BN47" t="s">
        <v>118</v>
      </c>
      <c r="BO47" t="s">
        <v>318</v>
      </c>
      <c r="BP47">
        <v>1</v>
      </c>
      <c r="BQ47">
        <v>1728.68</v>
      </c>
      <c r="BR47">
        <v>2.8796557804699811E-2</v>
      </c>
      <c r="BS47">
        <v>0.33484270782092346</v>
      </c>
      <c r="BT47">
        <v>0.1237938774093528</v>
      </c>
      <c r="BU47">
        <v>12.17</v>
      </c>
      <c r="BV47">
        <v>1.0991045190550015</v>
      </c>
      <c r="BW47">
        <v>5.4376749890089542</v>
      </c>
      <c r="BX47">
        <v>5</v>
      </c>
      <c r="BY47">
        <v>19</v>
      </c>
      <c r="BZ47">
        <v>94</v>
      </c>
    </row>
    <row r="48" spans="1:78" ht="16.5">
      <c r="A48" s="105" t="str">
        <f t="shared" si="1"/>
        <v>강화교통</v>
      </c>
      <c r="B48" s="106" t="str">
        <f t="shared" si="2"/>
        <v>송명신</v>
      </c>
      <c r="C48" s="107" t="str">
        <f t="shared" si="3"/>
        <v>D</v>
      </c>
      <c r="D48" s="108">
        <f t="shared" si="4"/>
        <v>0.82857142857142851</v>
      </c>
      <c r="E48" s="109">
        <f t="shared" si="5"/>
        <v>4503</v>
      </c>
      <c r="F48" s="284" t="str">
        <f t="shared" si="6"/>
        <v>70</v>
      </c>
      <c r="G48" s="110" t="str">
        <f t="shared" si="7"/>
        <v>78바3204</v>
      </c>
      <c r="H48" s="111">
        <f t="shared" si="8"/>
        <v>1</v>
      </c>
      <c r="I48" s="112">
        <f t="shared" si="9"/>
        <v>6969.018</v>
      </c>
      <c r="J48" s="113">
        <f t="shared" si="10"/>
        <v>2.072814405354589E-2</v>
      </c>
      <c r="K48" s="113">
        <f t="shared" si="11"/>
        <v>0.31767069467378245</v>
      </c>
      <c r="L48" s="113">
        <f t="shared" si="12"/>
        <v>0.24049299341743702</v>
      </c>
      <c r="M48" s="114">
        <f t="shared" si="13"/>
        <v>16.872</v>
      </c>
      <c r="N48" s="115">
        <f t="shared" si="14"/>
        <v>2.5828603111657911</v>
      </c>
      <c r="O48" s="115">
        <f t="shared" si="15"/>
        <v>39.417318193180158</v>
      </c>
      <c r="P48" s="224">
        <f t="shared" si="16"/>
        <v>47</v>
      </c>
      <c r="Q48" s="225">
        <f t="shared" si="17"/>
        <v>180</v>
      </c>
      <c r="R48" s="225">
        <f t="shared" si="18"/>
        <v>2747</v>
      </c>
      <c r="T48">
        <v>503</v>
      </c>
      <c r="U48">
        <v>4503</v>
      </c>
      <c r="V48" t="s">
        <v>227</v>
      </c>
      <c r="W48">
        <v>6969.018</v>
      </c>
      <c r="X48">
        <v>3003.9989999999998</v>
      </c>
      <c r="Y48">
        <v>2.3199999999999998</v>
      </c>
      <c r="Z48">
        <v>16.872</v>
      </c>
      <c r="AA48">
        <v>308.05994900000002</v>
      </c>
      <c r="AB48">
        <v>6.3855110000000002</v>
      </c>
      <c r="AC48">
        <v>97.861618000000007</v>
      </c>
      <c r="AD48" s="1">
        <v>1676</v>
      </c>
      <c r="AE48">
        <v>180</v>
      </c>
      <c r="AF48">
        <v>2747</v>
      </c>
      <c r="AG48">
        <v>89</v>
      </c>
      <c r="AH48">
        <v>22.622278000000001</v>
      </c>
      <c r="AI48">
        <v>32904.6</v>
      </c>
      <c r="AJ48">
        <v>555</v>
      </c>
      <c r="AK48">
        <v>47</v>
      </c>
      <c r="AL48">
        <v>17949</v>
      </c>
      <c r="AM48">
        <v>0.82857142857142851</v>
      </c>
      <c r="AN48" t="s">
        <v>67</v>
      </c>
      <c r="AO48">
        <v>6969.018</v>
      </c>
      <c r="AP48" t="s">
        <v>494</v>
      </c>
      <c r="AQ48" t="s">
        <v>117</v>
      </c>
      <c r="AR48" t="s">
        <v>120</v>
      </c>
      <c r="AS48" t="s">
        <v>117</v>
      </c>
      <c r="AT48" t="s">
        <v>120</v>
      </c>
      <c r="AU48" t="s">
        <v>181</v>
      </c>
      <c r="AV48" t="s">
        <v>227</v>
      </c>
      <c r="AW48" t="s">
        <v>67</v>
      </c>
      <c r="AX48">
        <v>4503</v>
      </c>
      <c r="AY48" t="s">
        <v>398</v>
      </c>
      <c r="AZ48">
        <v>4</v>
      </c>
      <c r="BA48" t="s">
        <v>495</v>
      </c>
      <c r="BB48">
        <v>1</v>
      </c>
      <c r="BC48">
        <v>1</v>
      </c>
      <c r="BE48" t="s">
        <v>67</v>
      </c>
      <c r="BF48">
        <v>0</v>
      </c>
      <c r="BG48" t="s">
        <v>314</v>
      </c>
      <c r="BI48" t="s">
        <v>117</v>
      </c>
      <c r="BJ48" t="s">
        <v>227</v>
      </c>
      <c r="BK48" t="s">
        <v>67</v>
      </c>
      <c r="BL48">
        <v>0.82857142857142851</v>
      </c>
      <c r="BM48">
        <v>4503</v>
      </c>
      <c r="BN48" t="s">
        <v>120</v>
      </c>
      <c r="BO48" t="s">
        <v>181</v>
      </c>
      <c r="BP48">
        <v>1</v>
      </c>
      <c r="BQ48">
        <v>6969.018</v>
      </c>
      <c r="BR48">
        <v>2.072814405354589E-2</v>
      </c>
      <c r="BS48">
        <v>0.31767069467378245</v>
      </c>
      <c r="BT48">
        <v>0.24049299341743702</v>
      </c>
      <c r="BU48">
        <v>16.872</v>
      </c>
      <c r="BV48">
        <v>2.5828603111657911</v>
      </c>
      <c r="BW48">
        <v>39.417318193180158</v>
      </c>
      <c r="BX48">
        <v>47</v>
      </c>
      <c r="BY48">
        <v>180</v>
      </c>
      <c r="BZ48">
        <v>2747</v>
      </c>
    </row>
    <row r="49" spans="1:78" ht="16.5">
      <c r="A49" s="121" t="str">
        <f t="shared" si="1"/>
        <v>강화교통</v>
      </c>
      <c r="B49" s="122" t="str">
        <f t="shared" si="2"/>
        <v>신동진</v>
      </c>
      <c r="C49" s="123" t="str">
        <f t="shared" si="3"/>
        <v>F</v>
      </c>
      <c r="D49" s="124">
        <f t="shared" si="4"/>
        <v>0.74896551724137939</v>
      </c>
      <c r="E49" s="125">
        <f t="shared" si="5"/>
        <v>5141</v>
      </c>
      <c r="F49" s="283" t="str">
        <f t="shared" si="6"/>
        <v>70</v>
      </c>
      <c r="G49" s="126" t="str">
        <f t="shared" si="7"/>
        <v>78바3203</v>
      </c>
      <c r="H49" s="127">
        <f t="shared" si="8"/>
        <v>1</v>
      </c>
      <c r="I49" s="128">
        <f t="shared" si="9"/>
        <v>3157.2959999999998</v>
      </c>
      <c r="J49" s="129">
        <f t="shared" si="10"/>
        <v>1.6730681616186193E-2</v>
      </c>
      <c r="K49" s="129">
        <f t="shared" si="11"/>
        <v>0.3193669639987422</v>
      </c>
      <c r="L49" s="129">
        <f t="shared" si="12"/>
        <v>0.27745260501391067</v>
      </c>
      <c r="M49" s="130">
        <f t="shared" si="13"/>
        <v>15.865</v>
      </c>
      <c r="N49" s="131">
        <f t="shared" si="14"/>
        <v>6.3345343610481886E-2</v>
      </c>
      <c r="O49" s="131">
        <f t="shared" si="15"/>
        <v>14.696119717631797</v>
      </c>
      <c r="P49" s="222">
        <f t="shared" si="16"/>
        <v>16</v>
      </c>
      <c r="Q49" s="223">
        <f t="shared" si="17"/>
        <v>2</v>
      </c>
      <c r="R49" s="223">
        <f t="shared" si="18"/>
        <v>464</v>
      </c>
      <c r="T49">
        <v>503</v>
      </c>
      <c r="U49">
        <v>5141</v>
      </c>
      <c r="V49" t="s">
        <v>228</v>
      </c>
      <c r="W49">
        <v>3159.174</v>
      </c>
      <c r="X49">
        <v>1454.2070000000001</v>
      </c>
      <c r="Y49">
        <v>2.1720000000000002</v>
      </c>
      <c r="Z49">
        <v>15.865</v>
      </c>
      <c r="AA49">
        <v>143.67998</v>
      </c>
      <c r="AB49">
        <v>2.403864</v>
      </c>
      <c r="AC49">
        <v>45.886639000000002</v>
      </c>
      <c r="AD49" s="1">
        <v>876</v>
      </c>
      <c r="AE49">
        <v>2</v>
      </c>
      <c r="AF49">
        <v>464</v>
      </c>
      <c r="AG49">
        <v>81</v>
      </c>
      <c r="AH49">
        <v>21.987572</v>
      </c>
      <c r="AI49">
        <v>10081.5</v>
      </c>
      <c r="AJ49">
        <v>0</v>
      </c>
      <c r="AK49">
        <v>16</v>
      </c>
      <c r="AL49">
        <v>9712</v>
      </c>
      <c r="AM49">
        <v>0.74896551724137939</v>
      </c>
      <c r="AN49" t="s">
        <v>70</v>
      </c>
      <c r="AO49">
        <v>3157.2959999999998</v>
      </c>
      <c r="AP49" t="s">
        <v>496</v>
      </c>
      <c r="AQ49" t="s">
        <v>117</v>
      </c>
      <c r="AR49" t="s">
        <v>120</v>
      </c>
      <c r="AS49" t="s">
        <v>117</v>
      </c>
      <c r="AT49" t="s">
        <v>120</v>
      </c>
      <c r="AU49" t="s">
        <v>180</v>
      </c>
      <c r="AV49" t="s">
        <v>228</v>
      </c>
      <c r="AW49" t="s">
        <v>70</v>
      </c>
      <c r="AX49">
        <v>5141</v>
      </c>
      <c r="AY49" t="s">
        <v>387</v>
      </c>
      <c r="AZ49">
        <v>1</v>
      </c>
      <c r="BA49" t="s">
        <v>281</v>
      </c>
      <c r="BB49">
        <v>1</v>
      </c>
      <c r="BC49">
        <v>1</v>
      </c>
      <c r="BE49" t="s">
        <v>70</v>
      </c>
      <c r="BF49">
        <v>0</v>
      </c>
      <c r="BG49" t="s">
        <v>314</v>
      </c>
      <c r="BI49" t="s">
        <v>117</v>
      </c>
      <c r="BJ49" t="s">
        <v>228</v>
      </c>
      <c r="BK49" t="s">
        <v>70</v>
      </c>
      <c r="BL49">
        <v>0.74896551724137939</v>
      </c>
      <c r="BM49">
        <v>5141</v>
      </c>
      <c r="BN49" t="s">
        <v>120</v>
      </c>
      <c r="BO49" t="s">
        <v>180</v>
      </c>
      <c r="BP49">
        <v>1</v>
      </c>
      <c r="BQ49">
        <v>3157.2959999999998</v>
      </c>
      <c r="BR49">
        <v>1.6730681616186193E-2</v>
      </c>
      <c r="BS49">
        <v>0.3193669639987422</v>
      </c>
      <c r="BT49">
        <v>0.27728767076457328</v>
      </c>
      <c r="BU49">
        <v>15.865</v>
      </c>
      <c r="BV49">
        <v>6.3345343610481886E-2</v>
      </c>
      <c r="BW49">
        <v>14.696119717631797</v>
      </c>
      <c r="BX49">
        <v>16</v>
      </c>
      <c r="BY49">
        <v>2</v>
      </c>
      <c r="BZ49">
        <v>464</v>
      </c>
    </row>
    <row r="50" spans="1:78" ht="16.5">
      <c r="A50" s="105" t="str">
        <f t="shared" si="1"/>
        <v>강화교통</v>
      </c>
      <c r="B50" s="106" t="str">
        <f t="shared" si="2"/>
        <v>신형기</v>
      </c>
      <c r="C50" s="107" t="str">
        <f t="shared" si="3"/>
        <v>B</v>
      </c>
      <c r="D50" s="108">
        <f t="shared" si="4"/>
        <v>0.91950100648420507</v>
      </c>
      <c r="E50" s="109">
        <f t="shared" si="5"/>
        <v>6555</v>
      </c>
      <c r="F50" s="284" t="str">
        <f t="shared" si="6"/>
        <v>70</v>
      </c>
      <c r="G50" s="110" t="str">
        <f t="shared" si="7"/>
        <v>78바3220</v>
      </c>
      <c r="H50" s="111">
        <f t="shared" si="8"/>
        <v>2</v>
      </c>
      <c r="I50" s="112">
        <f t="shared" si="9"/>
        <v>3767.8519999999999</v>
      </c>
      <c r="J50" s="113">
        <f t="shared" si="10"/>
        <v>1.1994228116909606E-2</v>
      </c>
      <c r="K50" s="113">
        <f t="shared" si="11"/>
        <v>0.29919777400186687</v>
      </c>
      <c r="L50" s="113">
        <f t="shared" si="12"/>
        <v>0.23196240192024528</v>
      </c>
      <c r="M50" s="114">
        <f t="shared" si="13"/>
        <v>13.362</v>
      </c>
      <c r="N50" s="115">
        <f t="shared" si="14"/>
        <v>5.3080641171680841E-2</v>
      </c>
      <c r="O50" s="115">
        <f t="shared" si="15"/>
        <v>14.358313436939667</v>
      </c>
      <c r="P50" s="224">
        <f t="shared" si="16"/>
        <v>9</v>
      </c>
      <c r="Q50" s="225">
        <f t="shared" si="17"/>
        <v>2</v>
      </c>
      <c r="R50" s="225">
        <f t="shared" si="18"/>
        <v>541</v>
      </c>
      <c r="T50">
        <v>503</v>
      </c>
      <c r="U50">
        <v>6555</v>
      </c>
      <c r="V50" t="s">
        <v>229</v>
      </c>
      <c r="W50">
        <v>3767.8519999999999</v>
      </c>
      <c r="X50">
        <v>1422.394</v>
      </c>
      <c r="Y50">
        <v>2.649</v>
      </c>
      <c r="Z50">
        <v>13.362</v>
      </c>
      <c r="AA50">
        <v>164.011638</v>
      </c>
      <c r="AB50">
        <v>1.967193</v>
      </c>
      <c r="AC50">
        <v>49.071916999999999</v>
      </c>
      <c r="AD50" s="1">
        <v>874</v>
      </c>
      <c r="AE50">
        <v>2</v>
      </c>
      <c r="AF50">
        <v>541</v>
      </c>
      <c r="AG50">
        <v>83</v>
      </c>
      <c r="AH50">
        <v>22.973077</v>
      </c>
      <c r="AI50">
        <v>9837.5</v>
      </c>
      <c r="AJ50">
        <v>8.4</v>
      </c>
      <c r="AK50">
        <v>9</v>
      </c>
      <c r="AL50">
        <v>5865</v>
      </c>
      <c r="AM50">
        <v>0.91950100648420507</v>
      </c>
      <c r="AN50" t="s">
        <v>68</v>
      </c>
      <c r="AO50">
        <v>3429.9670000000001</v>
      </c>
      <c r="AP50" t="s">
        <v>497</v>
      </c>
      <c r="AQ50" t="s">
        <v>117</v>
      </c>
      <c r="AR50" t="s">
        <v>120</v>
      </c>
      <c r="AS50" t="s">
        <v>117</v>
      </c>
      <c r="AT50" t="s">
        <v>120</v>
      </c>
      <c r="AU50" t="s">
        <v>184</v>
      </c>
      <c r="AV50" t="s">
        <v>229</v>
      </c>
      <c r="AW50" t="s">
        <v>68</v>
      </c>
      <c r="AX50">
        <v>6555</v>
      </c>
      <c r="AY50" t="s">
        <v>385</v>
      </c>
      <c r="AZ50">
        <v>3</v>
      </c>
      <c r="BA50" t="s">
        <v>410</v>
      </c>
      <c r="BB50">
        <v>2</v>
      </c>
      <c r="BC50">
        <v>1</v>
      </c>
      <c r="BE50" t="s">
        <v>69</v>
      </c>
      <c r="BF50">
        <v>1</v>
      </c>
      <c r="BG50" t="s">
        <v>309</v>
      </c>
      <c r="BI50" t="s">
        <v>117</v>
      </c>
      <c r="BJ50" t="s">
        <v>229</v>
      </c>
      <c r="BK50" t="s">
        <v>68</v>
      </c>
      <c r="BL50">
        <v>0.91950100648420507</v>
      </c>
      <c r="BM50">
        <v>6555</v>
      </c>
      <c r="BN50" t="s">
        <v>120</v>
      </c>
      <c r="BO50" t="s">
        <v>184</v>
      </c>
      <c r="BP50">
        <v>2</v>
      </c>
      <c r="BQ50">
        <v>3767.8519999999999</v>
      </c>
      <c r="BR50">
        <v>1.1994228116909606E-2</v>
      </c>
      <c r="BS50">
        <v>0.29919777400186687</v>
      </c>
      <c r="BT50">
        <v>0.23196240192024528</v>
      </c>
      <c r="BU50">
        <v>13.362</v>
      </c>
      <c r="BV50">
        <v>5.3080641171680841E-2</v>
      </c>
      <c r="BW50">
        <v>14.358313436939667</v>
      </c>
      <c r="BX50">
        <v>9</v>
      </c>
      <c r="BY50">
        <v>2</v>
      </c>
      <c r="BZ50">
        <v>541</v>
      </c>
    </row>
    <row r="51" spans="1:78" ht="16.5">
      <c r="A51" s="121" t="str">
        <f t="shared" si="1"/>
        <v>강화교통</v>
      </c>
      <c r="B51" s="122" t="str">
        <f t="shared" si="2"/>
        <v>오재춘</v>
      </c>
      <c r="C51" s="123" t="str">
        <f t="shared" si="3"/>
        <v>D</v>
      </c>
      <c r="D51" s="124">
        <f t="shared" si="4"/>
        <v>0.82185185185185172</v>
      </c>
      <c r="E51" s="125">
        <f t="shared" si="5"/>
        <v>6860</v>
      </c>
      <c r="F51" s="283" t="str">
        <f t="shared" si="6"/>
        <v>70</v>
      </c>
      <c r="G51" s="126" t="str">
        <f t="shared" si="7"/>
        <v>78바3202</v>
      </c>
      <c r="H51" s="127">
        <f t="shared" si="8"/>
        <v>1</v>
      </c>
      <c r="I51" s="128">
        <f t="shared" si="9"/>
        <v>5511.335</v>
      </c>
      <c r="J51" s="129">
        <f t="shared" si="10"/>
        <v>1.9254583527597412E-2</v>
      </c>
      <c r="K51" s="129">
        <f t="shared" si="11"/>
        <v>0.30767132106423223</v>
      </c>
      <c r="L51" s="129">
        <f t="shared" si="12"/>
        <v>0.20974954344092675</v>
      </c>
      <c r="M51" s="130">
        <f t="shared" si="13"/>
        <v>16.483000000000001</v>
      </c>
      <c r="N51" s="131">
        <f t="shared" si="14"/>
        <v>1.8144424173090548E-2</v>
      </c>
      <c r="O51" s="131">
        <f t="shared" si="15"/>
        <v>25.07559420721114</v>
      </c>
      <c r="P51" s="222">
        <f t="shared" si="16"/>
        <v>16</v>
      </c>
      <c r="Q51" s="223">
        <f t="shared" si="17"/>
        <v>1</v>
      </c>
      <c r="R51" s="223">
        <f t="shared" si="18"/>
        <v>1382</v>
      </c>
      <c r="T51">
        <v>503</v>
      </c>
      <c r="U51">
        <v>6860</v>
      </c>
      <c r="V51" t="s">
        <v>230</v>
      </c>
      <c r="W51">
        <v>5511.335</v>
      </c>
      <c r="X51">
        <v>2483.75</v>
      </c>
      <c r="Y51">
        <v>2.2189999999999999</v>
      </c>
      <c r="Z51">
        <v>16.483000000000001</v>
      </c>
      <c r="AA51">
        <v>249.86606399999999</v>
      </c>
      <c r="AB51">
        <v>4.8110670000000004</v>
      </c>
      <c r="AC51">
        <v>76.876621999999998</v>
      </c>
      <c r="AD51" s="1">
        <v>1156</v>
      </c>
      <c r="AE51">
        <v>1</v>
      </c>
      <c r="AF51">
        <v>1382</v>
      </c>
      <c r="AG51">
        <v>82</v>
      </c>
      <c r="AH51">
        <v>22.057155999999999</v>
      </c>
      <c r="AI51">
        <v>13195</v>
      </c>
      <c r="AJ51">
        <v>0</v>
      </c>
      <c r="AK51">
        <v>16</v>
      </c>
      <c r="AL51">
        <v>3775</v>
      </c>
      <c r="AM51">
        <v>0.82185185185185172</v>
      </c>
      <c r="AN51" t="s">
        <v>67</v>
      </c>
      <c r="AO51">
        <v>5511.335</v>
      </c>
      <c r="AP51" t="s">
        <v>498</v>
      </c>
      <c r="AQ51" t="s">
        <v>117</v>
      </c>
      <c r="AR51" t="s">
        <v>120</v>
      </c>
      <c r="AS51" t="s">
        <v>117</v>
      </c>
      <c r="AT51" t="s">
        <v>120</v>
      </c>
      <c r="AU51" t="s">
        <v>179</v>
      </c>
      <c r="AV51" t="s">
        <v>230</v>
      </c>
      <c r="AW51" t="s">
        <v>67</v>
      </c>
      <c r="AX51">
        <v>6860</v>
      </c>
      <c r="AY51" t="s">
        <v>398</v>
      </c>
      <c r="AZ51">
        <v>7</v>
      </c>
      <c r="BA51" t="s">
        <v>499</v>
      </c>
      <c r="BB51">
        <v>1</v>
      </c>
      <c r="BC51">
        <v>1</v>
      </c>
      <c r="BE51" t="s">
        <v>70</v>
      </c>
      <c r="BF51">
        <v>1</v>
      </c>
      <c r="BG51" t="s">
        <v>309</v>
      </c>
      <c r="BI51" t="s">
        <v>117</v>
      </c>
      <c r="BJ51" t="s">
        <v>230</v>
      </c>
      <c r="BK51" t="s">
        <v>67</v>
      </c>
      <c r="BL51">
        <v>0.82185185185185172</v>
      </c>
      <c r="BM51">
        <v>6860</v>
      </c>
      <c r="BN51" t="s">
        <v>120</v>
      </c>
      <c r="BO51" t="s">
        <v>179</v>
      </c>
      <c r="BP51">
        <v>1</v>
      </c>
      <c r="BQ51">
        <v>5511.335</v>
      </c>
      <c r="BR51">
        <v>1.9254583527597412E-2</v>
      </c>
      <c r="BS51">
        <v>0.30767132106423223</v>
      </c>
      <c r="BT51">
        <v>0.20974954344092675</v>
      </c>
      <c r="BU51">
        <v>16.483000000000001</v>
      </c>
      <c r="BV51">
        <v>1.8144424173090548E-2</v>
      </c>
      <c r="BW51">
        <v>25.07559420721114</v>
      </c>
      <c r="BX51">
        <v>16</v>
      </c>
      <c r="BY51">
        <v>1</v>
      </c>
      <c r="BZ51">
        <v>1382</v>
      </c>
    </row>
    <row r="52" spans="1:78" ht="16.5">
      <c r="A52" s="105" t="str">
        <f t="shared" si="1"/>
        <v>강화교통</v>
      </c>
      <c r="B52" s="106" t="str">
        <f t="shared" si="2"/>
        <v>오흥일</v>
      </c>
      <c r="C52" s="107" t="str">
        <f t="shared" si="3"/>
        <v>F</v>
      </c>
      <c r="D52" s="108">
        <f t="shared" si="4"/>
        <v>0.79626043284994141</v>
      </c>
      <c r="E52" s="109">
        <f t="shared" si="5"/>
        <v>2741</v>
      </c>
      <c r="F52" s="284" t="str">
        <f t="shared" si="6"/>
        <v>17</v>
      </c>
      <c r="G52" s="110" t="str">
        <f t="shared" si="7"/>
        <v>78바3239</v>
      </c>
      <c r="H52" s="111">
        <f t="shared" si="8"/>
        <v>2</v>
      </c>
      <c r="I52" s="112">
        <f t="shared" si="9"/>
        <v>1361.1550000000002</v>
      </c>
      <c r="J52" s="113">
        <f t="shared" si="10"/>
        <v>2.7948299591469286E-2</v>
      </c>
      <c r="K52" s="113">
        <f t="shared" si="11"/>
        <v>0.35809408872628051</v>
      </c>
      <c r="L52" s="113">
        <f t="shared" si="12"/>
        <v>0.22921709871395979</v>
      </c>
      <c r="M52" s="114">
        <f t="shared" si="13"/>
        <v>13.298999999999999</v>
      </c>
      <c r="N52" s="115">
        <f t="shared" si="14"/>
        <v>0.36733509409288428</v>
      </c>
      <c r="O52" s="115">
        <f t="shared" si="15"/>
        <v>9.5507124464149911</v>
      </c>
      <c r="P52" s="224">
        <f t="shared" si="16"/>
        <v>4</v>
      </c>
      <c r="Q52" s="225">
        <f t="shared" si="17"/>
        <v>5</v>
      </c>
      <c r="R52" s="225">
        <f t="shared" si="18"/>
        <v>130</v>
      </c>
      <c r="T52">
        <v>503</v>
      </c>
      <c r="U52">
        <v>2741</v>
      </c>
      <c r="V52" t="s">
        <v>305</v>
      </c>
      <c r="W52">
        <v>1361.155</v>
      </c>
      <c r="X52">
        <v>641.66600000000005</v>
      </c>
      <c r="Y52">
        <v>2.121</v>
      </c>
      <c r="Z52">
        <v>13.298999999999999</v>
      </c>
      <c r="AA52">
        <v>77.324417999999994</v>
      </c>
      <c r="AB52">
        <v>2.1610860000000001</v>
      </c>
      <c r="AC52">
        <v>27.689416999999999</v>
      </c>
      <c r="AD52" s="1">
        <v>312</v>
      </c>
      <c r="AE52">
        <v>5</v>
      </c>
      <c r="AF52">
        <v>130</v>
      </c>
      <c r="AG52">
        <v>98</v>
      </c>
      <c r="AH52">
        <v>17.603171</v>
      </c>
      <c r="AI52">
        <v>3807.2</v>
      </c>
      <c r="AJ52">
        <v>131</v>
      </c>
      <c r="AK52">
        <v>4</v>
      </c>
      <c r="AL52">
        <v>1595</v>
      </c>
      <c r="AM52">
        <v>0.79626043284994141</v>
      </c>
      <c r="AN52" t="s">
        <v>70</v>
      </c>
      <c r="AO52">
        <v>766.43100000000004</v>
      </c>
      <c r="AP52" t="s">
        <v>500</v>
      </c>
      <c r="AQ52" t="s">
        <v>117</v>
      </c>
      <c r="AR52" t="s">
        <v>118</v>
      </c>
      <c r="AS52" t="s">
        <v>117</v>
      </c>
      <c r="AT52" t="s">
        <v>118</v>
      </c>
      <c r="AU52" t="s">
        <v>303</v>
      </c>
      <c r="AV52" t="s">
        <v>305</v>
      </c>
      <c r="AW52" t="s">
        <v>70</v>
      </c>
      <c r="AX52">
        <v>2741</v>
      </c>
      <c r="AY52" t="s">
        <v>401</v>
      </c>
      <c r="AZ52">
        <v>1</v>
      </c>
      <c r="BA52" t="s">
        <v>286</v>
      </c>
      <c r="BB52">
        <v>2</v>
      </c>
      <c r="BC52">
        <v>1</v>
      </c>
      <c r="BE52" t="s">
        <v>67</v>
      </c>
      <c r="BF52">
        <v>-1</v>
      </c>
      <c r="BG52" t="s">
        <v>320</v>
      </c>
      <c r="BI52" t="s">
        <v>117</v>
      </c>
      <c r="BJ52" t="s">
        <v>305</v>
      </c>
      <c r="BK52" t="s">
        <v>70</v>
      </c>
      <c r="BL52">
        <v>0.79626043284994141</v>
      </c>
      <c r="BM52">
        <v>2741</v>
      </c>
      <c r="BN52" t="s">
        <v>118</v>
      </c>
      <c r="BO52" t="s">
        <v>303</v>
      </c>
      <c r="BP52">
        <v>2</v>
      </c>
      <c r="BQ52">
        <v>1361.1550000000002</v>
      </c>
      <c r="BR52">
        <v>2.7948299591469286E-2</v>
      </c>
      <c r="BS52">
        <v>0.35809408872628051</v>
      </c>
      <c r="BT52">
        <v>0.22921709871395984</v>
      </c>
      <c r="BU52">
        <v>13.298999999999999</v>
      </c>
      <c r="BV52">
        <v>0.36733509409288428</v>
      </c>
      <c r="BW52">
        <v>9.5507124464149911</v>
      </c>
      <c r="BX52">
        <v>4</v>
      </c>
      <c r="BY52">
        <v>5</v>
      </c>
      <c r="BZ52">
        <v>130</v>
      </c>
    </row>
    <row r="53" spans="1:78" ht="16.5">
      <c r="A53" s="121" t="str">
        <f t="shared" si="1"/>
        <v>강화교통</v>
      </c>
      <c r="B53" s="122" t="str">
        <f t="shared" si="2"/>
        <v>유병찬</v>
      </c>
      <c r="C53" s="123" t="str">
        <f t="shared" si="3"/>
        <v>D</v>
      </c>
      <c r="D53" s="124">
        <f t="shared" si="4"/>
        <v>0.83814814814814809</v>
      </c>
      <c r="E53" s="125">
        <f t="shared" si="5"/>
        <v>9396</v>
      </c>
      <c r="F53" s="283" t="str">
        <f t="shared" si="6"/>
        <v>800</v>
      </c>
      <c r="G53" s="126" t="str">
        <f t="shared" si="7"/>
        <v>78바3228</v>
      </c>
      <c r="H53" s="127">
        <f t="shared" si="8"/>
        <v>1</v>
      </c>
      <c r="I53" s="128">
        <f t="shared" si="9"/>
        <v>2875.4459999999999</v>
      </c>
      <c r="J53" s="129">
        <f t="shared" si="10"/>
        <v>2.4576788162565356E-2</v>
      </c>
      <c r="K53" s="129">
        <f t="shared" si="11"/>
        <v>0.41331606655523084</v>
      </c>
      <c r="L53" s="129">
        <f t="shared" si="12"/>
        <v>0.29838849347196922</v>
      </c>
      <c r="M53" s="130">
        <f t="shared" si="13"/>
        <v>12.192</v>
      </c>
      <c r="N53" s="131">
        <f t="shared" si="14"/>
        <v>2.6430682405442494</v>
      </c>
      <c r="O53" s="131">
        <f t="shared" si="15"/>
        <v>35.785752888421484</v>
      </c>
      <c r="P53" s="222">
        <f t="shared" si="16"/>
        <v>59</v>
      </c>
      <c r="Q53" s="223">
        <f t="shared" si="17"/>
        <v>76</v>
      </c>
      <c r="R53" s="223">
        <f t="shared" si="18"/>
        <v>1029</v>
      </c>
      <c r="T53">
        <v>503</v>
      </c>
      <c r="U53">
        <v>9396</v>
      </c>
      <c r="V53" t="s">
        <v>263</v>
      </c>
      <c r="W53">
        <v>2875.4459999999999</v>
      </c>
      <c r="X53">
        <v>1270.903</v>
      </c>
      <c r="Y53">
        <v>2.2629999999999999</v>
      </c>
      <c r="Z53">
        <v>12.192</v>
      </c>
      <c r="AA53">
        <v>166.12248</v>
      </c>
      <c r="AB53">
        <v>4.082757</v>
      </c>
      <c r="AC53">
        <v>68.661090000000002</v>
      </c>
      <c r="AD53" s="1">
        <v>858</v>
      </c>
      <c r="AE53">
        <v>76</v>
      </c>
      <c r="AF53">
        <v>1029</v>
      </c>
      <c r="AG53">
        <v>106</v>
      </c>
      <c r="AH53">
        <v>17.309191999999999</v>
      </c>
      <c r="AI53">
        <v>13755.4</v>
      </c>
      <c r="AJ53">
        <v>570.6</v>
      </c>
      <c r="AK53">
        <v>59</v>
      </c>
      <c r="AL53">
        <v>36468</v>
      </c>
      <c r="AM53">
        <v>0.83814814814814809</v>
      </c>
      <c r="AN53" t="s">
        <v>67</v>
      </c>
      <c r="AO53">
        <v>2875.4459999999999</v>
      </c>
      <c r="AP53" t="s">
        <v>501</v>
      </c>
      <c r="AQ53" t="s">
        <v>117</v>
      </c>
      <c r="AR53" t="s">
        <v>122</v>
      </c>
      <c r="AS53" t="s">
        <v>117</v>
      </c>
      <c r="AT53" t="s">
        <v>122</v>
      </c>
      <c r="AU53" t="s">
        <v>251</v>
      </c>
      <c r="AV53" t="s">
        <v>263</v>
      </c>
      <c r="AW53" t="s">
        <v>67</v>
      </c>
      <c r="AX53">
        <v>9396</v>
      </c>
      <c r="AY53" t="s">
        <v>388</v>
      </c>
      <c r="AZ53">
        <v>4</v>
      </c>
      <c r="BA53" t="s">
        <v>502</v>
      </c>
      <c r="BB53">
        <v>1</v>
      </c>
      <c r="BC53">
        <v>1</v>
      </c>
      <c r="BE53" t="s">
        <v>69</v>
      </c>
      <c r="BF53">
        <v>-1</v>
      </c>
      <c r="BG53" t="s">
        <v>320</v>
      </c>
      <c r="BI53" t="s">
        <v>117</v>
      </c>
      <c r="BJ53" t="s">
        <v>263</v>
      </c>
      <c r="BK53" t="s">
        <v>67</v>
      </c>
      <c r="BL53">
        <v>0.83814814814814809</v>
      </c>
      <c r="BM53">
        <v>9396</v>
      </c>
      <c r="BN53" t="s">
        <v>122</v>
      </c>
      <c r="BO53" t="s">
        <v>251</v>
      </c>
      <c r="BP53">
        <v>1</v>
      </c>
      <c r="BQ53">
        <v>2875.4459999999999</v>
      </c>
      <c r="BR53">
        <v>2.4576788162565356E-2</v>
      </c>
      <c r="BS53">
        <v>0.41331606655523084</v>
      </c>
      <c r="BT53">
        <v>0.29838849347196922</v>
      </c>
      <c r="BU53">
        <v>12.192</v>
      </c>
      <c r="BV53">
        <v>2.6430682405442494</v>
      </c>
      <c r="BW53">
        <v>35.785752888421484</v>
      </c>
      <c r="BX53">
        <v>59</v>
      </c>
      <c r="BY53">
        <v>76</v>
      </c>
      <c r="BZ53">
        <v>1029</v>
      </c>
    </row>
    <row r="54" spans="1:78" ht="16.5">
      <c r="A54" s="105" t="str">
        <f t="shared" si="1"/>
        <v>강화교통</v>
      </c>
      <c r="B54" s="106" t="str">
        <f t="shared" si="2"/>
        <v>유영호</v>
      </c>
      <c r="C54" s="107" t="str">
        <f t="shared" si="3"/>
        <v>D</v>
      </c>
      <c r="D54" s="108">
        <f t="shared" si="4"/>
        <v>0.83526315789473682</v>
      </c>
      <c r="E54" s="109">
        <f t="shared" si="5"/>
        <v>3055</v>
      </c>
      <c r="F54" s="284" t="str">
        <f t="shared" si="6"/>
        <v>60-5</v>
      </c>
      <c r="G54" s="110" t="str">
        <f t="shared" si="7"/>
        <v>78바3232</v>
      </c>
      <c r="H54" s="111">
        <f t="shared" si="8"/>
        <v>1</v>
      </c>
      <c r="I54" s="112">
        <f t="shared" si="9"/>
        <v>3578.9789999999998</v>
      </c>
      <c r="J54" s="113">
        <f t="shared" si="10"/>
        <v>2.4942298384947128E-2</v>
      </c>
      <c r="K54" s="113">
        <f t="shared" si="11"/>
        <v>0.25650950700311542</v>
      </c>
      <c r="L54" s="113">
        <f t="shared" si="12"/>
        <v>0.1841307255504992</v>
      </c>
      <c r="M54" s="114">
        <f t="shared" si="13"/>
        <v>14.737</v>
      </c>
      <c r="N54" s="115">
        <f t="shared" si="14"/>
        <v>0</v>
      </c>
      <c r="O54" s="115">
        <f t="shared" si="15"/>
        <v>19.754237172109701</v>
      </c>
      <c r="P54" s="224">
        <f t="shared" si="16"/>
        <v>32</v>
      </c>
      <c r="Q54" s="225">
        <f t="shared" si="17"/>
        <v>0</v>
      </c>
      <c r="R54" s="225">
        <f t="shared" si="18"/>
        <v>707</v>
      </c>
      <c r="T54">
        <v>503</v>
      </c>
      <c r="U54">
        <v>3055</v>
      </c>
      <c r="V54" t="s">
        <v>231</v>
      </c>
      <c r="W54">
        <v>3578.9789999999998</v>
      </c>
      <c r="X54">
        <v>1127.595</v>
      </c>
      <c r="Y54">
        <v>3.1739999999999999</v>
      </c>
      <c r="Z54">
        <v>14.737</v>
      </c>
      <c r="AA54">
        <v>114.79747999999999</v>
      </c>
      <c r="AB54">
        <v>2.8633130000000002</v>
      </c>
      <c r="AC54">
        <v>29.446645</v>
      </c>
      <c r="AD54" s="1">
        <v>659</v>
      </c>
      <c r="AE54">
        <v>0</v>
      </c>
      <c r="AF54">
        <v>707</v>
      </c>
      <c r="AG54">
        <v>90</v>
      </c>
      <c r="AH54">
        <v>31.176459000000001</v>
      </c>
      <c r="AI54">
        <v>31063.200000000001</v>
      </c>
      <c r="AJ54">
        <v>344.5</v>
      </c>
      <c r="AK54">
        <v>32</v>
      </c>
      <c r="AL54">
        <v>13403</v>
      </c>
      <c r="AM54">
        <v>0.83526315789473682</v>
      </c>
      <c r="AN54" t="s">
        <v>67</v>
      </c>
      <c r="AO54">
        <v>3578.9789999999998</v>
      </c>
      <c r="AP54" t="s">
        <v>503</v>
      </c>
      <c r="AQ54" t="s">
        <v>117</v>
      </c>
      <c r="AR54" t="s">
        <v>119</v>
      </c>
      <c r="AS54" t="s">
        <v>117</v>
      </c>
      <c r="AT54" t="s">
        <v>119</v>
      </c>
      <c r="AU54" t="s">
        <v>177</v>
      </c>
      <c r="AV54" t="s">
        <v>231</v>
      </c>
      <c r="AW54" t="s">
        <v>67</v>
      </c>
      <c r="AX54">
        <v>3055</v>
      </c>
      <c r="AY54" t="s">
        <v>392</v>
      </c>
      <c r="AZ54">
        <v>2</v>
      </c>
      <c r="BA54" t="s">
        <v>348</v>
      </c>
      <c r="BB54">
        <v>1</v>
      </c>
      <c r="BC54">
        <v>1</v>
      </c>
      <c r="BE54" t="s">
        <v>67</v>
      </c>
      <c r="BF54">
        <v>0</v>
      </c>
      <c r="BG54" t="s">
        <v>314</v>
      </c>
      <c r="BI54" t="s">
        <v>117</v>
      </c>
      <c r="BJ54" t="s">
        <v>231</v>
      </c>
      <c r="BK54" t="s">
        <v>67</v>
      </c>
      <c r="BL54">
        <v>0.83526315789473682</v>
      </c>
      <c r="BM54">
        <v>3055</v>
      </c>
      <c r="BN54" t="s">
        <v>119</v>
      </c>
      <c r="BO54" t="s">
        <v>177</v>
      </c>
      <c r="BP54">
        <v>1</v>
      </c>
      <c r="BQ54">
        <v>3578.9789999999998</v>
      </c>
      <c r="BR54">
        <v>2.4942298384947128E-2</v>
      </c>
      <c r="BS54">
        <v>0.25650950700311542</v>
      </c>
      <c r="BT54">
        <v>0.1841307255504992</v>
      </c>
      <c r="BU54">
        <v>14.737</v>
      </c>
      <c r="BV54">
        <v>0</v>
      </c>
      <c r="BW54">
        <v>19.754237172109701</v>
      </c>
      <c r="BX54">
        <v>32</v>
      </c>
      <c r="BY54">
        <v>0</v>
      </c>
      <c r="BZ54">
        <v>707</v>
      </c>
    </row>
    <row r="55" spans="1:78" ht="16.5">
      <c r="A55" s="121" t="str">
        <f t="shared" si="1"/>
        <v>강화교통</v>
      </c>
      <c r="B55" s="122" t="str">
        <f t="shared" si="2"/>
        <v>유지홍</v>
      </c>
      <c r="C55" s="123" t="str">
        <f t="shared" si="3"/>
        <v>A</v>
      </c>
      <c r="D55" s="124">
        <f t="shared" si="4"/>
        <v>0.9529629629629629</v>
      </c>
      <c r="E55" s="125">
        <f t="shared" si="5"/>
        <v>2543</v>
      </c>
      <c r="F55" s="283" t="str">
        <f t="shared" si="6"/>
        <v>800</v>
      </c>
      <c r="G55" s="126" t="str">
        <f t="shared" si="7"/>
        <v>78바3230</v>
      </c>
      <c r="H55" s="127">
        <f t="shared" si="8"/>
        <v>1</v>
      </c>
      <c r="I55" s="128">
        <f t="shared" si="9"/>
        <v>3201.942</v>
      </c>
      <c r="J55" s="129">
        <f t="shared" si="10"/>
        <v>1.276604935359728E-2</v>
      </c>
      <c r="K55" s="129">
        <f t="shared" si="11"/>
        <v>0.33469700195973345</v>
      </c>
      <c r="L55" s="129">
        <f t="shared" si="12"/>
        <v>0.24266523253700412</v>
      </c>
      <c r="M55" s="130">
        <f t="shared" si="13"/>
        <v>10.353999999999999</v>
      </c>
      <c r="N55" s="131">
        <f t="shared" si="14"/>
        <v>0.18738627995135451</v>
      </c>
      <c r="O55" s="131">
        <f t="shared" si="15"/>
        <v>2.0300180328063409</v>
      </c>
      <c r="P55" s="222">
        <f t="shared" si="16"/>
        <v>1</v>
      </c>
      <c r="Q55" s="223">
        <f t="shared" si="17"/>
        <v>6</v>
      </c>
      <c r="R55" s="223">
        <f t="shared" si="18"/>
        <v>65</v>
      </c>
      <c r="T55">
        <v>503</v>
      </c>
      <c r="U55">
        <v>2543</v>
      </c>
      <c r="V55" t="s">
        <v>264</v>
      </c>
      <c r="W55">
        <v>3201.942</v>
      </c>
      <c r="X55">
        <v>1244.2560000000001</v>
      </c>
      <c r="Y55">
        <v>2.573</v>
      </c>
      <c r="Z55">
        <v>10.353999999999999</v>
      </c>
      <c r="AA55">
        <v>154.92106799999999</v>
      </c>
      <c r="AB55">
        <v>1.97773</v>
      </c>
      <c r="AC55">
        <v>51.851616999999997</v>
      </c>
      <c r="AD55" s="1">
        <v>777</v>
      </c>
      <c r="AE55">
        <v>6</v>
      </c>
      <c r="AF55">
        <v>65</v>
      </c>
      <c r="AG55">
        <v>88</v>
      </c>
      <c r="AH55">
        <v>20.668215</v>
      </c>
      <c r="AI55">
        <v>8309.5</v>
      </c>
      <c r="AJ55">
        <v>230.7</v>
      </c>
      <c r="AK55">
        <v>1</v>
      </c>
      <c r="AL55">
        <v>25</v>
      </c>
      <c r="AM55">
        <v>0.9529629629629629</v>
      </c>
      <c r="AN55" t="s">
        <v>66</v>
      </c>
      <c r="AO55">
        <v>3201.942</v>
      </c>
      <c r="AP55" t="s">
        <v>504</v>
      </c>
      <c r="AQ55" t="s">
        <v>117</v>
      </c>
      <c r="AR55" t="s">
        <v>122</v>
      </c>
      <c r="AS55" t="s">
        <v>117</v>
      </c>
      <c r="AT55" t="s">
        <v>122</v>
      </c>
      <c r="AU55" t="s">
        <v>201</v>
      </c>
      <c r="AV55" t="s">
        <v>264</v>
      </c>
      <c r="AW55" t="s">
        <v>66</v>
      </c>
      <c r="AX55">
        <v>2543</v>
      </c>
      <c r="AY55" t="s">
        <v>381</v>
      </c>
      <c r="AZ55">
        <v>2</v>
      </c>
      <c r="BA55" t="s">
        <v>417</v>
      </c>
      <c r="BB55">
        <v>1</v>
      </c>
      <c r="BC55">
        <v>1</v>
      </c>
      <c r="BE55" t="s">
        <v>71</v>
      </c>
      <c r="BF55">
        <v>-1</v>
      </c>
      <c r="BG55" t="s">
        <v>320</v>
      </c>
      <c r="BI55" t="s">
        <v>117</v>
      </c>
      <c r="BJ55" t="s">
        <v>264</v>
      </c>
      <c r="BK55" t="s">
        <v>66</v>
      </c>
      <c r="BL55">
        <v>0.9529629629629629</v>
      </c>
      <c r="BM55">
        <v>2543</v>
      </c>
      <c r="BN55" t="s">
        <v>122</v>
      </c>
      <c r="BO55" t="s">
        <v>201</v>
      </c>
      <c r="BP55">
        <v>1</v>
      </c>
      <c r="BQ55">
        <v>3201.942</v>
      </c>
      <c r="BR55">
        <v>1.276604935359728E-2</v>
      </c>
      <c r="BS55">
        <v>0.33469700195973345</v>
      </c>
      <c r="BT55">
        <v>0.24266523253700412</v>
      </c>
      <c r="BU55">
        <v>10.353999999999999</v>
      </c>
      <c r="BV55">
        <v>0.18738627995135451</v>
      </c>
      <c r="BW55">
        <v>2.0300180328063409</v>
      </c>
      <c r="BX55">
        <v>1</v>
      </c>
      <c r="BY55">
        <v>6</v>
      </c>
      <c r="BZ55">
        <v>65</v>
      </c>
    </row>
    <row r="56" spans="1:78" ht="16.5">
      <c r="A56" s="105" t="str">
        <f t="shared" si="1"/>
        <v>강화교통</v>
      </c>
      <c r="B56" s="106" t="str">
        <f t="shared" si="2"/>
        <v>유평기</v>
      </c>
      <c r="C56" s="107" t="str">
        <f t="shared" si="3"/>
        <v>C</v>
      </c>
      <c r="D56" s="108">
        <f t="shared" si="4"/>
        <v>0.88222222222222224</v>
      </c>
      <c r="E56" s="109">
        <f t="shared" si="5"/>
        <v>9560</v>
      </c>
      <c r="F56" s="284" t="str">
        <f t="shared" si="6"/>
        <v>800</v>
      </c>
      <c r="G56" s="110" t="str">
        <f t="shared" si="7"/>
        <v>78바3230</v>
      </c>
      <c r="H56" s="111">
        <f t="shared" si="8"/>
        <v>1</v>
      </c>
      <c r="I56" s="112">
        <f t="shared" si="9"/>
        <v>3319.0970000000002</v>
      </c>
      <c r="J56" s="113">
        <f t="shared" si="10"/>
        <v>2.5468963960321986E-2</v>
      </c>
      <c r="K56" s="113">
        <f t="shared" si="11"/>
        <v>0.31508053341897591</v>
      </c>
      <c r="L56" s="113">
        <f t="shared" si="12"/>
        <v>0.29646617739704501</v>
      </c>
      <c r="M56" s="114">
        <f t="shared" si="13"/>
        <v>11.009</v>
      </c>
      <c r="N56" s="115">
        <f t="shared" si="14"/>
        <v>1.9583639767081227</v>
      </c>
      <c r="O56" s="115">
        <f t="shared" si="15"/>
        <v>25.940790522241439</v>
      </c>
      <c r="P56" s="224">
        <f t="shared" si="16"/>
        <v>7</v>
      </c>
      <c r="Q56" s="225">
        <f t="shared" si="17"/>
        <v>65</v>
      </c>
      <c r="R56" s="225">
        <f t="shared" si="18"/>
        <v>861</v>
      </c>
      <c r="T56">
        <v>503</v>
      </c>
      <c r="U56">
        <v>9560</v>
      </c>
      <c r="V56" t="s">
        <v>265</v>
      </c>
      <c r="W56">
        <v>3319.0970000000002</v>
      </c>
      <c r="X56">
        <v>1393.3869999999999</v>
      </c>
      <c r="Y56">
        <v>2.3820000000000001</v>
      </c>
      <c r="Z56">
        <v>11.009</v>
      </c>
      <c r="AA56">
        <v>165.45050699999999</v>
      </c>
      <c r="AB56">
        <v>4.2138530000000003</v>
      </c>
      <c r="AC56">
        <v>52.130234000000002</v>
      </c>
      <c r="AD56" s="1">
        <v>984</v>
      </c>
      <c r="AE56">
        <v>65</v>
      </c>
      <c r="AF56">
        <v>861</v>
      </c>
      <c r="AG56">
        <v>97</v>
      </c>
      <c r="AH56">
        <v>20.060966000000001</v>
      </c>
      <c r="AI56">
        <v>8911.4</v>
      </c>
      <c r="AJ56">
        <v>505</v>
      </c>
      <c r="AK56">
        <v>7</v>
      </c>
      <c r="AL56">
        <v>648</v>
      </c>
      <c r="AM56">
        <v>0.88222222222222224</v>
      </c>
      <c r="AN56" t="s">
        <v>69</v>
      </c>
      <c r="AO56">
        <v>3319.0970000000002</v>
      </c>
      <c r="AP56" t="s">
        <v>505</v>
      </c>
      <c r="AQ56" t="s">
        <v>117</v>
      </c>
      <c r="AR56" t="s">
        <v>122</v>
      </c>
      <c r="AS56" t="s">
        <v>117</v>
      </c>
      <c r="AT56" t="s">
        <v>122</v>
      </c>
      <c r="AU56" t="s">
        <v>201</v>
      </c>
      <c r="AV56" t="s">
        <v>265</v>
      </c>
      <c r="AW56" t="s">
        <v>69</v>
      </c>
      <c r="AX56">
        <v>9560</v>
      </c>
      <c r="AY56" t="s">
        <v>374</v>
      </c>
      <c r="AZ56">
        <v>5</v>
      </c>
      <c r="BA56" t="s">
        <v>506</v>
      </c>
      <c r="BB56">
        <v>1</v>
      </c>
      <c r="BC56">
        <v>1</v>
      </c>
      <c r="BE56" t="s">
        <v>68</v>
      </c>
      <c r="BF56">
        <v>-1</v>
      </c>
      <c r="BG56" t="s">
        <v>320</v>
      </c>
      <c r="BI56" t="s">
        <v>117</v>
      </c>
      <c r="BJ56" t="s">
        <v>265</v>
      </c>
      <c r="BK56" t="s">
        <v>69</v>
      </c>
      <c r="BL56">
        <v>0.88222222222222224</v>
      </c>
      <c r="BM56">
        <v>9560</v>
      </c>
      <c r="BN56" t="s">
        <v>122</v>
      </c>
      <c r="BO56" t="s">
        <v>201</v>
      </c>
      <c r="BP56">
        <v>1</v>
      </c>
      <c r="BQ56">
        <v>3319.0970000000002</v>
      </c>
      <c r="BR56">
        <v>2.5468963960321986E-2</v>
      </c>
      <c r="BS56">
        <v>0.31508053341897591</v>
      </c>
      <c r="BT56">
        <v>0.29646617739704501</v>
      </c>
      <c r="BU56">
        <v>11.009</v>
      </c>
      <c r="BV56">
        <v>1.9583639767081227</v>
      </c>
      <c r="BW56">
        <v>25.940790522241439</v>
      </c>
      <c r="BX56">
        <v>7</v>
      </c>
      <c r="BY56">
        <v>65</v>
      </c>
      <c r="BZ56">
        <v>861</v>
      </c>
    </row>
    <row r="57" spans="1:78" ht="16.5">
      <c r="A57" s="121" t="str">
        <f t="shared" si="1"/>
        <v>강화교통</v>
      </c>
      <c r="B57" s="122" t="str">
        <f t="shared" si="2"/>
        <v>유환순</v>
      </c>
      <c r="C57" s="123" t="str">
        <f t="shared" si="3"/>
        <v>D</v>
      </c>
      <c r="D57" s="124">
        <f t="shared" si="4"/>
        <v>0.84275862068965524</v>
      </c>
      <c r="E57" s="125">
        <f t="shared" si="5"/>
        <v>6826</v>
      </c>
      <c r="F57" s="283" t="str">
        <f t="shared" si="6"/>
        <v>70</v>
      </c>
      <c r="G57" s="126" t="str">
        <f t="shared" si="7"/>
        <v>78바3215</v>
      </c>
      <c r="H57" s="127">
        <f t="shared" si="8"/>
        <v>1</v>
      </c>
      <c r="I57" s="128">
        <f t="shared" si="9"/>
        <v>1752.299</v>
      </c>
      <c r="J57" s="129">
        <f t="shared" si="10"/>
        <v>1.4494462002058929E-2</v>
      </c>
      <c r="K57" s="129">
        <f t="shared" si="11"/>
        <v>0.25413867215842761</v>
      </c>
      <c r="L57" s="129">
        <f t="shared" si="12"/>
        <v>0.18318791484786559</v>
      </c>
      <c r="M57" s="130">
        <f t="shared" si="13"/>
        <v>11.005000000000001</v>
      </c>
      <c r="N57" s="131">
        <f t="shared" si="14"/>
        <v>3.4240731747264594</v>
      </c>
      <c r="O57" s="131">
        <f t="shared" si="15"/>
        <v>12.383731315260695</v>
      </c>
      <c r="P57" s="222">
        <f t="shared" si="16"/>
        <v>0</v>
      </c>
      <c r="Q57" s="223">
        <f t="shared" si="17"/>
        <v>60</v>
      </c>
      <c r="R57" s="223">
        <f t="shared" si="18"/>
        <v>217</v>
      </c>
      <c r="T57">
        <v>503</v>
      </c>
      <c r="U57">
        <v>6826</v>
      </c>
      <c r="V57" t="s">
        <v>359</v>
      </c>
      <c r="W57">
        <v>1752.299</v>
      </c>
      <c r="X57">
        <v>717.04100000000005</v>
      </c>
      <c r="Y57">
        <v>2.444</v>
      </c>
      <c r="Z57">
        <v>11.005000000000001</v>
      </c>
      <c r="AA57">
        <v>83.306369000000004</v>
      </c>
      <c r="AB57">
        <v>1.207481</v>
      </c>
      <c r="AC57">
        <v>21.17137</v>
      </c>
      <c r="AD57" s="1">
        <v>321</v>
      </c>
      <c r="AE57">
        <v>60</v>
      </c>
      <c r="AF57">
        <v>217</v>
      </c>
      <c r="AG57">
        <v>79</v>
      </c>
      <c r="AH57">
        <v>21.034393999999999</v>
      </c>
      <c r="AI57">
        <v>3662.4</v>
      </c>
      <c r="AJ57">
        <v>0</v>
      </c>
      <c r="AK57">
        <v>0</v>
      </c>
      <c r="AL57">
        <v>0</v>
      </c>
      <c r="AM57">
        <v>0.84275862068965524</v>
      </c>
      <c r="AN57" t="s">
        <v>67</v>
      </c>
      <c r="AO57">
        <v>1752.299</v>
      </c>
      <c r="AP57" t="s">
        <v>507</v>
      </c>
      <c r="AQ57" t="s">
        <v>117</v>
      </c>
      <c r="AR57" t="s">
        <v>120</v>
      </c>
      <c r="AS57" t="s">
        <v>117</v>
      </c>
      <c r="AT57" t="s">
        <v>120</v>
      </c>
      <c r="AU57" t="s">
        <v>350</v>
      </c>
      <c r="AV57" t="s">
        <v>359</v>
      </c>
      <c r="AW57" t="s">
        <v>67</v>
      </c>
      <c r="AX57">
        <v>6826</v>
      </c>
      <c r="AY57" t="s">
        <v>398</v>
      </c>
      <c r="AZ57">
        <v>2</v>
      </c>
      <c r="BA57" t="s">
        <v>275</v>
      </c>
      <c r="BB57">
        <v>1</v>
      </c>
      <c r="BC57">
        <v>1</v>
      </c>
      <c r="BE57" t="s">
        <v>70</v>
      </c>
      <c r="BF57">
        <v>1</v>
      </c>
      <c r="BG57" t="s">
        <v>309</v>
      </c>
      <c r="BI57" t="s">
        <v>117</v>
      </c>
      <c r="BJ57" t="s">
        <v>359</v>
      </c>
      <c r="BK57" t="s">
        <v>67</v>
      </c>
      <c r="BL57">
        <v>0.84275862068965524</v>
      </c>
      <c r="BM57">
        <v>6826</v>
      </c>
      <c r="BN57" t="s">
        <v>120</v>
      </c>
      <c r="BO57" t="s">
        <v>350</v>
      </c>
      <c r="BP57">
        <v>1</v>
      </c>
      <c r="BQ57">
        <v>1752.299</v>
      </c>
      <c r="BR57">
        <v>1.4494462002058929E-2</v>
      </c>
      <c r="BS57">
        <v>0.25413867215842761</v>
      </c>
      <c r="BT57">
        <v>0.18318791484786559</v>
      </c>
      <c r="BU57">
        <v>11.005000000000001</v>
      </c>
      <c r="BV57">
        <v>3.4240731747264594</v>
      </c>
      <c r="BW57">
        <v>12.383731315260695</v>
      </c>
      <c r="BX57">
        <v>0</v>
      </c>
      <c r="BY57">
        <v>60</v>
      </c>
      <c r="BZ57">
        <v>217</v>
      </c>
    </row>
    <row r="58" spans="1:78" ht="16.5">
      <c r="A58" s="105" t="str">
        <f t="shared" si="1"/>
        <v>강화교통</v>
      </c>
      <c r="B58" s="106" t="str">
        <f t="shared" si="2"/>
        <v>윤경욱</v>
      </c>
      <c r="C58" s="107" t="str">
        <f t="shared" si="3"/>
        <v>B</v>
      </c>
      <c r="D58" s="108">
        <f t="shared" si="4"/>
        <v>0.93441176470588239</v>
      </c>
      <c r="E58" s="109">
        <f t="shared" si="5"/>
        <v>1448</v>
      </c>
      <c r="F58" s="284" t="str">
        <f t="shared" si="6"/>
        <v>71</v>
      </c>
      <c r="G58" s="110" t="str">
        <f t="shared" si="7"/>
        <v>78바3229</v>
      </c>
      <c r="H58" s="111">
        <f t="shared" si="8"/>
        <v>1</v>
      </c>
      <c r="I58" s="112">
        <f t="shared" si="9"/>
        <v>3721.4409999999998</v>
      </c>
      <c r="J58" s="113">
        <f t="shared" si="10"/>
        <v>1.7487816764198083E-2</v>
      </c>
      <c r="K58" s="113">
        <f t="shared" si="11"/>
        <v>0.23145706118856701</v>
      </c>
      <c r="L58" s="113">
        <f t="shared" si="12"/>
        <v>0.17063282744506766</v>
      </c>
      <c r="M58" s="114">
        <f t="shared" si="13"/>
        <v>9.6750000000000007</v>
      </c>
      <c r="N58" s="115">
        <f t="shared" si="14"/>
        <v>2.6871311408672074E-2</v>
      </c>
      <c r="O58" s="115">
        <f t="shared" si="15"/>
        <v>7.1746401461154434</v>
      </c>
      <c r="P58" s="224">
        <f t="shared" si="16"/>
        <v>1</v>
      </c>
      <c r="Q58" s="225">
        <f t="shared" si="17"/>
        <v>1</v>
      </c>
      <c r="R58" s="225">
        <f t="shared" si="18"/>
        <v>267</v>
      </c>
      <c r="T58">
        <v>503</v>
      </c>
      <c r="U58">
        <v>1448</v>
      </c>
      <c r="V58" t="s">
        <v>232</v>
      </c>
      <c r="W58">
        <v>3721.4409999999998</v>
      </c>
      <c r="X58">
        <v>1171.395</v>
      </c>
      <c r="Y58">
        <v>3.177</v>
      </c>
      <c r="Z58">
        <v>9.6750000000000007</v>
      </c>
      <c r="AA58">
        <v>148.73634799999999</v>
      </c>
      <c r="AB58">
        <v>2.6010740000000001</v>
      </c>
      <c r="AC58">
        <v>34.426077999999997</v>
      </c>
      <c r="AD58" s="1">
        <v>635</v>
      </c>
      <c r="AE58">
        <v>1</v>
      </c>
      <c r="AF58">
        <v>267</v>
      </c>
      <c r="AG58">
        <v>81</v>
      </c>
      <c r="AH58">
        <v>25.020386999999999</v>
      </c>
      <c r="AI58">
        <v>2728.3</v>
      </c>
      <c r="AJ58">
        <v>0</v>
      </c>
      <c r="AK58">
        <v>1</v>
      </c>
      <c r="AL58">
        <v>17</v>
      </c>
      <c r="AM58">
        <v>0.93441176470588239</v>
      </c>
      <c r="AN58" t="s">
        <v>68</v>
      </c>
      <c r="AO58">
        <v>3721.4409999999998</v>
      </c>
      <c r="AP58" t="s">
        <v>508</v>
      </c>
      <c r="AQ58" t="s">
        <v>117</v>
      </c>
      <c r="AR58" t="s">
        <v>121</v>
      </c>
      <c r="AS58" t="s">
        <v>117</v>
      </c>
      <c r="AT58" t="s">
        <v>121</v>
      </c>
      <c r="AU58" t="s">
        <v>194</v>
      </c>
      <c r="AV58" t="s">
        <v>232</v>
      </c>
      <c r="AW58" t="s">
        <v>68</v>
      </c>
      <c r="AX58">
        <v>1448</v>
      </c>
      <c r="AY58" t="s">
        <v>408</v>
      </c>
      <c r="AZ58">
        <v>1</v>
      </c>
      <c r="BA58" t="s">
        <v>409</v>
      </c>
      <c r="BB58">
        <v>1</v>
      </c>
      <c r="BC58">
        <v>1</v>
      </c>
      <c r="BE58" t="s">
        <v>68</v>
      </c>
      <c r="BF58">
        <v>0</v>
      </c>
      <c r="BG58" t="s">
        <v>314</v>
      </c>
      <c r="BI58" t="s">
        <v>117</v>
      </c>
      <c r="BJ58" t="s">
        <v>232</v>
      </c>
      <c r="BK58" t="s">
        <v>68</v>
      </c>
      <c r="BL58">
        <v>0.93441176470588239</v>
      </c>
      <c r="BM58">
        <v>1448</v>
      </c>
      <c r="BN58" t="s">
        <v>121</v>
      </c>
      <c r="BO58" t="s">
        <v>194</v>
      </c>
      <c r="BP58">
        <v>1</v>
      </c>
      <c r="BQ58">
        <v>3721.4409999999998</v>
      </c>
      <c r="BR58">
        <v>1.7487816764198083E-2</v>
      </c>
      <c r="BS58">
        <v>0.23145706118856701</v>
      </c>
      <c r="BT58">
        <v>0.17063282744506766</v>
      </c>
      <c r="BU58">
        <v>9.6750000000000007</v>
      </c>
      <c r="BV58">
        <v>2.6871311408672074E-2</v>
      </c>
      <c r="BW58">
        <v>7.1746401461154434</v>
      </c>
      <c r="BX58">
        <v>1</v>
      </c>
      <c r="BY58">
        <v>1</v>
      </c>
      <c r="BZ58">
        <v>267</v>
      </c>
    </row>
    <row r="59" spans="1:78" ht="16.5">
      <c r="A59" s="121" t="str">
        <f t="shared" si="1"/>
        <v>강화교통</v>
      </c>
      <c r="B59" s="122" t="str">
        <f t="shared" si="2"/>
        <v>윤한상</v>
      </c>
      <c r="C59" s="123" t="str">
        <f t="shared" si="3"/>
        <v>B</v>
      </c>
      <c r="D59" s="124">
        <f t="shared" si="4"/>
        <v>0.94666666666666666</v>
      </c>
      <c r="E59" s="125">
        <f t="shared" si="5"/>
        <v>5862</v>
      </c>
      <c r="F59" s="283" t="str">
        <f t="shared" si="6"/>
        <v>800</v>
      </c>
      <c r="G59" s="126" t="str">
        <f t="shared" si="7"/>
        <v>70바3711</v>
      </c>
      <c r="H59" s="127">
        <f t="shared" si="8"/>
        <v>1</v>
      </c>
      <c r="I59" s="128">
        <f t="shared" si="9"/>
        <v>2581.058</v>
      </c>
      <c r="J59" s="129">
        <f t="shared" si="10"/>
        <v>2.4689773327643851E-2</v>
      </c>
      <c r="K59" s="129">
        <f t="shared" si="11"/>
        <v>0.37860811160932384</v>
      </c>
      <c r="L59" s="129">
        <f t="shared" si="12"/>
        <v>0.27779306005521764</v>
      </c>
      <c r="M59" s="130">
        <f t="shared" si="13"/>
        <v>10.775</v>
      </c>
      <c r="N59" s="131">
        <f t="shared" si="14"/>
        <v>0.34869421764253261</v>
      </c>
      <c r="O59" s="131">
        <f t="shared" si="15"/>
        <v>8.1749422136193761</v>
      </c>
      <c r="P59" s="222">
        <f t="shared" si="16"/>
        <v>26</v>
      </c>
      <c r="Q59" s="223">
        <f t="shared" si="17"/>
        <v>9</v>
      </c>
      <c r="R59" s="223">
        <f t="shared" si="18"/>
        <v>211</v>
      </c>
      <c r="T59">
        <v>503</v>
      </c>
      <c r="U59">
        <v>5862</v>
      </c>
      <c r="V59" t="s">
        <v>266</v>
      </c>
      <c r="W59">
        <v>2581.058</v>
      </c>
      <c r="X59">
        <v>1009.6559999999999</v>
      </c>
      <c r="Y59">
        <v>2.556</v>
      </c>
      <c r="Z59">
        <v>10.775</v>
      </c>
      <c r="AA59">
        <v>134.23136600000001</v>
      </c>
      <c r="AB59">
        <v>3.3141419999999999</v>
      </c>
      <c r="AC59">
        <v>50.821083999999999</v>
      </c>
      <c r="AD59" s="1">
        <v>717</v>
      </c>
      <c r="AE59">
        <v>9</v>
      </c>
      <c r="AF59">
        <v>211</v>
      </c>
      <c r="AG59">
        <v>84</v>
      </c>
      <c r="AH59">
        <v>19.228425999999999</v>
      </c>
      <c r="AI59">
        <v>5948</v>
      </c>
      <c r="AJ59">
        <v>0</v>
      </c>
      <c r="AK59">
        <v>26</v>
      </c>
      <c r="AL59">
        <v>11636</v>
      </c>
      <c r="AM59">
        <v>0.94666666666666666</v>
      </c>
      <c r="AN59" t="s">
        <v>68</v>
      </c>
      <c r="AO59">
        <v>2581.058</v>
      </c>
      <c r="AP59" t="s">
        <v>509</v>
      </c>
      <c r="AQ59" t="s">
        <v>117</v>
      </c>
      <c r="AR59" t="s">
        <v>122</v>
      </c>
      <c r="AS59" t="s">
        <v>117</v>
      </c>
      <c r="AT59" t="s">
        <v>122</v>
      </c>
      <c r="AU59" t="s">
        <v>247</v>
      </c>
      <c r="AV59" t="s">
        <v>266</v>
      </c>
      <c r="AW59" t="s">
        <v>68</v>
      </c>
      <c r="AX59">
        <v>5862</v>
      </c>
      <c r="AY59" t="s">
        <v>391</v>
      </c>
      <c r="AZ59">
        <v>1</v>
      </c>
      <c r="BA59" t="s">
        <v>202</v>
      </c>
      <c r="BB59">
        <v>1</v>
      </c>
      <c r="BC59">
        <v>1</v>
      </c>
      <c r="BE59" t="s">
        <v>66</v>
      </c>
      <c r="BF59">
        <v>-1</v>
      </c>
      <c r="BG59" t="s">
        <v>320</v>
      </c>
      <c r="BI59" t="s">
        <v>117</v>
      </c>
      <c r="BJ59" t="s">
        <v>266</v>
      </c>
      <c r="BK59" t="s">
        <v>68</v>
      </c>
      <c r="BL59">
        <v>0.94666666666666666</v>
      </c>
      <c r="BM59">
        <v>5862</v>
      </c>
      <c r="BN59" t="s">
        <v>122</v>
      </c>
      <c r="BO59" t="s">
        <v>247</v>
      </c>
      <c r="BP59">
        <v>1</v>
      </c>
      <c r="BQ59">
        <v>2581.058</v>
      </c>
      <c r="BR59">
        <v>2.4689773327643851E-2</v>
      </c>
      <c r="BS59">
        <v>0.37860811160932384</v>
      </c>
      <c r="BT59">
        <v>0.27779306005521764</v>
      </c>
      <c r="BU59">
        <v>10.775</v>
      </c>
      <c r="BV59">
        <v>0.34869421764253261</v>
      </c>
      <c r="BW59">
        <v>8.1749422136193761</v>
      </c>
      <c r="BX59">
        <v>26</v>
      </c>
      <c r="BY59">
        <v>9</v>
      </c>
      <c r="BZ59">
        <v>211</v>
      </c>
    </row>
    <row r="60" spans="1:78" ht="16.5">
      <c r="A60" s="105" t="str">
        <f t="shared" si="1"/>
        <v>강화교통</v>
      </c>
      <c r="B60" s="106" t="str">
        <f t="shared" si="2"/>
        <v>이근섭</v>
      </c>
      <c r="C60" s="107" t="str">
        <f t="shared" si="3"/>
        <v>D</v>
      </c>
      <c r="D60" s="108">
        <f t="shared" si="4"/>
        <v>0.81210711304571848</v>
      </c>
      <c r="E60" s="109">
        <f t="shared" si="5"/>
        <v>6479</v>
      </c>
      <c r="F60" s="284" t="str">
        <f t="shared" si="6"/>
        <v>70</v>
      </c>
      <c r="G60" s="110" t="str">
        <f t="shared" si="7"/>
        <v>78바3222</v>
      </c>
      <c r="H60" s="111">
        <f t="shared" si="8"/>
        <v>7</v>
      </c>
      <c r="I60" s="112">
        <f t="shared" si="9"/>
        <v>3160.4379999999992</v>
      </c>
      <c r="J60" s="113">
        <f t="shared" si="10"/>
        <v>2.4172875325232011E-2</v>
      </c>
      <c r="K60" s="113">
        <f t="shared" si="11"/>
        <v>0.34148999789705387</v>
      </c>
      <c r="L60" s="113">
        <f t="shared" si="12"/>
        <v>0.21452722692234436</v>
      </c>
      <c r="M60" s="114">
        <f t="shared" si="13"/>
        <v>15.221</v>
      </c>
      <c r="N60" s="115">
        <f t="shared" si="14"/>
        <v>0.64972191901866005</v>
      </c>
      <c r="O60" s="115">
        <f t="shared" si="15"/>
        <v>46.373901969956869</v>
      </c>
      <c r="P60" s="224">
        <f t="shared" si="16"/>
        <v>32</v>
      </c>
      <c r="Q60" s="225">
        <f t="shared" si="17"/>
        <v>19</v>
      </c>
      <c r="R60" s="225">
        <f t="shared" si="18"/>
        <v>1886</v>
      </c>
      <c r="T60">
        <v>503</v>
      </c>
      <c r="U60">
        <v>6479</v>
      </c>
      <c r="V60" t="s">
        <v>337</v>
      </c>
      <c r="W60">
        <v>3160.4380000000001</v>
      </c>
      <c r="X60">
        <v>1265.261</v>
      </c>
      <c r="Y60">
        <v>2.4980000000000002</v>
      </c>
      <c r="Z60">
        <v>15.221</v>
      </c>
      <c r="AA60">
        <v>135.481359</v>
      </c>
      <c r="AB60">
        <v>3.2749739999999998</v>
      </c>
      <c r="AC60">
        <v>46.265529000000001</v>
      </c>
      <c r="AD60" s="1">
        <v>678</v>
      </c>
      <c r="AE60">
        <v>19</v>
      </c>
      <c r="AF60">
        <v>1886</v>
      </c>
      <c r="AG60">
        <v>91</v>
      </c>
      <c r="AH60">
        <v>23.327473999999999</v>
      </c>
      <c r="AI60">
        <v>20311.099999999999</v>
      </c>
      <c r="AJ60">
        <v>603.9</v>
      </c>
      <c r="AK60">
        <v>32</v>
      </c>
      <c r="AL60">
        <v>17482</v>
      </c>
      <c r="AM60">
        <v>0.81210711304571848</v>
      </c>
      <c r="AN60" t="s">
        <v>67</v>
      </c>
      <c r="AO60">
        <v>697.846</v>
      </c>
      <c r="AP60" t="s">
        <v>510</v>
      </c>
      <c r="AQ60" t="s">
        <v>117</v>
      </c>
      <c r="AR60" t="s">
        <v>120</v>
      </c>
      <c r="AS60" t="s">
        <v>117</v>
      </c>
      <c r="AT60" t="s">
        <v>120</v>
      </c>
      <c r="AU60" t="s">
        <v>186</v>
      </c>
      <c r="AV60" t="s">
        <v>337</v>
      </c>
      <c r="AW60" t="s">
        <v>67</v>
      </c>
      <c r="AX60">
        <v>6479</v>
      </c>
      <c r="AY60" t="s">
        <v>398</v>
      </c>
      <c r="AZ60">
        <v>8</v>
      </c>
      <c r="BA60" t="s">
        <v>511</v>
      </c>
      <c r="BB60">
        <v>7</v>
      </c>
      <c r="BC60">
        <v>1</v>
      </c>
      <c r="BE60" t="s">
        <v>67</v>
      </c>
      <c r="BF60">
        <v>0</v>
      </c>
      <c r="BG60" t="s">
        <v>314</v>
      </c>
      <c r="BI60" t="s">
        <v>117</v>
      </c>
      <c r="BJ60" t="s">
        <v>337</v>
      </c>
      <c r="BK60" t="s">
        <v>67</v>
      </c>
      <c r="BL60">
        <v>0.81210711304571848</v>
      </c>
      <c r="BM60">
        <v>6479</v>
      </c>
      <c r="BN60" t="s">
        <v>120</v>
      </c>
      <c r="BO60" t="s">
        <v>186</v>
      </c>
      <c r="BP60">
        <v>7</v>
      </c>
      <c r="BQ60">
        <v>3160.4379999999992</v>
      </c>
      <c r="BR60">
        <v>2.4172875325232011E-2</v>
      </c>
      <c r="BS60">
        <v>0.34148999789705387</v>
      </c>
      <c r="BT60">
        <v>0.2145272269223443</v>
      </c>
      <c r="BU60">
        <v>15.221</v>
      </c>
      <c r="BV60">
        <v>0.64972191901866005</v>
      </c>
      <c r="BW60">
        <v>46.373901969956869</v>
      </c>
      <c r="BX60">
        <v>32</v>
      </c>
      <c r="BY60">
        <v>19</v>
      </c>
      <c r="BZ60">
        <v>1886</v>
      </c>
    </row>
    <row r="61" spans="1:78" ht="16.5">
      <c r="A61" s="121" t="str">
        <f t="shared" si="1"/>
        <v>강화교통</v>
      </c>
      <c r="B61" s="122" t="str">
        <f t="shared" si="2"/>
        <v>이근실</v>
      </c>
      <c r="C61" s="123" t="str">
        <f t="shared" si="3"/>
        <v>B</v>
      </c>
      <c r="D61" s="124">
        <f t="shared" si="4"/>
        <v>0.93100000000000005</v>
      </c>
      <c r="E61" s="125">
        <f t="shared" si="5"/>
        <v>3560</v>
      </c>
      <c r="F61" s="283" t="str">
        <f t="shared" si="6"/>
        <v>70</v>
      </c>
      <c r="G61" s="126" t="str">
        <f t="shared" si="7"/>
        <v>78바3222</v>
      </c>
      <c r="H61" s="127">
        <f t="shared" si="8"/>
        <v>1</v>
      </c>
      <c r="I61" s="128">
        <f t="shared" si="9"/>
        <v>3170.366</v>
      </c>
      <c r="J61" s="129">
        <f t="shared" si="10"/>
        <v>9.0157709327834904E-3</v>
      </c>
      <c r="K61" s="129">
        <f t="shared" si="11"/>
        <v>0.28283981444612138</v>
      </c>
      <c r="L61" s="129">
        <f t="shared" si="12"/>
        <v>0.13594644908505832</v>
      </c>
      <c r="M61" s="130">
        <f t="shared" si="13"/>
        <v>10.231999999999999</v>
      </c>
      <c r="N61" s="131">
        <f t="shared" si="14"/>
        <v>3.1542099555697985E-2</v>
      </c>
      <c r="O61" s="131">
        <f t="shared" si="15"/>
        <v>13.436934410727343</v>
      </c>
      <c r="P61" s="222">
        <f t="shared" si="16"/>
        <v>14</v>
      </c>
      <c r="Q61" s="223">
        <f t="shared" si="17"/>
        <v>1</v>
      </c>
      <c r="R61" s="223">
        <f t="shared" si="18"/>
        <v>426</v>
      </c>
      <c r="T61">
        <v>503</v>
      </c>
      <c r="U61">
        <v>3560</v>
      </c>
      <c r="V61" t="s">
        <v>233</v>
      </c>
      <c r="W61">
        <v>3170.366</v>
      </c>
      <c r="X61">
        <v>1134.923</v>
      </c>
      <c r="Y61">
        <v>2.7930000000000001</v>
      </c>
      <c r="Z61">
        <v>10.231999999999999</v>
      </c>
      <c r="AA61">
        <v>139.50665000000001</v>
      </c>
      <c r="AB61">
        <v>1.25776</v>
      </c>
      <c r="AC61">
        <v>39.458035000000002</v>
      </c>
      <c r="AD61" s="1">
        <v>431</v>
      </c>
      <c r="AE61">
        <v>1</v>
      </c>
      <c r="AF61">
        <v>426</v>
      </c>
      <c r="AG61">
        <v>81</v>
      </c>
      <c r="AH61">
        <v>22.725553999999999</v>
      </c>
      <c r="AI61">
        <v>2648.7</v>
      </c>
      <c r="AJ61">
        <v>0</v>
      </c>
      <c r="AK61">
        <v>14</v>
      </c>
      <c r="AL61">
        <v>2443</v>
      </c>
      <c r="AM61">
        <v>0.93100000000000005</v>
      </c>
      <c r="AN61" t="s">
        <v>68</v>
      </c>
      <c r="AO61">
        <v>3170.366</v>
      </c>
      <c r="AP61" t="s">
        <v>512</v>
      </c>
      <c r="AQ61" t="s">
        <v>117</v>
      </c>
      <c r="AR61" t="s">
        <v>120</v>
      </c>
      <c r="AS61" t="s">
        <v>117</v>
      </c>
      <c r="AT61" t="s">
        <v>120</v>
      </c>
      <c r="AU61" t="s">
        <v>186</v>
      </c>
      <c r="AV61" t="s">
        <v>233</v>
      </c>
      <c r="AW61" t="s">
        <v>68</v>
      </c>
      <c r="AX61">
        <v>3560</v>
      </c>
      <c r="AY61" t="s">
        <v>385</v>
      </c>
      <c r="AZ61">
        <v>1</v>
      </c>
      <c r="BA61" t="s">
        <v>349</v>
      </c>
      <c r="BB61">
        <v>1</v>
      </c>
      <c r="BC61">
        <v>1</v>
      </c>
      <c r="BE61" t="s">
        <v>69</v>
      </c>
      <c r="BF61">
        <v>1</v>
      </c>
      <c r="BG61" t="s">
        <v>309</v>
      </c>
      <c r="BI61" t="s">
        <v>117</v>
      </c>
      <c r="BJ61" t="s">
        <v>233</v>
      </c>
      <c r="BK61" t="s">
        <v>68</v>
      </c>
      <c r="BL61">
        <v>0.93100000000000005</v>
      </c>
      <c r="BM61">
        <v>3560</v>
      </c>
      <c r="BN61" t="s">
        <v>120</v>
      </c>
      <c r="BO61" t="s">
        <v>186</v>
      </c>
      <c r="BP61">
        <v>1</v>
      </c>
      <c r="BQ61">
        <v>3170.366</v>
      </c>
      <c r="BR61">
        <v>9.0157709327834904E-3</v>
      </c>
      <c r="BS61">
        <v>0.28283981444612138</v>
      </c>
      <c r="BT61">
        <v>0.13594644908505832</v>
      </c>
      <c r="BU61">
        <v>10.231999999999999</v>
      </c>
      <c r="BV61">
        <v>3.1542099555697985E-2</v>
      </c>
      <c r="BW61">
        <v>13.436934410727343</v>
      </c>
      <c r="BX61">
        <v>14</v>
      </c>
      <c r="BY61">
        <v>1</v>
      </c>
      <c r="BZ61">
        <v>426</v>
      </c>
    </row>
    <row r="62" spans="1:78" ht="16.5">
      <c r="A62" s="105" t="str">
        <f t="shared" si="1"/>
        <v>강화교통</v>
      </c>
      <c r="B62" s="106" t="str">
        <f t="shared" si="2"/>
        <v>이동열</v>
      </c>
      <c r="C62" s="107" t="str">
        <f t="shared" si="3"/>
        <v>C</v>
      </c>
      <c r="D62" s="108">
        <f t="shared" si="4"/>
        <v>0.85723547615661089</v>
      </c>
      <c r="E62" s="109">
        <f t="shared" si="5"/>
        <v>416</v>
      </c>
      <c r="F62" s="284" t="str">
        <f t="shared" si="6"/>
        <v>17</v>
      </c>
      <c r="G62" s="110" t="str">
        <f t="shared" si="7"/>
        <v>78바3234</v>
      </c>
      <c r="H62" s="111">
        <f t="shared" si="8"/>
        <v>2</v>
      </c>
      <c r="I62" s="112">
        <f t="shared" si="9"/>
        <v>4992.3029999999999</v>
      </c>
      <c r="J62" s="113">
        <f t="shared" si="10"/>
        <v>2.7535371066745827E-2</v>
      </c>
      <c r="K62" s="113">
        <f t="shared" si="11"/>
        <v>0.39569067874977604</v>
      </c>
      <c r="L62" s="113">
        <f t="shared" si="12"/>
        <v>0.17346703515391595</v>
      </c>
      <c r="M62" s="114">
        <f t="shared" si="13"/>
        <v>12.346</v>
      </c>
      <c r="N62" s="115">
        <f t="shared" si="14"/>
        <v>0.82126425419290461</v>
      </c>
      <c r="O62" s="115">
        <f t="shared" si="15"/>
        <v>13.080135560682114</v>
      </c>
      <c r="P62" s="224">
        <f t="shared" si="16"/>
        <v>69</v>
      </c>
      <c r="Q62" s="225">
        <f t="shared" si="17"/>
        <v>41</v>
      </c>
      <c r="R62" s="225">
        <f t="shared" si="18"/>
        <v>653</v>
      </c>
      <c r="T62">
        <v>503</v>
      </c>
      <c r="U62">
        <v>416</v>
      </c>
      <c r="V62" t="s">
        <v>306</v>
      </c>
      <c r="W62">
        <v>4992.3029999999999</v>
      </c>
      <c r="X62">
        <v>2306.7420000000002</v>
      </c>
      <c r="Y62">
        <v>2.1640000000000001</v>
      </c>
      <c r="Z62">
        <v>12.346</v>
      </c>
      <c r="AA62">
        <v>344.20102700000001</v>
      </c>
      <c r="AB62">
        <v>9.477703</v>
      </c>
      <c r="AC62">
        <v>136.197138</v>
      </c>
      <c r="AD62" s="1">
        <v>866</v>
      </c>
      <c r="AE62">
        <v>41</v>
      </c>
      <c r="AF62">
        <v>653</v>
      </c>
      <c r="AG62">
        <v>81</v>
      </c>
      <c r="AH62">
        <v>14.504032</v>
      </c>
      <c r="AI62">
        <v>2139.6</v>
      </c>
      <c r="AJ62">
        <v>0</v>
      </c>
      <c r="AK62">
        <v>69</v>
      </c>
      <c r="AL62">
        <v>29440</v>
      </c>
      <c r="AM62">
        <v>0.85723547615661089</v>
      </c>
      <c r="AN62" t="s">
        <v>69</v>
      </c>
      <c r="AO62">
        <v>3704.4090000000001</v>
      </c>
      <c r="AP62" t="s">
        <v>513</v>
      </c>
      <c r="AQ62" t="s">
        <v>117</v>
      </c>
      <c r="AR62" t="s">
        <v>118</v>
      </c>
      <c r="AS62" t="s">
        <v>117</v>
      </c>
      <c r="AT62" t="s">
        <v>118</v>
      </c>
      <c r="AU62" t="s">
        <v>302</v>
      </c>
      <c r="AV62" t="s">
        <v>306</v>
      </c>
      <c r="AW62" t="s">
        <v>69</v>
      </c>
      <c r="AX62">
        <v>416</v>
      </c>
      <c r="AY62" t="s">
        <v>373</v>
      </c>
      <c r="AZ62">
        <v>5</v>
      </c>
      <c r="BA62" t="s">
        <v>345</v>
      </c>
      <c r="BB62">
        <v>2</v>
      </c>
      <c r="BC62">
        <v>1</v>
      </c>
      <c r="BE62" t="s">
        <v>70</v>
      </c>
      <c r="BF62">
        <v>2</v>
      </c>
      <c r="BG62" t="s">
        <v>309</v>
      </c>
      <c r="BI62" t="s">
        <v>117</v>
      </c>
      <c r="BJ62" t="s">
        <v>306</v>
      </c>
      <c r="BK62" t="s">
        <v>69</v>
      </c>
      <c r="BL62">
        <v>0.85723547615661089</v>
      </c>
      <c r="BM62">
        <v>416</v>
      </c>
      <c r="BN62" t="s">
        <v>118</v>
      </c>
      <c r="BO62" t="s">
        <v>302</v>
      </c>
      <c r="BP62">
        <v>2</v>
      </c>
      <c r="BQ62">
        <v>4992.3029999999999</v>
      </c>
      <c r="BR62">
        <v>2.7535371066745827E-2</v>
      </c>
      <c r="BS62">
        <v>0.39569067874977604</v>
      </c>
      <c r="BT62">
        <v>0.17346703515391595</v>
      </c>
      <c r="BU62">
        <v>12.346</v>
      </c>
      <c r="BV62">
        <v>0.82126425419290461</v>
      </c>
      <c r="BW62">
        <v>13.080135560682114</v>
      </c>
      <c r="BX62">
        <v>69</v>
      </c>
      <c r="BY62">
        <v>41</v>
      </c>
      <c r="BZ62">
        <v>653</v>
      </c>
    </row>
    <row r="63" spans="1:78" ht="16.5">
      <c r="A63" s="121" t="str">
        <f t="shared" si="1"/>
        <v>강화교통</v>
      </c>
      <c r="B63" s="122" t="str">
        <f t="shared" si="2"/>
        <v>이상진</v>
      </c>
      <c r="C63" s="123" t="str">
        <f t="shared" si="3"/>
        <v>B</v>
      </c>
      <c r="D63" s="124">
        <f t="shared" si="4"/>
        <v>0.93147058823529405</v>
      </c>
      <c r="E63" s="125">
        <f t="shared" si="5"/>
        <v>9917</v>
      </c>
      <c r="F63" s="283" t="str">
        <f t="shared" si="6"/>
        <v>71</v>
      </c>
      <c r="G63" s="126" t="str">
        <f t="shared" si="7"/>
        <v>78바3225</v>
      </c>
      <c r="H63" s="127">
        <f t="shared" si="8"/>
        <v>1</v>
      </c>
      <c r="I63" s="128">
        <f t="shared" si="9"/>
        <v>3708.6779999999999</v>
      </c>
      <c r="J63" s="129">
        <f t="shared" si="10"/>
        <v>1.8889312628575197E-2</v>
      </c>
      <c r="K63" s="129">
        <f t="shared" si="11"/>
        <v>0.26069904928958432</v>
      </c>
      <c r="L63" s="129">
        <f t="shared" si="12"/>
        <v>0.26100944864989628</v>
      </c>
      <c r="M63" s="130">
        <f t="shared" si="13"/>
        <v>10.782</v>
      </c>
      <c r="N63" s="131">
        <f t="shared" si="14"/>
        <v>0</v>
      </c>
      <c r="O63" s="131">
        <f t="shared" si="15"/>
        <v>7.603787656949458</v>
      </c>
      <c r="P63" s="222">
        <f t="shared" si="16"/>
        <v>11</v>
      </c>
      <c r="Q63" s="223">
        <f t="shared" si="17"/>
        <v>0</v>
      </c>
      <c r="R63" s="223">
        <f t="shared" si="18"/>
        <v>282</v>
      </c>
      <c r="T63">
        <v>503</v>
      </c>
      <c r="U63">
        <v>9917</v>
      </c>
      <c r="V63" t="s">
        <v>234</v>
      </c>
      <c r="W63">
        <v>3708.6779999999999</v>
      </c>
      <c r="X63">
        <v>1170.933</v>
      </c>
      <c r="Y63">
        <v>3.1669999999999998</v>
      </c>
      <c r="Z63">
        <v>10.782</v>
      </c>
      <c r="AA63">
        <v>148.08357799999999</v>
      </c>
      <c r="AB63">
        <v>2.7971970000000002</v>
      </c>
      <c r="AC63">
        <v>38.605248000000003</v>
      </c>
      <c r="AD63" s="1">
        <v>968</v>
      </c>
      <c r="AE63">
        <v>0</v>
      </c>
      <c r="AF63">
        <v>282</v>
      </c>
      <c r="AG63">
        <v>73</v>
      </c>
      <c r="AH63">
        <v>25.044492000000002</v>
      </c>
      <c r="AI63">
        <v>3253.1</v>
      </c>
      <c r="AJ63">
        <v>0</v>
      </c>
      <c r="AK63">
        <v>11</v>
      </c>
      <c r="AL63">
        <v>2142</v>
      </c>
      <c r="AM63">
        <v>0.93147058823529405</v>
      </c>
      <c r="AN63" t="s">
        <v>68</v>
      </c>
      <c r="AO63">
        <v>3708.6779999999999</v>
      </c>
      <c r="AP63" t="s">
        <v>514</v>
      </c>
      <c r="AQ63" t="s">
        <v>117</v>
      </c>
      <c r="AR63" t="s">
        <v>121</v>
      </c>
      <c r="AS63" t="s">
        <v>117</v>
      </c>
      <c r="AT63" t="s">
        <v>121</v>
      </c>
      <c r="AU63" t="s">
        <v>191</v>
      </c>
      <c r="AV63" t="s">
        <v>234</v>
      </c>
      <c r="AW63" t="s">
        <v>68</v>
      </c>
      <c r="AX63">
        <v>9917</v>
      </c>
      <c r="AY63" t="s">
        <v>408</v>
      </c>
      <c r="AZ63">
        <v>2</v>
      </c>
      <c r="BA63" t="s">
        <v>515</v>
      </c>
      <c r="BB63">
        <v>1</v>
      </c>
      <c r="BC63">
        <v>1</v>
      </c>
      <c r="BE63" t="s">
        <v>66</v>
      </c>
      <c r="BF63">
        <v>-1</v>
      </c>
      <c r="BG63" t="s">
        <v>320</v>
      </c>
      <c r="BI63" t="s">
        <v>117</v>
      </c>
      <c r="BJ63" t="s">
        <v>234</v>
      </c>
      <c r="BK63" t="s">
        <v>68</v>
      </c>
      <c r="BL63">
        <v>0.93147058823529405</v>
      </c>
      <c r="BM63">
        <v>9917</v>
      </c>
      <c r="BN63" t="s">
        <v>121</v>
      </c>
      <c r="BO63" t="s">
        <v>191</v>
      </c>
      <c r="BP63">
        <v>1</v>
      </c>
      <c r="BQ63">
        <v>3708.6779999999999</v>
      </c>
      <c r="BR63">
        <v>1.8889312628575197E-2</v>
      </c>
      <c r="BS63">
        <v>0.26069904928958432</v>
      </c>
      <c r="BT63">
        <v>0.26100944864989628</v>
      </c>
      <c r="BU63">
        <v>10.782</v>
      </c>
      <c r="BV63">
        <v>0</v>
      </c>
      <c r="BW63">
        <v>7.603787656949458</v>
      </c>
      <c r="BX63">
        <v>11</v>
      </c>
      <c r="BY63">
        <v>0</v>
      </c>
      <c r="BZ63">
        <v>282</v>
      </c>
    </row>
    <row r="64" spans="1:78" ht="16.5">
      <c r="A64" s="105" t="str">
        <f t="shared" si="1"/>
        <v>강화교통</v>
      </c>
      <c r="B64" s="106" t="str">
        <f t="shared" si="2"/>
        <v>이성훈</v>
      </c>
      <c r="C64" s="107" t="str">
        <f t="shared" si="3"/>
        <v>D</v>
      </c>
      <c r="D64" s="108">
        <f t="shared" si="4"/>
        <v>0.84564102564102572</v>
      </c>
      <c r="E64" s="109">
        <f t="shared" si="5"/>
        <v>335</v>
      </c>
      <c r="F64" s="284" t="str">
        <f t="shared" si="6"/>
        <v>60-5</v>
      </c>
      <c r="G64" s="110" t="str">
        <f t="shared" si="7"/>
        <v>78바3205</v>
      </c>
      <c r="H64" s="111">
        <f t="shared" si="8"/>
        <v>1</v>
      </c>
      <c r="I64" s="112">
        <f t="shared" si="9"/>
        <v>4660.2240000000002</v>
      </c>
      <c r="J64" s="113">
        <f t="shared" si="10"/>
        <v>3.5546600108408079E-2</v>
      </c>
      <c r="K64" s="113">
        <f t="shared" si="11"/>
        <v>0.23164723676693927</v>
      </c>
      <c r="L64" s="113">
        <f t="shared" si="12"/>
        <v>0.23131935288947483</v>
      </c>
      <c r="M64" s="114">
        <f t="shared" si="13"/>
        <v>12.731</v>
      </c>
      <c r="N64" s="115">
        <f t="shared" si="14"/>
        <v>0</v>
      </c>
      <c r="O64" s="115">
        <f t="shared" si="15"/>
        <v>12.59596105251593</v>
      </c>
      <c r="P64" s="224">
        <f t="shared" si="16"/>
        <v>32</v>
      </c>
      <c r="Q64" s="225">
        <f t="shared" si="17"/>
        <v>0</v>
      </c>
      <c r="R64" s="225">
        <f t="shared" si="18"/>
        <v>587</v>
      </c>
      <c r="T64">
        <v>503</v>
      </c>
      <c r="U64">
        <v>335</v>
      </c>
      <c r="V64" t="s">
        <v>235</v>
      </c>
      <c r="W64">
        <v>4660.2240000000002</v>
      </c>
      <c r="X64">
        <v>1412.94</v>
      </c>
      <c r="Y64">
        <v>3.298</v>
      </c>
      <c r="Z64">
        <v>12.731</v>
      </c>
      <c r="AA64">
        <v>155.36664500000001</v>
      </c>
      <c r="AB64">
        <v>5.5227560000000002</v>
      </c>
      <c r="AC64">
        <v>35.990254</v>
      </c>
      <c r="AD64" s="1">
        <v>1078</v>
      </c>
      <c r="AE64">
        <v>0</v>
      </c>
      <c r="AF64">
        <v>587</v>
      </c>
      <c r="AG64">
        <v>86</v>
      </c>
      <c r="AH64">
        <v>29.995009</v>
      </c>
      <c r="AI64">
        <v>32971</v>
      </c>
      <c r="AJ64">
        <v>116.5</v>
      </c>
      <c r="AK64">
        <v>32</v>
      </c>
      <c r="AL64">
        <v>11426</v>
      </c>
      <c r="AM64">
        <v>0.84564102564102572</v>
      </c>
      <c r="AN64" t="s">
        <v>67</v>
      </c>
      <c r="AO64">
        <v>4660.2240000000002</v>
      </c>
      <c r="AP64" t="s">
        <v>516</v>
      </c>
      <c r="AQ64" t="s">
        <v>117</v>
      </c>
      <c r="AR64" t="s">
        <v>119</v>
      </c>
      <c r="AS64" t="s">
        <v>117</v>
      </c>
      <c r="AT64" t="s">
        <v>119</v>
      </c>
      <c r="AU64" t="s">
        <v>175</v>
      </c>
      <c r="AV64" t="s">
        <v>235</v>
      </c>
      <c r="AW64" t="s">
        <v>67</v>
      </c>
      <c r="AX64">
        <v>335</v>
      </c>
      <c r="AY64" t="s">
        <v>392</v>
      </c>
      <c r="AZ64">
        <v>1</v>
      </c>
      <c r="BA64" t="s">
        <v>321</v>
      </c>
      <c r="BB64">
        <v>1</v>
      </c>
      <c r="BC64">
        <v>1</v>
      </c>
      <c r="BE64" t="s">
        <v>67</v>
      </c>
      <c r="BF64">
        <v>0</v>
      </c>
      <c r="BG64" t="s">
        <v>314</v>
      </c>
      <c r="BI64" t="s">
        <v>117</v>
      </c>
      <c r="BJ64" t="s">
        <v>235</v>
      </c>
      <c r="BK64" t="s">
        <v>67</v>
      </c>
      <c r="BL64">
        <v>0.84564102564102572</v>
      </c>
      <c r="BM64">
        <v>335</v>
      </c>
      <c r="BN64" t="s">
        <v>119</v>
      </c>
      <c r="BO64" t="s">
        <v>175</v>
      </c>
      <c r="BP64">
        <v>1</v>
      </c>
      <c r="BQ64">
        <v>4660.2240000000002</v>
      </c>
      <c r="BR64">
        <v>3.5546600108408079E-2</v>
      </c>
      <c r="BS64">
        <v>0.23164723676693927</v>
      </c>
      <c r="BT64">
        <v>0.23131935288947483</v>
      </c>
      <c r="BU64">
        <v>12.731</v>
      </c>
      <c r="BV64">
        <v>0</v>
      </c>
      <c r="BW64">
        <v>12.59596105251593</v>
      </c>
      <c r="BX64">
        <v>32</v>
      </c>
      <c r="BY64">
        <v>0</v>
      </c>
      <c r="BZ64">
        <v>587</v>
      </c>
    </row>
    <row r="65" spans="1:78" ht="16.5">
      <c r="A65" s="121" t="str">
        <f t="shared" si="1"/>
        <v>강화교통</v>
      </c>
      <c r="B65" s="122" t="str">
        <f t="shared" si="2"/>
        <v>이승호</v>
      </c>
      <c r="C65" s="123" t="str">
        <f t="shared" si="3"/>
        <v>B</v>
      </c>
      <c r="D65" s="124">
        <f t="shared" si="4"/>
        <v>0.91888888888888876</v>
      </c>
      <c r="E65" s="125">
        <f t="shared" si="5"/>
        <v>703</v>
      </c>
      <c r="F65" s="283" t="str">
        <f t="shared" si="6"/>
        <v>800</v>
      </c>
      <c r="G65" s="126" t="str">
        <f t="shared" si="7"/>
        <v>70바3711</v>
      </c>
      <c r="H65" s="127">
        <f t="shared" si="8"/>
        <v>1</v>
      </c>
      <c r="I65" s="128">
        <f t="shared" si="9"/>
        <v>2635.82</v>
      </c>
      <c r="J65" s="129">
        <f t="shared" si="10"/>
        <v>9.9101234977916185E-3</v>
      </c>
      <c r="K65" s="129">
        <f t="shared" si="11"/>
        <v>0.35721481639957847</v>
      </c>
      <c r="L65" s="129">
        <f t="shared" si="12"/>
        <v>0.23256519792702079</v>
      </c>
      <c r="M65" s="130">
        <f t="shared" si="13"/>
        <v>10.622999999999999</v>
      </c>
      <c r="N65" s="131">
        <f t="shared" si="14"/>
        <v>0.53114400831619757</v>
      </c>
      <c r="O65" s="131">
        <f t="shared" si="15"/>
        <v>16.844852835170837</v>
      </c>
      <c r="P65" s="222">
        <f t="shared" si="16"/>
        <v>18</v>
      </c>
      <c r="Q65" s="223">
        <f t="shared" si="17"/>
        <v>14</v>
      </c>
      <c r="R65" s="223">
        <f t="shared" si="18"/>
        <v>444</v>
      </c>
      <c r="T65">
        <v>503</v>
      </c>
      <c r="U65">
        <v>703</v>
      </c>
      <c r="V65" t="s">
        <v>267</v>
      </c>
      <c r="W65">
        <v>2635.82</v>
      </c>
      <c r="X65">
        <v>1062.5250000000001</v>
      </c>
      <c r="Y65">
        <v>2.4809999999999999</v>
      </c>
      <c r="Z65">
        <v>10.622999999999999</v>
      </c>
      <c r="AA65">
        <v>134.31608600000001</v>
      </c>
      <c r="AB65">
        <v>1.331089</v>
      </c>
      <c r="AC65">
        <v>47.979695999999997</v>
      </c>
      <c r="AD65" s="1">
        <v>613</v>
      </c>
      <c r="AE65">
        <v>14</v>
      </c>
      <c r="AF65">
        <v>444</v>
      </c>
      <c r="AG65">
        <v>87</v>
      </c>
      <c r="AH65">
        <v>19.624008</v>
      </c>
      <c r="AI65">
        <v>4329.5</v>
      </c>
      <c r="AJ65">
        <v>26.7</v>
      </c>
      <c r="AK65">
        <v>18</v>
      </c>
      <c r="AL65">
        <v>3769</v>
      </c>
      <c r="AM65">
        <v>0.91888888888888876</v>
      </c>
      <c r="AN65" t="s">
        <v>68</v>
      </c>
      <c r="AO65">
        <v>2635.82</v>
      </c>
      <c r="AP65" t="s">
        <v>517</v>
      </c>
      <c r="AQ65" t="s">
        <v>117</v>
      </c>
      <c r="AR65" t="s">
        <v>122</v>
      </c>
      <c r="AS65" t="s">
        <v>117</v>
      </c>
      <c r="AT65" t="s">
        <v>122</v>
      </c>
      <c r="AU65" t="s">
        <v>247</v>
      </c>
      <c r="AV65" t="s">
        <v>267</v>
      </c>
      <c r="AW65" t="s">
        <v>68</v>
      </c>
      <c r="AX65">
        <v>703</v>
      </c>
      <c r="AY65" t="s">
        <v>391</v>
      </c>
      <c r="AZ65">
        <v>2</v>
      </c>
      <c r="BA65" t="s">
        <v>200</v>
      </c>
      <c r="BB65">
        <v>1</v>
      </c>
      <c r="BC65">
        <v>1</v>
      </c>
      <c r="BE65" t="s">
        <v>68</v>
      </c>
      <c r="BF65">
        <v>0</v>
      </c>
      <c r="BG65" t="s">
        <v>314</v>
      </c>
      <c r="BI65" t="s">
        <v>117</v>
      </c>
      <c r="BJ65" t="s">
        <v>267</v>
      </c>
      <c r="BK65" t="s">
        <v>68</v>
      </c>
      <c r="BL65">
        <v>0.91888888888888876</v>
      </c>
      <c r="BM65">
        <v>703</v>
      </c>
      <c r="BN65" t="s">
        <v>122</v>
      </c>
      <c r="BO65" t="s">
        <v>247</v>
      </c>
      <c r="BP65">
        <v>1</v>
      </c>
      <c r="BQ65">
        <v>2635.82</v>
      </c>
      <c r="BR65">
        <v>9.9101234977916185E-3</v>
      </c>
      <c r="BS65">
        <v>0.35721481639957847</v>
      </c>
      <c r="BT65">
        <v>0.23256519792702079</v>
      </c>
      <c r="BU65">
        <v>10.622999999999999</v>
      </c>
      <c r="BV65">
        <v>0.53114400831619757</v>
      </c>
      <c r="BW65">
        <v>16.844852835170837</v>
      </c>
      <c r="BX65">
        <v>18</v>
      </c>
      <c r="BY65">
        <v>14</v>
      </c>
      <c r="BZ65">
        <v>444</v>
      </c>
    </row>
    <row r="66" spans="1:78" ht="16.5">
      <c r="A66" s="105" t="str">
        <f t="shared" si="1"/>
        <v>강화교통</v>
      </c>
      <c r="B66" s="106" t="str">
        <f t="shared" si="2"/>
        <v>이우철</v>
      </c>
      <c r="C66" s="107" t="str">
        <f t="shared" si="3"/>
        <v>C</v>
      </c>
      <c r="D66" s="108">
        <f t="shared" si="4"/>
        <v>0.85589153282825903</v>
      </c>
      <c r="E66" s="109">
        <f t="shared" si="5"/>
        <v>6571</v>
      </c>
      <c r="F66" s="284" t="str">
        <f t="shared" si="6"/>
        <v>71</v>
      </c>
      <c r="G66" s="110" t="str">
        <f t="shared" si="7"/>
        <v>78바3223</v>
      </c>
      <c r="H66" s="111">
        <f t="shared" si="8"/>
        <v>8</v>
      </c>
      <c r="I66" s="112">
        <f t="shared" si="9"/>
        <v>3310.9789999999998</v>
      </c>
      <c r="J66" s="113">
        <f t="shared" si="10"/>
        <v>2.3694288503176942E-2</v>
      </c>
      <c r="K66" s="113">
        <f t="shared" si="11"/>
        <v>0.2684976707846144</v>
      </c>
      <c r="L66" s="113">
        <f t="shared" si="12"/>
        <v>0.29417281112323579</v>
      </c>
      <c r="M66" s="114">
        <f t="shared" si="13"/>
        <v>14.362</v>
      </c>
      <c r="N66" s="115">
        <f t="shared" si="14"/>
        <v>1.2685069884164171</v>
      </c>
      <c r="O66" s="115">
        <f t="shared" si="15"/>
        <v>17.426869817054111</v>
      </c>
      <c r="P66" s="224">
        <f t="shared" si="16"/>
        <v>9</v>
      </c>
      <c r="Q66" s="225">
        <f t="shared" si="17"/>
        <v>42</v>
      </c>
      <c r="R66" s="225">
        <f t="shared" si="18"/>
        <v>577</v>
      </c>
      <c r="T66">
        <v>503</v>
      </c>
      <c r="U66">
        <v>6571</v>
      </c>
      <c r="V66" t="s">
        <v>280</v>
      </c>
      <c r="W66">
        <v>3310.9789999999998</v>
      </c>
      <c r="X66">
        <v>1189.9739999999999</v>
      </c>
      <c r="Y66">
        <v>2.782</v>
      </c>
      <c r="Z66">
        <v>14.362</v>
      </c>
      <c r="AA66">
        <v>122.379408</v>
      </c>
      <c r="AB66">
        <v>2.8996930000000001</v>
      </c>
      <c r="AC66">
        <v>32.858586000000003</v>
      </c>
      <c r="AD66" s="1">
        <v>974</v>
      </c>
      <c r="AE66">
        <v>42</v>
      </c>
      <c r="AF66">
        <v>577</v>
      </c>
      <c r="AG66">
        <v>107</v>
      </c>
      <c r="AH66">
        <v>27.055033000000002</v>
      </c>
      <c r="AI66">
        <v>16548</v>
      </c>
      <c r="AJ66">
        <v>1681.1</v>
      </c>
      <c r="AK66">
        <v>9</v>
      </c>
      <c r="AL66">
        <v>2413</v>
      </c>
      <c r="AM66">
        <v>0.85589153282825903</v>
      </c>
      <c r="AN66" t="s">
        <v>69</v>
      </c>
      <c r="AO66">
        <v>735.04499999999996</v>
      </c>
      <c r="AP66" t="s">
        <v>518</v>
      </c>
      <c r="AQ66" t="s">
        <v>117</v>
      </c>
      <c r="AR66" t="s">
        <v>121</v>
      </c>
      <c r="AS66" t="s">
        <v>117</v>
      </c>
      <c r="AT66" t="s">
        <v>121</v>
      </c>
      <c r="AU66" t="s">
        <v>190</v>
      </c>
      <c r="AV66" t="s">
        <v>280</v>
      </c>
      <c r="AW66" t="s">
        <v>69</v>
      </c>
      <c r="AX66">
        <v>6571</v>
      </c>
      <c r="AY66" t="s">
        <v>399</v>
      </c>
      <c r="AZ66">
        <v>4</v>
      </c>
      <c r="BA66" t="s">
        <v>413</v>
      </c>
      <c r="BB66">
        <v>8</v>
      </c>
      <c r="BC66">
        <v>1</v>
      </c>
      <c r="BE66" t="s">
        <v>67</v>
      </c>
      <c r="BF66">
        <v>1</v>
      </c>
      <c r="BG66" t="s">
        <v>309</v>
      </c>
      <c r="BI66" t="s">
        <v>117</v>
      </c>
      <c r="BJ66" t="s">
        <v>280</v>
      </c>
      <c r="BK66" t="s">
        <v>69</v>
      </c>
      <c r="BL66">
        <v>0.85589153282825903</v>
      </c>
      <c r="BM66">
        <v>6571</v>
      </c>
      <c r="BN66" t="s">
        <v>121</v>
      </c>
      <c r="BO66" t="s">
        <v>190</v>
      </c>
      <c r="BP66">
        <v>8</v>
      </c>
      <c r="BQ66">
        <v>3310.9789999999998</v>
      </c>
      <c r="BR66">
        <v>2.3694288503176942E-2</v>
      </c>
      <c r="BS66">
        <v>0.2684976707846144</v>
      </c>
      <c r="BT66">
        <v>0.29417281112323579</v>
      </c>
      <c r="BU66">
        <v>14.362</v>
      </c>
      <c r="BV66">
        <v>1.2685069884164171</v>
      </c>
      <c r="BW66">
        <v>17.426869817054111</v>
      </c>
      <c r="BX66">
        <v>9</v>
      </c>
      <c r="BY66">
        <v>42</v>
      </c>
      <c r="BZ66">
        <v>577</v>
      </c>
    </row>
    <row r="67" spans="1:78" ht="16.5">
      <c r="A67" s="121" t="str">
        <f t="shared" si="1"/>
        <v>강화교통</v>
      </c>
      <c r="B67" s="122" t="str">
        <f t="shared" si="2"/>
        <v>이정세</v>
      </c>
      <c r="C67" s="123" t="str">
        <f t="shared" si="3"/>
        <v>B</v>
      </c>
      <c r="D67" s="124">
        <f t="shared" si="4"/>
        <v>0.91814814814814816</v>
      </c>
      <c r="E67" s="125">
        <f t="shared" si="5"/>
        <v>5786</v>
      </c>
      <c r="F67" s="283" t="str">
        <f t="shared" si="6"/>
        <v>800</v>
      </c>
      <c r="G67" s="126" t="str">
        <f t="shared" si="7"/>
        <v>78바3211</v>
      </c>
      <c r="H67" s="127">
        <f t="shared" si="8"/>
        <v>1</v>
      </c>
      <c r="I67" s="128">
        <f t="shared" si="9"/>
        <v>2709.3159999999998</v>
      </c>
      <c r="J67" s="129">
        <f t="shared" si="10"/>
        <v>1.0401305756879418E-2</v>
      </c>
      <c r="K67" s="129">
        <f t="shared" si="11"/>
        <v>0.36397683230306077</v>
      </c>
      <c r="L67" s="129">
        <f t="shared" si="12"/>
        <v>0.30598128826611593</v>
      </c>
      <c r="M67" s="130">
        <f t="shared" si="13"/>
        <v>10.983000000000001</v>
      </c>
      <c r="N67" s="131">
        <f t="shared" si="14"/>
        <v>1.0703808636571002</v>
      </c>
      <c r="O67" s="131">
        <f t="shared" si="15"/>
        <v>37.647878652766977</v>
      </c>
      <c r="P67" s="222">
        <f t="shared" si="16"/>
        <v>27</v>
      </c>
      <c r="Q67" s="223">
        <f t="shared" si="17"/>
        <v>29</v>
      </c>
      <c r="R67" s="223">
        <f t="shared" si="18"/>
        <v>1020</v>
      </c>
      <c r="T67">
        <v>503</v>
      </c>
      <c r="U67">
        <v>5786</v>
      </c>
      <c r="V67" t="s">
        <v>268</v>
      </c>
      <c r="W67">
        <v>2709.3159999999998</v>
      </c>
      <c r="X67">
        <v>1093.1030000000001</v>
      </c>
      <c r="Y67">
        <v>2.4790000000000001</v>
      </c>
      <c r="Z67">
        <v>10.983000000000001</v>
      </c>
      <c r="AA67">
        <v>136.99885699999999</v>
      </c>
      <c r="AB67">
        <v>1.4249670000000001</v>
      </c>
      <c r="AC67">
        <v>49.864409999999999</v>
      </c>
      <c r="AD67" s="1">
        <v>829</v>
      </c>
      <c r="AE67">
        <v>29</v>
      </c>
      <c r="AF67">
        <v>1020</v>
      </c>
      <c r="AG67">
        <v>85</v>
      </c>
      <c r="AH67">
        <v>19.776194</v>
      </c>
      <c r="AI67">
        <v>7401.4</v>
      </c>
      <c r="AJ67">
        <v>16.3</v>
      </c>
      <c r="AK67">
        <v>27</v>
      </c>
      <c r="AL67">
        <v>6665</v>
      </c>
      <c r="AM67">
        <v>0.91814814814814816</v>
      </c>
      <c r="AN67" t="s">
        <v>68</v>
      </c>
      <c r="AO67">
        <v>2709.3159999999998</v>
      </c>
      <c r="AP67" t="s">
        <v>519</v>
      </c>
      <c r="AQ67" t="s">
        <v>117</v>
      </c>
      <c r="AR67" t="s">
        <v>122</v>
      </c>
      <c r="AS67" t="s">
        <v>117</v>
      </c>
      <c r="AT67" t="s">
        <v>122</v>
      </c>
      <c r="AU67" t="s">
        <v>249</v>
      </c>
      <c r="AV67" t="s">
        <v>268</v>
      </c>
      <c r="AW67" t="s">
        <v>68</v>
      </c>
      <c r="AX67">
        <v>5786</v>
      </c>
      <c r="AY67" t="s">
        <v>391</v>
      </c>
      <c r="AZ67">
        <v>3</v>
      </c>
      <c r="BA67" t="s">
        <v>330</v>
      </c>
      <c r="BB67">
        <v>1</v>
      </c>
      <c r="BC67">
        <v>1</v>
      </c>
      <c r="BE67" t="s">
        <v>68</v>
      </c>
      <c r="BF67">
        <v>0</v>
      </c>
      <c r="BG67" t="s">
        <v>314</v>
      </c>
      <c r="BI67" t="s">
        <v>117</v>
      </c>
      <c r="BJ67" t="s">
        <v>268</v>
      </c>
      <c r="BK67" t="s">
        <v>68</v>
      </c>
      <c r="BL67">
        <v>0.91814814814814816</v>
      </c>
      <c r="BM67">
        <v>5786</v>
      </c>
      <c r="BN67" t="s">
        <v>122</v>
      </c>
      <c r="BO67" t="s">
        <v>249</v>
      </c>
      <c r="BP67">
        <v>1</v>
      </c>
      <c r="BQ67">
        <v>2709.3159999999998</v>
      </c>
      <c r="BR67">
        <v>1.0401305756879418E-2</v>
      </c>
      <c r="BS67">
        <v>0.36397683230306077</v>
      </c>
      <c r="BT67">
        <v>0.30598128826611593</v>
      </c>
      <c r="BU67">
        <v>10.983000000000001</v>
      </c>
      <c r="BV67">
        <v>1.0703808636571002</v>
      </c>
      <c r="BW67">
        <v>37.647878652766977</v>
      </c>
      <c r="BX67">
        <v>27</v>
      </c>
      <c r="BY67">
        <v>29</v>
      </c>
      <c r="BZ67">
        <v>1020</v>
      </c>
    </row>
    <row r="68" spans="1:78" ht="16.5">
      <c r="A68" s="105" t="str">
        <f t="shared" si="1"/>
        <v>강화교통</v>
      </c>
      <c r="B68" s="106" t="str">
        <f t="shared" si="2"/>
        <v>이제강</v>
      </c>
      <c r="C68" s="107" t="str">
        <f t="shared" si="3"/>
        <v>F</v>
      </c>
      <c r="D68" s="108">
        <f t="shared" si="4"/>
        <v>0.7899068461584926</v>
      </c>
      <c r="E68" s="109">
        <f t="shared" si="5"/>
        <v>6014</v>
      </c>
      <c r="F68" s="284" t="str">
        <f t="shared" si="6"/>
        <v>800</v>
      </c>
      <c r="G68" s="110" t="str">
        <f t="shared" si="7"/>
        <v>70바3704</v>
      </c>
      <c r="H68" s="111">
        <f t="shared" si="8"/>
        <v>2</v>
      </c>
      <c r="I68" s="112">
        <f t="shared" si="9"/>
        <v>969.34199999999998</v>
      </c>
      <c r="J68" s="113">
        <f t="shared" si="10"/>
        <v>1.58381308355162E-2</v>
      </c>
      <c r="K68" s="113">
        <f t="shared" si="11"/>
        <v>0.32819793595765612</v>
      </c>
      <c r="L68" s="113">
        <f t="shared" si="12"/>
        <v>0.2754445799315412</v>
      </c>
      <c r="M68" s="114">
        <f t="shared" si="13"/>
        <v>13.452999999999999</v>
      </c>
      <c r="N68" s="115">
        <f t="shared" si="14"/>
        <v>0.10316276401930381</v>
      </c>
      <c r="O68" s="115">
        <f t="shared" si="15"/>
        <v>19.910413455725635</v>
      </c>
      <c r="P68" s="224">
        <f t="shared" si="16"/>
        <v>7</v>
      </c>
      <c r="Q68" s="225">
        <f t="shared" si="17"/>
        <v>1</v>
      </c>
      <c r="R68" s="225">
        <f t="shared" si="18"/>
        <v>193</v>
      </c>
      <c r="T68">
        <v>503</v>
      </c>
      <c r="U68">
        <v>6014</v>
      </c>
      <c r="V68" t="s">
        <v>294</v>
      </c>
      <c r="W68">
        <v>969.34199999999998</v>
      </c>
      <c r="X68">
        <v>423.28500000000003</v>
      </c>
      <c r="Y68">
        <v>2.29</v>
      </c>
      <c r="Z68">
        <v>13.452999999999999</v>
      </c>
      <c r="AA68">
        <v>44.950822000000002</v>
      </c>
      <c r="AB68">
        <v>0.71193700000000004</v>
      </c>
      <c r="AC68">
        <v>14.752767</v>
      </c>
      <c r="AD68" s="1">
        <v>267</v>
      </c>
      <c r="AE68">
        <v>1</v>
      </c>
      <c r="AF68">
        <v>193</v>
      </c>
      <c r="AG68">
        <v>104</v>
      </c>
      <c r="AH68">
        <v>21.564499000000001</v>
      </c>
      <c r="AI68">
        <v>3316.5</v>
      </c>
      <c r="AJ68">
        <v>10.199999999999999</v>
      </c>
      <c r="AK68">
        <v>7</v>
      </c>
      <c r="AL68">
        <v>1939</v>
      </c>
      <c r="AM68">
        <v>0.7899068461584926</v>
      </c>
      <c r="AN68" t="s">
        <v>70</v>
      </c>
      <c r="AO68">
        <v>601.55399999999997</v>
      </c>
      <c r="AP68" t="s">
        <v>520</v>
      </c>
      <c r="AQ68" t="s">
        <v>117</v>
      </c>
      <c r="AR68" t="s">
        <v>122</v>
      </c>
      <c r="AS68" t="s">
        <v>117</v>
      </c>
      <c r="AT68" t="s">
        <v>122</v>
      </c>
      <c r="AU68" t="s">
        <v>291</v>
      </c>
      <c r="AV68" t="s">
        <v>294</v>
      </c>
      <c r="AW68" t="s">
        <v>70</v>
      </c>
      <c r="AX68">
        <v>6014</v>
      </c>
      <c r="AY68" t="s">
        <v>403</v>
      </c>
      <c r="AZ68">
        <v>1</v>
      </c>
      <c r="BA68" t="s">
        <v>277</v>
      </c>
      <c r="BB68">
        <v>2</v>
      </c>
      <c r="BC68">
        <v>1</v>
      </c>
      <c r="BE68" t="s">
        <v>70</v>
      </c>
      <c r="BF68">
        <v>0</v>
      </c>
      <c r="BG68" t="s">
        <v>314</v>
      </c>
      <c r="BI68" t="s">
        <v>117</v>
      </c>
      <c r="BJ68" t="s">
        <v>294</v>
      </c>
      <c r="BK68" t="s">
        <v>70</v>
      </c>
      <c r="BL68">
        <v>0.7899068461584926</v>
      </c>
      <c r="BM68">
        <v>6014</v>
      </c>
      <c r="BN68" t="s">
        <v>122</v>
      </c>
      <c r="BO68" t="s">
        <v>291</v>
      </c>
      <c r="BP68">
        <v>2</v>
      </c>
      <c r="BQ68">
        <v>969.34199999999998</v>
      </c>
      <c r="BR68">
        <v>1.58381308355162E-2</v>
      </c>
      <c r="BS68">
        <v>0.32819793595765612</v>
      </c>
      <c r="BT68">
        <v>0.2754445799315412</v>
      </c>
      <c r="BU68">
        <v>13.452999999999999</v>
      </c>
      <c r="BV68">
        <v>0.10316276401930381</v>
      </c>
      <c r="BW68">
        <v>19.910413455725635</v>
      </c>
      <c r="BX68">
        <v>7</v>
      </c>
      <c r="BY68">
        <v>1</v>
      </c>
      <c r="BZ68">
        <v>193</v>
      </c>
    </row>
    <row r="69" spans="1:78" ht="16.5">
      <c r="A69" s="121" t="str">
        <f t="shared" si="1"/>
        <v>강화교통</v>
      </c>
      <c r="B69" s="122" t="str">
        <f t="shared" si="2"/>
        <v>이주영</v>
      </c>
      <c r="C69" s="123" t="str">
        <f t="shared" si="3"/>
        <v>C</v>
      </c>
      <c r="D69" s="124">
        <f t="shared" si="4"/>
        <v>0.8684615384615384</v>
      </c>
      <c r="E69" s="125">
        <f t="shared" si="5"/>
        <v>9128</v>
      </c>
      <c r="F69" s="283" t="str">
        <f t="shared" si="6"/>
        <v>17</v>
      </c>
      <c r="G69" s="126" t="str">
        <f t="shared" si="7"/>
        <v>70바2504</v>
      </c>
      <c r="H69" s="127">
        <f t="shared" si="8"/>
        <v>1</v>
      </c>
      <c r="I69" s="128">
        <f t="shared" si="9"/>
        <v>2150.5970000000002</v>
      </c>
      <c r="J69" s="129">
        <f t="shared" si="10"/>
        <v>4.4843723115719054E-2</v>
      </c>
      <c r="K69" s="129">
        <f t="shared" si="11"/>
        <v>0.3643601146613526</v>
      </c>
      <c r="L69" s="129">
        <f t="shared" si="12"/>
        <v>0.12880144443612632</v>
      </c>
      <c r="M69" s="130">
        <f t="shared" si="13"/>
        <v>11.141999999999999</v>
      </c>
      <c r="N69" s="131">
        <f t="shared" si="14"/>
        <v>4.6498716402933696E-2</v>
      </c>
      <c r="O69" s="131">
        <f t="shared" si="15"/>
        <v>18.87847885959108</v>
      </c>
      <c r="P69" s="222">
        <f t="shared" si="16"/>
        <v>9</v>
      </c>
      <c r="Q69" s="223">
        <f t="shared" si="17"/>
        <v>1</v>
      </c>
      <c r="R69" s="223">
        <f t="shared" si="18"/>
        <v>406</v>
      </c>
      <c r="T69">
        <v>503</v>
      </c>
      <c r="U69">
        <v>9128</v>
      </c>
      <c r="V69" t="s">
        <v>338</v>
      </c>
      <c r="W69">
        <v>2150.5970000000002</v>
      </c>
      <c r="X69">
        <v>952.61800000000005</v>
      </c>
      <c r="Y69">
        <v>2.258</v>
      </c>
      <c r="Z69">
        <v>11.141999999999999</v>
      </c>
      <c r="AA69">
        <v>149.32633899999999</v>
      </c>
      <c r="AB69">
        <v>6.6963489999999997</v>
      </c>
      <c r="AC69">
        <v>54.408562000000003</v>
      </c>
      <c r="AD69" s="1">
        <v>277</v>
      </c>
      <c r="AE69">
        <v>1</v>
      </c>
      <c r="AF69">
        <v>406</v>
      </c>
      <c r="AG69">
        <v>70</v>
      </c>
      <c r="AH69">
        <v>14.401992999999999</v>
      </c>
      <c r="AI69">
        <v>73.2</v>
      </c>
      <c r="AJ69">
        <v>0</v>
      </c>
      <c r="AK69">
        <v>9</v>
      </c>
      <c r="AL69">
        <v>1450</v>
      </c>
      <c r="AM69">
        <v>0.8684615384615384</v>
      </c>
      <c r="AN69" t="s">
        <v>69</v>
      </c>
      <c r="AO69">
        <v>2150.5970000000002</v>
      </c>
      <c r="AP69" t="s">
        <v>521</v>
      </c>
      <c r="AQ69" t="s">
        <v>117</v>
      </c>
      <c r="AR69" t="s">
        <v>118</v>
      </c>
      <c r="AS69" t="s">
        <v>117</v>
      </c>
      <c r="AT69" t="s">
        <v>118</v>
      </c>
      <c r="AU69" t="s">
        <v>172</v>
      </c>
      <c r="AV69" t="s">
        <v>338</v>
      </c>
      <c r="AW69" t="s">
        <v>69</v>
      </c>
      <c r="AX69">
        <v>9128</v>
      </c>
      <c r="AY69" t="s">
        <v>373</v>
      </c>
      <c r="AZ69">
        <v>3</v>
      </c>
      <c r="BA69" t="s">
        <v>344</v>
      </c>
      <c r="BB69">
        <v>1</v>
      </c>
      <c r="BC69">
        <v>1</v>
      </c>
      <c r="BE69" t="s">
        <v>69</v>
      </c>
      <c r="BF69">
        <v>0</v>
      </c>
      <c r="BG69" t="s">
        <v>314</v>
      </c>
      <c r="BI69" t="s">
        <v>117</v>
      </c>
      <c r="BJ69" t="s">
        <v>338</v>
      </c>
      <c r="BK69" t="s">
        <v>69</v>
      </c>
      <c r="BL69">
        <v>0.8684615384615384</v>
      </c>
      <c r="BM69">
        <v>9128</v>
      </c>
      <c r="BN69" t="s">
        <v>118</v>
      </c>
      <c r="BO69" t="s">
        <v>172</v>
      </c>
      <c r="BP69">
        <v>1</v>
      </c>
      <c r="BQ69">
        <v>2150.5970000000002</v>
      </c>
      <c r="BR69">
        <v>4.4843723115719054E-2</v>
      </c>
      <c r="BS69">
        <v>0.3643601146613526</v>
      </c>
      <c r="BT69">
        <v>0.12880144443612632</v>
      </c>
      <c r="BU69">
        <v>11.141999999999999</v>
      </c>
      <c r="BV69">
        <v>4.6498716402933696E-2</v>
      </c>
      <c r="BW69">
        <v>18.87847885959108</v>
      </c>
      <c r="BX69">
        <v>9</v>
      </c>
      <c r="BY69">
        <v>1</v>
      </c>
      <c r="BZ69">
        <v>406</v>
      </c>
    </row>
    <row r="70" spans="1:78" ht="16.5">
      <c r="A70" s="105" t="str">
        <f t="shared" si="1"/>
        <v>강화교통</v>
      </c>
      <c r="B70" s="106" t="str">
        <f t="shared" si="2"/>
        <v>이희동</v>
      </c>
      <c r="C70" s="107" t="str">
        <f t="shared" si="3"/>
        <v>C</v>
      </c>
      <c r="D70" s="108">
        <f t="shared" si="4"/>
        <v>0.87264162400340128</v>
      </c>
      <c r="E70" s="109">
        <f t="shared" si="5"/>
        <v>8899</v>
      </c>
      <c r="F70" s="284" t="str">
        <f t="shared" si="6"/>
        <v>17</v>
      </c>
      <c r="G70" s="110" t="str">
        <f t="shared" si="7"/>
        <v>70바3702</v>
      </c>
      <c r="H70" s="111">
        <f t="shared" si="8"/>
        <v>3</v>
      </c>
      <c r="I70" s="112">
        <f t="shared" si="9"/>
        <v>1024.06</v>
      </c>
      <c r="J70" s="113">
        <f t="shared" si="10"/>
        <v>1.9024746911552506E-2</v>
      </c>
      <c r="K70" s="113">
        <f t="shared" si="11"/>
        <v>0.40530688252553221</v>
      </c>
      <c r="L70" s="113">
        <f t="shared" si="12"/>
        <v>0.18846551959846103</v>
      </c>
      <c r="M70" s="114">
        <f t="shared" si="13"/>
        <v>11.484999999999999</v>
      </c>
      <c r="N70" s="115">
        <f t="shared" si="14"/>
        <v>0.78120422631486441</v>
      </c>
      <c r="O70" s="115">
        <f t="shared" si="15"/>
        <v>13.671073960510126</v>
      </c>
      <c r="P70" s="224">
        <f t="shared" si="16"/>
        <v>24</v>
      </c>
      <c r="Q70" s="225">
        <f t="shared" si="17"/>
        <v>8</v>
      </c>
      <c r="R70" s="225">
        <f t="shared" si="18"/>
        <v>140</v>
      </c>
      <c r="T70">
        <v>503</v>
      </c>
      <c r="U70">
        <v>8899</v>
      </c>
      <c r="V70" t="s">
        <v>339</v>
      </c>
      <c r="W70">
        <v>1024.06</v>
      </c>
      <c r="X70">
        <v>465.73399999999998</v>
      </c>
      <c r="Y70">
        <v>2.1989999999999998</v>
      </c>
      <c r="Z70">
        <v>11.484999999999999</v>
      </c>
      <c r="AA70">
        <v>71.164152999999999</v>
      </c>
      <c r="AB70">
        <v>1.35388</v>
      </c>
      <c r="AC70">
        <v>28.843321</v>
      </c>
      <c r="AD70" s="1">
        <v>193</v>
      </c>
      <c r="AE70">
        <v>8</v>
      </c>
      <c r="AF70">
        <v>140</v>
      </c>
      <c r="AG70">
        <v>80</v>
      </c>
      <c r="AH70">
        <v>14.39011</v>
      </c>
      <c r="AI70">
        <v>451.8</v>
      </c>
      <c r="AJ70">
        <v>0</v>
      </c>
      <c r="AK70">
        <v>24</v>
      </c>
      <c r="AL70">
        <v>13312</v>
      </c>
      <c r="AM70">
        <v>0.87264162400340128</v>
      </c>
      <c r="AN70" t="s">
        <v>69</v>
      </c>
      <c r="AO70">
        <v>512.202</v>
      </c>
      <c r="AP70" t="s">
        <v>522</v>
      </c>
      <c r="AQ70" t="s">
        <v>117</v>
      </c>
      <c r="AR70" t="s">
        <v>118</v>
      </c>
      <c r="AS70" t="s">
        <v>117</v>
      </c>
      <c r="AT70" t="s">
        <v>118</v>
      </c>
      <c r="AU70" t="s">
        <v>310</v>
      </c>
      <c r="AV70" t="s">
        <v>339</v>
      </c>
      <c r="AW70" t="s">
        <v>69</v>
      </c>
      <c r="AX70">
        <v>8899</v>
      </c>
      <c r="AY70" t="s">
        <v>373</v>
      </c>
      <c r="AZ70">
        <v>2</v>
      </c>
      <c r="BA70" t="s">
        <v>313</v>
      </c>
      <c r="BB70">
        <v>3</v>
      </c>
      <c r="BC70">
        <v>1</v>
      </c>
      <c r="BE70" t="s">
        <v>69</v>
      </c>
      <c r="BF70">
        <v>0</v>
      </c>
      <c r="BG70" t="s">
        <v>314</v>
      </c>
      <c r="BI70" t="s">
        <v>117</v>
      </c>
      <c r="BJ70" t="s">
        <v>339</v>
      </c>
      <c r="BK70" t="s">
        <v>69</v>
      </c>
      <c r="BL70">
        <v>0.87264162400340128</v>
      </c>
      <c r="BM70">
        <v>8899</v>
      </c>
      <c r="BN70" t="s">
        <v>118</v>
      </c>
      <c r="BO70" t="s">
        <v>310</v>
      </c>
      <c r="BP70">
        <v>3</v>
      </c>
      <c r="BQ70">
        <v>1024.06</v>
      </c>
      <c r="BR70">
        <v>1.9024746911552506E-2</v>
      </c>
      <c r="BS70">
        <v>0.40530688252553221</v>
      </c>
      <c r="BT70">
        <v>0.18846551959846103</v>
      </c>
      <c r="BU70">
        <v>11.484999999999999</v>
      </c>
      <c r="BV70">
        <v>0.78120422631486441</v>
      </c>
      <c r="BW70">
        <v>13.671073960510126</v>
      </c>
      <c r="BX70">
        <v>24</v>
      </c>
      <c r="BY70">
        <v>8</v>
      </c>
      <c r="BZ70">
        <v>140</v>
      </c>
    </row>
    <row r="71" spans="1:78" ht="16.5">
      <c r="A71" s="121" t="str">
        <f t="shared" ref="A71:A91" si="19">BI71</f>
        <v>강화교통</v>
      </c>
      <c r="B71" s="122" t="str">
        <f t="shared" ref="B71:B91" si="20">IF(BJ71="NULL", E71, BJ71)</f>
        <v>임성주</v>
      </c>
      <c r="C71" s="123" t="str">
        <f t="shared" ref="C71:C91" si="21">BK71</f>
        <v>B</v>
      </c>
      <c r="D71" s="124">
        <f t="shared" ref="D71:D91" si="22">BL71</f>
        <v>0.90554976644238039</v>
      </c>
      <c r="E71" s="125">
        <f t="shared" ref="E71:E91" si="23">U71</f>
        <v>9882</v>
      </c>
      <c r="F71" s="283" t="str">
        <f t="shared" ref="F71:F91" si="24">BN71</f>
        <v>70</v>
      </c>
      <c r="G71" s="126" t="str">
        <f t="shared" ref="G71:G91" si="25">BO71</f>
        <v>78바3214</v>
      </c>
      <c r="H71" s="127">
        <f t="shared" ref="H71:H91" si="26">BP71</f>
        <v>2</v>
      </c>
      <c r="I71" s="128">
        <f t="shared" ref="I71:I91" si="27">BQ71</f>
        <v>3807.8830000000003</v>
      </c>
      <c r="J71" s="129">
        <f t="shared" ref="J71:J91" si="28">AB71/AA71</f>
        <v>1.6594189076528834E-2</v>
      </c>
      <c r="K71" s="129">
        <f t="shared" ref="K71:K91" si="29">AC71/AA71</f>
        <v>0.30584412276873668</v>
      </c>
      <c r="L71" s="129">
        <f t="shared" ref="L71:L91" si="30">AD71/I71</f>
        <v>0.23897793078201193</v>
      </c>
      <c r="M71" s="130">
        <f t="shared" ref="M71:M91" si="31">Z71</f>
        <v>13.406000000000001</v>
      </c>
      <c r="N71" s="131">
        <f t="shared" ref="N71:N91" si="32">BV71</f>
        <v>2.6261311074946368E-2</v>
      </c>
      <c r="O71" s="131">
        <f t="shared" ref="O71:O91" si="33">BW71</f>
        <v>10.084343452779404</v>
      </c>
      <c r="P71" s="222">
        <f t="shared" ref="P71:P91" si="34">AK71</f>
        <v>38</v>
      </c>
      <c r="Q71" s="223">
        <f t="shared" ref="Q71:Q91" si="35">AE71</f>
        <v>1</v>
      </c>
      <c r="R71" s="223">
        <f t="shared" ref="R71:R91" si="36">AF71</f>
        <v>384</v>
      </c>
      <c r="T71">
        <v>503</v>
      </c>
      <c r="U71">
        <v>9882</v>
      </c>
      <c r="V71" t="s">
        <v>236</v>
      </c>
      <c r="W71">
        <v>3807.8829999999998</v>
      </c>
      <c r="X71">
        <v>1456.6120000000001</v>
      </c>
      <c r="Y71">
        <v>2.6139999999999999</v>
      </c>
      <c r="Z71">
        <v>13.406000000000001</v>
      </c>
      <c r="AA71">
        <v>173.45246499999999</v>
      </c>
      <c r="AB71">
        <v>2.8783029999999998</v>
      </c>
      <c r="AC71">
        <v>53.049416999999998</v>
      </c>
      <c r="AD71" s="1">
        <v>910</v>
      </c>
      <c r="AE71">
        <v>1</v>
      </c>
      <c r="AF71">
        <v>384</v>
      </c>
      <c r="AG71">
        <v>77</v>
      </c>
      <c r="AH71">
        <v>21.953467</v>
      </c>
      <c r="AI71">
        <v>7747.2</v>
      </c>
      <c r="AJ71">
        <v>0</v>
      </c>
      <c r="AK71">
        <v>38</v>
      </c>
      <c r="AL71">
        <v>7215</v>
      </c>
      <c r="AM71">
        <v>0.90554976644238039</v>
      </c>
      <c r="AN71" t="s">
        <v>68</v>
      </c>
      <c r="AO71">
        <v>3575.0610000000001</v>
      </c>
      <c r="AP71" t="s">
        <v>523</v>
      </c>
      <c r="AQ71" t="s">
        <v>117</v>
      </c>
      <c r="AR71" t="s">
        <v>120</v>
      </c>
      <c r="AS71" t="s">
        <v>117</v>
      </c>
      <c r="AT71" t="s">
        <v>120</v>
      </c>
      <c r="AU71" t="s">
        <v>183</v>
      </c>
      <c r="AV71" t="s">
        <v>236</v>
      </c>
      <c r="AW71" t="s">
        <v>68</v>
      </c>
      <c r="AX71">
        <v>9882</v>
      </c>
      <c r="AY71" t="s">
        <v>385</v>
      </c>
      <c r="AZ71">
        <v>4</v>
      </c>
      <c r="BA71" t="s">
        <v>386</v>
      </c>
      <c r="BB71">
        <v>2</v>
      </c>
      <c r="BC71">
        <v>1</v>
      </c>
      <c r="BE71" t="s">
        <v>69</v>
      </c>
      <c r="BF71">
        <v>1</v>
      </c>
      <c r="BG71" t="s">
        <v>309</v>
      </c>
      <c r="BI71" t="s">
        <v>117</v>
      </c>
      <c r="BJ71" t="s">
        <v>236</v>
      </c>
      <c r="BK71" t="s">
        <v>68</v>
      </c>
      <c r="BL71">
        <v>0.90554976644238039</v>
      </c>
      <c r="BM71">
        <v>9882</v>
      </c>
      <c r="BN71" t="s">
        <v>120</v>
      </c>
      <c r="BO71" t="s">
        <v>183</v>
      </c>
      <c r="BP71">
        <v>2</v>
      </c>
      <c r="BQ71">
        <v>3807.8830000000003</v>
      </c>
      <c r="BR71">
        <v>1.6594189076528834E-2</v>
      </c>
      <c r="BS71">
        <v>0.30584412276873668</v>
      </c>
      <c r="BT71">
        <v>0.23897793078201196</v>
      </c>
      <c r="BU71">
        <v>13.406000000000001</v>
      </c>
      <c r="BV71">
        <v>2.6261311074946368E-2</v>
      </c>
      <c r="BW71">
        <v>10.084343452779404</v>
      </c>
      <c r="BX71">
        <v>38</v>
      </c>
      <c r="BY71">
        <v>1</v>
      </c>
      <c r="BZ71">
        <v>384</v>
      </c>
    </row>
    <row r="72" spans="1:78" ht="16.5">
      <c r="A72" s="105" t="str">
        <f t="shared" si="19"/>
        <v>강화교통</v>
      </c>
      <c r="B72" s="106" t="str">
        <f t="shared" si="20"/>
        <v>임승준</v>
      </c>
      <c r="C72" s="107" t="str">
        <f t="shared" si="21"/>
        <v>B</v>
      </c>
      <c r="D72" s="108">
        <f t="shared" si="22"/>
        <v>0.91060606060606064</v>
      </c>
      <c r="E72" s="109">
        <f t="shared" si="23"/>
        <v>7449</v>
      </c>
      <c r="F72" s="284" t="str">
        <f t="shared" si="24"/>
        <v>71</v>
      </c>
      <c r="G72" s="110" t="str">
        <f t="shared" si="25"/>
        <v>78바3237</v>
      </c>
      <c r="H72" s="111">
        <f t="shared" si="26"/>
        <v>1</v>
      </c>
      <c r="I72" s="112">
        <f t="shared" si="27"/>
        <v>3937.83</v>
      </c>
      <c r="J72" s="113">
        <f t="shared" si="28"/>
        <v>1.7330247289945016E-2</v>
      </c>
      <c r="K72" s="113">
        <f t="shared" si="29"/>
        <v>0.25572070884157383</v>
      </c>
      <c r="L72" s="113">
        <f t="shared" si="30"/>
        <v>0.20315757663484713</v>
      </c>
      <c r="M72" s="114">
        <f t="shared" si="31"/>
        <v>11.395</v>
      </c>
      <c r="N72" s="115">
        <f t="shared" si="32"/>
        <v>0.40631515326969425</v>
      </c>
      <c r="O72" s="115">
        <f t="shared" si="33"/>
        <v>2.5648644050149447</v>
      </c>
      <c r="P72" s="224">
        <f t="shared" si="34"/>
        <v>3</v>
      </c>
      <c r="Q72" s="225">
        <f t="shared" si="35"/>
        <v>16</v>
      </c>
      <c r="R72" s="225">
        <f t="shared" si="36"/>
        <v>101</v>
      </c>
      <c r="T72">
        <v>503</v>
      </c>
      <c r="U72">
        <v>7449</v>
      </c>
      <c r="V72" t="s">
        <v>237</v>
      </c>
      <c r="W72">
        <v>3937.83</v>
      </c>
      <c r="X72">
        <v>1310.2629999999999</v>
      </c>
      <c r="Y72">
        <v>3.0049999999999999</v>
      </c>
      <c r="Z72">
        <v>11.395</v>
      </c>
      <c r="AA72">
        <v>164.627195</v>
      </c>
      <c r="AB72">
        <v>2.85303</v>
      </c>
      <c r="AC72">
        <v>42.098582999999998</v>
      </c>
      <c r="AD72" s="1">
        <v>800</v>
      </c>
      <c r="AE72">
        <v>16</v>
      </c>
      <c r="AF72">
        <v>101</v>
      </c>
      <c r="AG72">
        <v>73</v>
      </c>
      <c r="AH72">
        <v>23.919681000000001</v>
      </c>
      <c r="AI72">
        <v>976.4</v>
      </c>
      <c r="AJ72">
        <v>0</v>
      </c>
      <c r="AK72">
        <v>3</v>
      </c>
      <c r="AL72">
        <v>540</v>
      </c>
      <c r="AM72">
        <v>0.91060606060606064</v>
      </c>
      <c r="AN72" t="s">
        <v>68</v>
      </c>
      <c r="AO72">
        <v>3937.83</v>
      </c>
      <c r="AP72" t="s">
        <v>524</v>
      </c>
      <c r="AQ72" t="s">
        <v>117</v>
      </c>
      <c r="AR72" t="s">
        <v>121</v>
      </c>
      <c r="AS72" t="s">
        <v>117</v>
      </c>
      <c r="AT72" t="s">
        <v>121</v>
      </c>
      <c r="AU72" t="s">
        <v>195</v>
      </c>
      <c r="AV72" t="s">
        <v>237</v>
      </c>
      <c r="AW72" t="s">
        <v>68</v>
      </c>
      <c r="AX72">
        <v>7449</v>
      </c>
      <c r="AY72" t="s">
        <v>408</v>
      </c>
      <c r="AZ72">
        <v>4</v>
      </c>
      <c r="BA72" t="s">
        <v>525</v>
      </c>
      <c r="BB72">
        <v>1</v>
      </c>
      <c r="BC72">
        <v>1</v>
      </c>
      <c r="BE72" t="s">
        <v>69</v>
      </c>
      <c r="BF72">
        <v>1</v>
      </c>
      <c r="BG72" t="s">
        <v>309</v>
      </c>
      <c r="BI72" t="s">
        <v>117</v>
      </c>
      <c r="BJ72" t="s">
        <v>237</v>
      </c>
      <c r="BK72" t="s">
        <v>68</v>
      </c>
      <c r="BL72">
        <v>0.91060606060606064</v>
      </c>
      <c r="BM72">
        <v>7449</v>
      </c>
      <c r="BN72" t="s">
        <v>121</v>
      </c>
      <c r="BO72" t="s">
        <v>195</v>
      </c>
      <c r="BP72">
        <v>1</v>
      </c>
      <c r="BQ72">
        <v>3937.83</v>
      </c>
      <c r="BR72">
        <v>1.7330247289945016E-2</v>
      </c>
      <c r="BS72">
        <v>0.25572070884157383</v>
      </c>
      <c r="BT72">
        <v>0.20315757663484713</v>
      </c>
      <c r="BU72">
        <v>11.395</v>
      </c>
      <c r="BV72">
        <v>0.40631515326969425</v>
      </c>
      <c r="BW72">
        <v>2.5648644050149447</v>
      </c>
      <c r="BX72">
        <v>3</v>
      </c>
      <c r="BY72">
        <v>16</v>
      </c>
      <c r="BZ72">
        <v>101</v>
      </c>
    </row>
    <row r="73" spans="1:78" ht="16.5">
      <c r="A73" s="121" t="str">
        <f t="shared" si="19"/>
        <v>강화교통</v>
      </c>
      <c r="B73" s="122" t="str">
        <f t="shared" si="20"/>
        <v>전덕기</v>
      </c>
      <c r="C73" s="123" t="str">
        <f t="shared" si="21"/>
        <v>D</v>
      </c>
      <c r="D73" s="124">
        <f t="shared" si="22"/>
        <v>0.801738648051874</v>
      </c>
      <c r="E73" s="125">
        <f t="shared" si="23"/>
        <v>9498</v>
      </c>
      <c r="F73" s="283" t="str">
        <f t="shared" si="24"/>
        <v>70</v>
      </c>
      <c r="G73" s="126" t="str">
        <f t="shared" si="25"/>
        <v>78바3203</v>
      </c>
      <c r="H73" s="127">
        <f t="shared" si="26"/>
        <v>3</v>
      </c>
      <c r="I73" s="128">
        <f t="shared" si="27"/>
        <v>2603.085</v>
      </c>
      <c r="J73" s="129">
        <f t="shared" si="28"/>
        <v>1.5097569785820691E-2</v>
      </c>
      <c r="K73" s="129">
        <f t="shared" si="29"/>
        <v>0.30633429146701374</v>
      </c>
      <c r="L73" s="129">
        <f t="shared" si="30"/>
        <v>0.29311374772625559</v>
      </c>
      <c r="M73" s="130">
        <f t="shared" si="31"/>
        <v>15.803000000000001</v>
      </c>
      <c r="N73" s="131">
        <f t="shared" si="32"/>
        <v>7.6831912903343527E-2</v>
      </c>
      <c r="O73" s="131">
        <f t="shared" si="33"/>
        <v>38.300708582316751</v>
      </c>
      <c r="P73" s="222">
        <f t="shared" si="34"/>
        <v>20</v>
      </c>
      <c r="Q73" s="223">
        <f t="shared" si="35"/>
        <v>2</v>
      </c>
      <c r="R73" s="223">
        <f t="shared" si="36"/>
        <v>997</v>
      </c>
      <c r="T73">
        <v>503</v>
      </c>
      <c r="U73">
        <v>9498</v>
      </c>
      <c r="V73" t="s">
        <v>340</v>
      </c>
      <c r="W73">
        <v>2603.085</v>
      </c>
      <c r="X73">
        <v>1152.17</v>
      </c>
      <c r="Y73">
        <v>2.2589999999999999</v>
      </c>
      <c r="Z73">
        <v>15.803000000000001</v>
      </c>
      <c r="AA73">
        <v>114.476371</v>
      </c>
      <c r="AB73">
        <v>1.728315</v>
      </c>
      <c r="AC73">
        <v>35.068038000000001</v>
      </c>
      <c r="AD73" s="1">
        <v>763</v>
      </c>
      <c r="AE73">
        <v>2</v>
      </c>
      <c r="AF73">
        <v>997</v>
      </c>
      <c r="AG73">
        <v>80</v>
      </c>
      <c r="AH73">
        <v>22.739059000000001</v>
      </c>
      <c r="AI73">
        <v>9353</v>
      </c>
      <c r="AJ73">
        <v>0</v>
      </c>
      <c r="AK73">
        <v>20</v>
      </c>
      <c r="AL73">
        <v>9412</v>
      </c>
      <c r="AM73">
        <v>0.801738648051874</v>
      </c>
      <c r="AN73" t="s">
        <v>67</v>
      </c>
      <c r="AO73">
        <v>1127.92</v>
      </c>
      <c r="AP73" t="s">
        <v>526</v>
      </c>
      <c r="AQ73" t="s">
        <v>117</v>
      </c>
      <c r="AR73" t="s">
        <v>120</v>
      </c>
      <c r="AS73" t="s">
        <v>117</v>
      </c>
      <c r="AT73" t="s">
        <v>120</v>
      </c>
      <c r="AU73" t="s">
        <v>180</v>
      </c>
      <c r="AV73" t="s">
        <v>340</v>
      </c>
      <c r="AW73" t="s">
        <v>67</v>
      </c>
      <c r="AX73">
        <v>9498</v>
      </c>
      <c r="AY73" t="s">
        <v>398</v>
      </c>
      <c r="AZ73">
        <v>9</v>
      </c>
      <c r="BA73" t="s">
        <v>527</v>
      </c>
      <c r="BB73">
        <v>3</v>
      </c>
      <c r="BC73">
        <v>1</v>
      </c>
      <c r="BE73" t="s">
        <v>70</v>
      </c>
      <c r="BF73">
        <v>1</v>
      </c>
      <c r="BG73" t="s">
        <v>309</v>
      </c>
      <c r="BI73" t="s">
        <v>117</v>
      </c>
      <c r="BJ73" t="s">
        <v>340</v>
      </c>
      <c r="BK73" t="s">
        <v>67</v>
      </c>
      <c r="BL73">
        <v>0.801738648051874</v>
      </c>
      <c r="BM73">
        <v>9498</v>
      </c>
      <c r="BN73" t="s">
        <v>120</v>
      </c>
      <c r="BO73" t="s">
        <v>180</v>
      </c>
      <c r="BP73">
        <v>3</v>
      </c>
      <c r="BQ73">
        <v>2603.085</v>
      </c>
      <c r="BR73">
        <v>1.5097569785820691E-2</v>
      </c>
      <c r="BS73">
        <v>0.30633429146701374</v>
      </c>
      <c r="BT73">
        <v>0.29311374772625559</v>
      </c>
      <c r="BU73">
        <v>15.803000000000001</v>
      </c>
      <c r="BV73">
        <v>7.6831912903343527E-2</v>
      </c>
      <c r="BW73">
        <v>38.300708582316751</v>
      </c>
      <c r="BX73">
        <v>20</v>
      </c>
      <c r="BY73">
        <v>2</v>
      </c>
      <c r="BZ73">
        <v>997</v>
      </c>
    </row>
    <row r="74" spans="1:78" ht="16.5">
      <c r="A74" s="105" t="str">
        <f t="shared" si="19"/>
        <v>강화교통</v>
      </c>
      <c r="B74" s="106" t="str">
        <f t="shared" si="20"/>
        <v>전종한</v>
      </c>
      <c r="C74" s="107" t="str">
        <f t="shared" si="21"/>
        <v>D</v>
      </c>
      <c r="D74" s="108">
        <f t="shared" si="22"/>
        <v>0.82239311891972577</v>
      </c>
      <c r="E74" s="109">
        <f t="shared" si="23"/>
        <v>6810</v>
      </c>
      <c r="F74" s="284" t="str">
        <f t="shared" si="24"/>
        <v>60-5</v>
      </c>
      <c r="G74" s="110" t="str">
        <f t="shared" si="25"/>
        <v>78바3207</v>
      </c>
      <c r="H74" s="111">
        <f t="shared" si="26"/>
        <v>2</v>
      </c>
      <c r="I74" s="112">
        <f t="shared" si="27"/>
        <v>8214.2009999999991</v>
      </c>
      <c r="J74" s="113">
        <f t="shared" si="28"/>
        <v>1.3148800161491647E-2</v>
      </c>
      <c r="K74" s="113">
        <f t="shared" si="29"/>
        <v>0.29636976629726064</v>
      </c>
      <c r="L74" s="113">
        <f t="shared" si="30"/>
        <v>0.25492436817652747</v>
      </c>
      <c r="M74" s="114">
        <f t="shared" si="31"/>
        <v>14.488</v>
      </c>
      <c r="N74" s="115">
        <f t="shared" si="32"/>
        <v>1.1078375121329513</v>
      </c>
      <c r="O74" s="115">
        <f t="shared" si="33"/>
        <v>32.504683048296485</v>
      </c>
      <c r="P74" s="224">
        <f t="shared" si="34"/>
        <v>42</v>
      </c>
      <c r="Q74" s="225">
        <f t="shared" si="35"/>
        <v>91</v>
      </c>
      <c r="R74" s="225">
        <f t="shared" si="36"/>
        <v>2670</v>
      </c>
      <c r="T74">
        <v>503</v>
      </c>
      <c r="U74">
        <v>6810</v>
      </c>
      <c r="V74" t="s">
        <v>238</v>
      </c>
      <c r="W74">
        <v>8214.2009999999991</v>
      </c>
      <c r="X74">
        <v>3169.4169999999999</v>
      </c>
      <c r="Y74">
        <v>2.5920000000000001</v>
      </c>
      <c r="Z74">
        <v>14.488</v>
      </c>
      <c r="AA74">
        <v>330.67716799999999</v>
      </c>
      <c r="AB74">
        <v>4.3480080000000001</v>
      </c>
      <c r="AC74">
        <v>98.002714999999995</v>
      </c>
      <c r="AD74" s="1">
        <v>2094</v>
      </c>
      <c r="AE74">
        <v>91</v>
      </c>
      <c r="AF74">
        <v>2670</v>
      </c>
      <c r="AG74">
        <v>107</v>
      </c>
      <c r="AH74">
        <v>24.840544000000001</v>
      </c>
      <c r="AI74">
        <v>31541.4</v>
      </c>
      <c r="AJ74">
        <v>2128.5</v>
      </c>
      <c r="AK74">
        <v>42</v>
      </c>
      <c r="AL74">
        <v>20201</v>
      </c>
      <c r="AM74">
        <v>0.82239311891972577</v>
      </c>
      <c r="AN74" t="s">
        <v>67</v>
      </c>
      <c r="AO74">
        <v>4456.3379999999997</v>
      </c>
      <c r="AP74" t="s">
        <v>528</v>
      </c>
      <c r="AQ74" t="s">
        <v>117</v>
      </c>
      <c r="AR74" t="s">
        <v>119</v>
      </c>
      <c r="AS74" t="s">
        <v>117</v>
      </c>
      <c r="AT74" t="s">
        <v>119</v>
      </c>
      <c r="AU74" t="s">
        <v>319</v>
      </c>
      <c r="AV74" t="s">
        <v>238</v>
      </c>
      <c r="AW74" t="s">
        <v>67</v>
      </c>
      <c r="AX74">
        <v>6810</v>
      </c>
      <c r="AY74" t="s">
        <v>392</v>
      </c>
      <c r="AZ74">
        <v>5</v>
      </c>
      <c r="BA74" t="s">
        <v>405</v>
      </c>
      <c r="BB74">
        <v>2</v>
      </c>
      <c r="BC74">
        <v>1</v>
      </c>
      <c r="BE74" t="s">
        <v>69</v>
      </c>
      <c r="BF74">
        <v>-1</v>
      </c>
      <c r="BG74" t="s">
        <v>320</v>
      </c>
      <c r="BI74" t="s">
        <v>117</v>
      </c>
      <c r="BJ74" t="s">
        <v>238</v>
      </c>
      <c r="BK74" t="s">
        <v>67</v>
      </c>
      <c r="BL74">
        <v>0.82239311891972577</v>
      </c>
      <c r="BM74">
        <v>6810</v>
      </c>
      <c r="BN74" t="s">
        <v>119</v>
      </c>
      <c r="BO74" t="s">
        <v>319</v>
      </c>
      <c r="BP74">
        <v>2</v>
      </c>
      <c r="BQ74">
        <v>8214.2009999999991</v>
      </c>
      <c r="BR74">
        <v>1.3148800161491647E-2</v>
      </c>
      <c r="BS74">
        <v>0.29636976629726064</v>
      </c>
      <c r="BT74">
        <v>0.25492436817652747</v>
      </c>
      <c r="BU74">
        <v>14.488</v>
      </c>
      <c r="BV74">
        <v>1.1078375121329513</v>
      </c>
      <c r="BW74">
        <v>32.504683048296485</v>
      </c>
      <c r="BX74">
        <v>42</v>
      </c>
      <c r="BY74">
        <v>91</v>
      </c>
      <c r="BZ74">
        <v>2670</v>
      </c>
    </row>
    <row r="75" spans="1:78" ht="16.5">
      <c r="A75" s="121" t="str">
        <f t="shared" si="19"/>
        <v>강화교통</v>
      </c>
      <c r="B75" s="122" t="str">
        <f t="shared" si="20"/>
        <v>전판남</v>
      </c>
      <c r="C75" s="123" t="str">
        <f t="shared" si="21"/>
        <v>F</v>
      </c>
      <c r="D75" s="124">
        <f t="shared" si="22"/>
        <v>0.78240163288954301</v>
      </c>
      <c r="E75" s="125">
        <f t="shared" si="23"/>
        <v>29</v>
      </c>
      <c r="F75" s="283" t="str">
        <f t="shared" si="24"/>
        <v>17</v>
      </c>
      <c r="G75" s="126" t="str">
        <f t="shared" si="25"/>
        <v>78바3238</v>
      </c>
      <c r="H75" s="127">
        <f t="shared" si="26"/>
        <v>2</v>
      </c>
      <c r="I75" s="128">
        <f t="shared" si="27"/>
        <v>1710.3140000000001</v>
      </c>
      <c r="J75" s="129">
        <f t="shared" si="28"/>
        <v>1.8232254733201874E-2</v>
      </c>
      <c r="K75" s="129">
        <f t="shared" si="29"/>
        <v>0.39823858685220453</v>
      </c>
      <c r="L75" s="129">
        <f t="shared" si="30"/>
        <v>0.2268589276588977</v>
      </c>
      <c r="M75" s="130">
        <f t="shared" si="31"/>
        <v>13.587999999999999</v>
      </c>
      <c r="N75" s="131">
        <f t="shared" si="32"/>
        <v>0.35081277473025418</v>
      </c>
      <c r="O75" s="131">
        <f t="shared" si="33"/>
        <v>11.167539995579759</v>
      </c>
      <c r="P75" s="222">
        <f t="shared" si="34"/>
        <v>13</v>
      </c>
      <c r="Q75" s="223">
        <f t="shared" si="35"/>
        <v>6</v>
      </c>
      <c r="R75" s="223">
        <f t="shared" si="36"/>
        <v>191</v>
      </c>
      <c r="T75">
        <v>503</v>
      </c>
      <c r="U75">
        <v>29</v>
      </c>
      <c r="V75" t="s">
        <v>341</v>
      </c>
      <c r="W75">
        <v>1710.3140000000001</v>
      </c>
      <c r="X75">
        <v>870.52200000000005</v>
      </c>
      <c r="Y75">
        <v>1.9650000000000001</v>
      </c>
      <c r="Z75">
        <v>13.587999999999999</v>
      </c>
      <c r="AA75">
        <v>117.373031</v>
      </c>
      <c r="AB75">
        <v>2.1399750000000002</v>
      </c>
      <c r="AC75">
        <v>46.742469999999997</v>
      </c>
      <c r="AD75" s="1">
        <v>388</v>
      </c>
      <c r="AE75">
        <v>6</v>
      </c>
      <c r="AF75">
        <v>191</v>
      </c>
      <c r="AG75">
        <v>72</v>
      </c>
      <c r="AH75">
        <v>14.571609</v>
      </c>
      <c r="AI75">
        <v>216</v>
      </c>
      <c r="AJ75">
        <v>0</v>
      </c>
      <c r="AK75">
        <v>13</v>
      </c>
      <c r="AL75">
        <v>4822</v>
      </c>
      <c r="AM75">
        <v>0.78240163288954301</v>
      </c>
      <c r="AN75" t="s">
        <v>70</v>
      </c>
      <c r="AO75">
        <v>1439.287</v>
      </c>
      <c r="AP75" t="s">
        <v>529</v>
      </c>
      <c r="AQ75" t="s">
        <v>117</v>
      </c>
      <c r="AR75" t="s">
        <v>118</v>
      </c>
      <c r="AS75" t="s">
        <v>117</v>
      </c>
      <c r="AT75" t="s">
        <v>118</v>
      </c>
      <c r="AU75" t="s">
        <v>318</v>
      </c>
      <c r="AV75" t="s">
        <v>341</v>
      </c>
      <c r="AW75" t="s">
        <v>70</v>
      </c>
      <c r="AX75">
        <v>29</v>
      </c>
      <c r="AY75" t="s">
        <v>401</v>
      </c>
      <c r="AZ75">
        <v>2</v>
      </c>
      <c r="BA75" t="s">
        <v>287</v>
      </c>
      <c r="BB75">
        <v>2</v>
      </c>
      <c r="BC75">
        <v>1</v>
      </c>
      <c r="BE75" t="s">
        <v>70</v>
      </c>
      <c r="BF75">
        <v>0</v>
      </c>
      <c r="BG75" t="s">
        <v>314</v>
      </c>
      <c r="BI75" t="s">
        <v>117</v>
      </c>
      <c r="BJ75" t="s">
        <v>341</v>
      </c>
      <c r="BK75" t="s">
        <v>70</v>
      </c>
      <c r="BL75">
        <v>0.78240163288954301</v>
      </c>
      <c r="BM75">
        <v>29</v>
      </c>
      <c r="BN75" t="s">
        <v>118</v>
      </c>
      <c r="BO75" t="s">
        <v>318</v>
      </c>
      <c r="BP75">
        <v>2</v>
      </c>
      <c r="BQ75">
        <v>1710.3140000000001</v>
      </c>
      <c r="BR75">
        <v>1.8232254733201874E-2</v>
      </c>
      <c r="BS75">
        <v>0.39823858685220453</v>
      </c>
      <c r="BT75">
        <v>0.2268589276588977</v>
      </c>
      <c r="BU75">
        <v>13.587999999999999</v>
      </c>
      <c r="BV75">
        <v>0.35081277473025418</v>
      </c>
      <c r="BW75">
        <v>11.167539995579759</v>
      </c>
      <c r="BX75">
        <v>13</v>
      </c>
      <c r="BY75">
        <v>6</v>
      </c>
      <c r="BZ75">
        <v>191</v>
      </c>
    </row>
    <row r="76" spans="1:78" ht="16.5">
      <c r="A76" s="105" t="str">
        <f t="shared" si="19"/>
        <v>강화교통</v>
      </c>
      <c r="B76" s="106" t="str">
        <f t="shared" si="20"/>
        <v>정봉진</v>
      </c>
      <c r="C76" s="107" t="str">
        <f t="shared" si="21"/>
        <v>S</v>
      </c>
      <c r="D76" s="108">
        <f t="shared" si="22"/>
        <v>1.0314814814814814</v>
      </c>
      <c r="E76" s="109">
        <f t="shared" si="23"/>
        <v>8578</v>
      </c>
      <c r="F76" s="284" t="str">
        <f t="shared" si="24"/>
        <v>800</v>
      </c>
      <c r="G76" s="110" t="str">
        <f t="shared" si="25"/>
        <v>78바3241</v>
      </c>
      <c r="H76" s="111">
        <f t="shared" si="26"/>
        <v>1</v>
      </c>
      <c r="I76" s="112">
        <f t="shared" si="27"/>
        <v>2673.2759999999998</v>
      </c>
      <c r="J76" s="113">
        <f t="shared" si="28"/>
        <v>1.5228796132730949E-2</v>
      </c>
      <c r="K76" s="113">
        <f t="shared" si="29"/>
        <v>0.36612889264327708</v>
      </c>
      <c r="L76" s="113">
        <f t="shared" si="30"/>
        <v>0.28541759249699622</v>
      </c>
      <c r="M76" s="114">
        <f t="shared" si="31"/>
        <v>9.4689999999999994</v>
      </c>
      <c r="N76" s="115">
        <f t="shared" si="32"/>
        <v>7.4814572083092057E-2</v>
      </c>
      <c r="O76" s="115">
        <f t="shared" si="33"/>
        <v>8.0799737849739426</v>
      </c>
      <c r="P76" s="224">
        <f t="shared" si="34"/>
        <v>15</v>
      </c>
      <c r="Q76" s="225">
        <f t="shared" si="35"/>
        <v>2</v>
      </c>
      <c r="R76" s="225">
        <f t="shared" si="36"/>
        <v>216</v>
      </c>
      <c r="T76">
        <v>503</v>
      </c>
      <c r="U76">
        <v>8578</v>
      </c>
      <c r="V76" t="s">
        <v>284</v>
      </c>
      <c r="W76">
        <v>2673.2759999999998</v>
      </c>
      <c r="X76">
        <v>959.87300000000005</v>
      </c>
      <c r="Y76">
        <v>2.7850000000000001</v>
      </c>
      <c r="Z76">
        <v>9.4689999999999994</v>
      </c>
      <c r="AA76">
        <v>132.842477</v>
      </c>
      <c r="AB76">
        <v>2.023031</v>
      </c>
      <c r="AC76">
        <v>48.637469000000003</v>
      </c>
      <c r="AD76" s="1">
        <v>763</v>
      </c>
      <c r="AE76">
        <v>2</v>
      </c>
      <c r="AF76">
        <v>216</v>
      </c>
      <c r="AG76">
        <v>87</v>
      </c>
      <c r="AH76">
        <v>20.123653000000001</v>
      </c>
      <c r="AI76">
        <v>9567.6</v>
      </c>
      <c r="AJ76">
        <v>0</v>
      </c>
      <c r="AK76">
        <v>15</v>
      </c>
      <c r="AL76">
        <v>3221</v>
      </c>
      <c r="AM76">
        <v>1.0314814814814814</v>
      </c>
      <c r="AN76" t="s">
        <v>71</v>
      </c>
      <c r="AO76">
        <v>2673.2759999999998</v>
      </c>
      <c r="AP76" t="s">
        <v>530</v>
      </c>
      <c r="AQ76" t="s">
        <v>117</v>
      </c>
      <c r="AR76" t="s">
        <v>122</v>
      </c>
      <c r="AS76" t="s">
        <v>117</v>
      </c>
      <c r="AT76" t="s">
        <v>122</v>
      </c>
      <c r="AU76" t="s">
        <v>283</v>
      </c>
      <c r="AV76" t="s">
        <v>284</v>
      </c>
      <c r="AW76" t="s">
        <v>71</v>
      </c>
      <c r="AX76">
        <v>8578</v>
      </c>
      <c r="AY76" t="s">
        <v>384</v>
      </c>
      <c r="AZ76">
        <v>1</v>
      </c>
      <c r="BA76" t="s">
        <v>332</v>
      </c>
      <c r="BB76">
        <v>1</v>
      </c>
      <c r="BC76">
        <v>1</v>
      </c>
      <c r="BE76" t="s">
        <v>71</v>
      </c>
      <c r="BF76">
        <v>0</v>
      </c>
      <c r="BG76" t="s">
        <v>314</v>
      </c>
      <c r="BI76" t="s">
        <v>117</v>
      </c>
      <c r="BJ76" t="s">
        <v>284</v>
      </c>
      <c r="BK76" t="s">
        <v>71</v>
      </c>
      <c r="BL76">
        <v>1.0314814814814814</v>
      </c>
      <c r="BM76">
        <v>8578</v>
      </c>
      <c r="BN76" t="s">
        <v>122</v>
      </c>
      <c r="BO76" t="s">
        <v>283</v>
      </c>
      <c r="BP76">
        <v>1</v>
      </c>
      <c r="BQ76">
        <v>2673.2759999999998</v>
      </c>
      <c r="BR76">
        <v>1.5228796132730949E-2</v>
      </c>
      <c r="BS76">
        <v>0.36612889264327708</v>
      </c>
      <c r="BT76">
        <v>0.28541759249699622</v>
      </c>
      <c r="BU76">
        <v>9.4689999999999994</v>
      </c>
      <c r="BV76">
        <v>7.4814572083092057E-2</v>
      </c>
      <c r="BW76">
        <v>8.0799737849739426</v>
      </c>
      <c r="BX76">
        <v>15</v>
      </c>
      <c r="BY76">
        <v>2</v>
      </c>
      <c r="BZ76">
        <v>216</v>
      </c>
    </row>
    <row r="77" spans="1:78" ht="16.5">
      <c r="A77" s="121" t="str">
        <f t="shared" si="19"/>
        <v>강화교통</v>
      </c>
      <c r="B77" s="122" t="str">
        <f t="shared" si="20"/>
        <v>정상복</v>
      </c>
      <c r="C77" s="123" t="str">
        <f t="shared" si="21"/>
        <v>C</v>
      </c>
      <c r="D77" s="124">
        <f t="shared" si="22"/>
        <v>0.89214285714285724</v>
      </c>
      <c r="E77" s="125">
        <f t="shared" si="23"/>
        <v>4337</v>
      </c>
      <c r="F77" s="283" t="str">
        <f t="shared" si="24"/>
        <v>800</v>
      </c>
      <c r="G77" s="126" t="str">
        <f t="shared" si="25"/>
        <v>78바3210</v>
      </c>
      <c r="H77" s="127">
        <f t="shared" si="26"/>
        <v>1</v>
      </c>
      <c r="I77" s="128">
        <f t="shared" si="27"/>
        <v>2915.846</v>
      </c>
      <c r="J77" s="129">
        <f t="shared" si="28"/>
        <v>2.2677654366194833E-2</v>
      </c>
      <c r="K77" s="129">
        <f t="shared" si="29"/>
        <v>0.32752556876705113</v>
      </c>
      <c r="L77" s="129">
        <f t="shared" si="30"/>
        <v>0.102886092063847</v>
      </c>
      <c r="M77" s="130">
        <f t="shared" si="31"/>
        <v>11.169</v>
      </c>
      <c r="N77" s="131">
        <f t="shared" si="32"/>
        <v>0</v>
      </c>
      <c r="O77" s="131">
        <f t="shared" si="33"/>
        <v>18.2451336593222</v>
      </c>
      <c r="P77" s="222">
        <f t="shared" si="34"/>
        <v>8</v>
      </c>
      <c r="Q77" s="223">
        <f t="shared" si="35"/>
        <v>0</v>
      </c>
      <c r="R77" s="223">
        <f t="shared" si="36"/>
        <v>532</v>
      </c>
      <c r="T77">
        <v>503</v>
      </c>
      <c r="U77">
        <v>4337</v>
      </c>
      <c r="V77" t="s">
        <v>269</v>
      </c>
      <c r="W77">
        <v>2915.846</v>
      </c>
      <c r="X77">
        <v>1167.088</v>
      </c>
      <c r="Y77">
        <v>2.4980000000000002</v>
      </c>
      <c r="Z77">
        <v>11.169</v>
      </c>
      <c r="AA77">
        <v>142.34329299999999</v>
      </c>
      <c r="AB77">
        <v>3.2280120000000001</v>
      </c>
      <c r="AC77">
        <v>46.621068000000001</v>
      </c>
      <c r="AD77" s="1">
        <v>300</v>
      </c>
      <c r="AE77">
        <v>0</v>
      </c>
      <c r="AF77">
        <v>532</v>
      </c>
      <c r="AG77">
        <v>85</v>
      </c>
      <c r="AH77">
        <v>20.484604000000001</v>
      </c>
      <c r="AI77">
        <v>9333.1</v>
      </c>
      <c r="AJ77">
        <v>17.5</v>
      </c>
      <c r="AK77">
        <v>8</v>
      </c>
      <c r="AL77">
        <v>1231</v>
      </c>
      <c r="AM77">
        <v>0.89214285714285724</v>
      </c>
      <c r="AN77" t="s">
        <v>69</v>
      </c>
      <c r="AO77">
        <v>2915.846</v>
      </c>
      <c r="AP77" t="s">
        <v>531</v>
      </c>
      <c r="AQ77" t="s">
        <v>117</v>
      </c>
      <c r="AR77" t="s">
        <v>122</v>
      </c>
      <c r="AS77" t="s">
        <v>117</v>
      </c>
      <c r="AT77" t="s">
        <v>122</v>
      </c>
      <c r="AU77" t="s">
        <v>199</v>
      </c>
      <c r="AV77" t="s">
        <v>269</v>
      </c>
      <c r="AW77" t="s">
        <v>69</v>
      </c>
      <c r="AX77">
        <v>4337</v>
      </c>
      <c r="AY77" t="s">
        <v>374</v>
      </c>
      <c r="AZ77">
        <v>1</v>
      </c>
      <c r="BA77" t="s">
        <v>198</v>
      </c>
      <c r="BB77">
        <v>1</v>
      </c>
      <c r="BC77">
        <v>1</v>
      </c>
      <c r="BE77" t="s">
        <v>68</v>
      </c>
      <c r="BF77">
        <v>-1</v>
      </c>
      <c r="BG77" t="s">
        <v>320</v>
      </c>
      <c r="BI77" t="s">
        <v>117</v>
      </c>
      <c r="BJ77" t="s">
        <v>269</v>
      </c>
      <c r="BK77" t="s">
        <v>69</v>
      </c>
      <c r="BL77">
        <v>0.89214285714285724</v>
      </c>
      <c r="BM77">
        <v>4337</v>
      </c>
      <c r="BN77" t="s">
        <v>122</v>
      </c>
      <c r="BO77" t="s">
        <v>199</v>
      </c>
      <c r="BP77">
        <v>1</v>
      </c>
      <c r="BQ77">
        <v>2915.846</v>
      </c>
      <c r="BR77">
        <v>2.2677654366194833E-2</v>
      </c>
      <c r="BS77">
        <v>0.32752556876705113</v>
      </c>
      <c r="BT77">
        <v>0.102886092063847</v>
      </c>
      <c r="BU77">
        <v>11.169</v>
      </c>
      <c r="BV77">
        <v>0</v>
      </c>
      <c r="BW77">
        <v>18.2451336593222</v>
      </c>
      <c r="BX77">
        <v>8</v>
      </c>
      <c r="BY77">
        <v>0</v>
      </c>
      <c r="BZ77">
        <v>532</v>
      </c>
    </row>
    <row r="78" spans="1:78" ht="16.5">
      <c r="A78" s="105" t="str">
        <f t="shared" si="19"/>
        <v>강화교통</v>
      </c>
      <c r="B78" s="106" t="str">
        <f t="shared" si="20"/>
        <v>정찬희</v>
      </c>
      <c r="C78" s="107" t="str">
        <f t="shared" si="21"/>
        <v>C</v>
      </c>
      <c r="D78" s="108">
        <f t="shared" si="22"/>
        <v>0.87</v>
      </c>
      <c r="E78" s="109">
        <f t="shared" si="23"/>
        <v>1002</v>
      </c>
      <c r="F78" s="284" t="str">
        <f t="shared" si="24"/>
        <v>71</v>
      </c>
      <c r="G78" s="110" t="str">
        <f t="shared" si="25"/>
        <v>78바3208</v>
      </c>
      <c r="H78" s="111">
        <f t="shared" si="26"/>
        <v>1</v>
      </c>
      <c r="I78" s="112">
        <f t="shared" si="27"/>
        <v>4366.4849999999997</v>
      </c>
      <c r="J78" s="113">
        <f t="shared" si="28"/>
        <v>1.4982599117844905E-2</v>
      </c>
      <c r="K78" s="113">
        <f t="shared" si="29"/>
        <v>0.26539512145341682</v>
      </c>
      <c r="L78" s="113">
        <f t="shared" si="30"/>
        <v>0.25558315212350441</v>
      </c>
      <c r="M78" s="114">
        <f t="shared" si="31"/>
        <v>12.12</v>
      </c>
      <c r="N78" s="115">
        <f t="shared" si="32"/>
        <v>2.2901716140098959E-2</v>
      </c>
      <c r="O78" s="115">
        <f t="shared" si="33"/>
        <v>9.5500156304212656</v>
      </c>
      <c r="P78" s="224">
        <f t="shared" si="34"/>
        <v>15</v>
      </c>
      <c r="Q78" s="225">
        <f t="shared" si="35"/>
        <v>1</v>
      </c>
      <c r="R78" s="225">
        <f t="shared" si="36"/>
        <v>417</v>
      </c>
      <c r="T78">
        <v>503</v>
      </c>
      <c r="U78">
        <v>1002</v>
      </c>
      <c r="V78" t="s">
        <v>239</v>
      </c>
      <c r="W78">
        <v>4366.4849999999997</v>
      </c>
      <c r="X78">
        <v>1520.7629999999999</v>
      </c>
      <c r="Y78">
        <v>2.871</v>
      </c>
      <c r="Z78">
        <v>12.12</v>
      </c>
      <c r="AA78">
        <v>175.757756</v>
      </c>
      <c r="AB78">
        <v>2.633308</v>
      </c>
      <c r="AC78">
        <v>46.645251000000002</v>
      </c>
      <c r="AD78" s="1">
        <v>1116</v>
      </c>
      <c r="AE78">
        <v>1</v>
      </c>
      <c r="AF78">
        <v>417</v>
      </c>
      <c r="AG78">
        <v>77</v>
      </c>
      <c r="AH78">
        <v>24.843768000000001</v>
      </c>
      <c r="AI78">
        <v>8209.7000000000007</v>
      </c>
      <c r="AJ78">
        <v>0</v>
      </c>
      <c r="AK78">
        <v>15</v>
      </c>
      <c r="AL78">
        <v>7508</v>
      </c>
      <c r="AM78">
        <v>0.87</v>
      </c>
      <c r="AN78" t="s">
        <v>69</v>
      </c>
      <c r="AO78">
        <v>4366.4849999999997</v>
      </c>
      <c r="AP78" t="s">
        <v>532</v>
      </c>
      <c r="AQ78" t="s">
        <v>117</v>
      </c>
      <c r="AR78" t="s">
        <v>121</v>
      </c>
      <c r="AS78" t="s">
        <v>117</v>
      </c>
      <c r="AT78" t="s">
        <v>121</v>
      </c>
      <c r="AU78" t="s">
        <v>187</v>
      </c>
      <c r="AV78" t="s">
        <v>239</v>
      </c>
      <c r="AW78" t="s">
        <v>69</v>
      </c>
      <c r="AX78">
        <v>1002</v>
      </c>
      <c r="AY78" t="s">
        <v>399</v>
      </c>
      <c r="AZ78">
        <v>3</v>
      </c>
      <c r="BA78" t="s">
        <v>400</v>
      </c>
      <c r="BB78">
        <v>1</v>
      </c>
      <c r="BC78">
        <v>1</v>
      </c>
      <c r="BE78" t="s">
        <v>69</v>
      </c>
      <c r="BF78">
        <v>0</v>
      </c>
      <c r="BG78" t="s">
        <v>314</v>
      </c>
      <c r="BI78" t="s">
        <v>117</v>
      </c>
      <c r="BJ78" t="s">
        <v>239</v>
      </c>
      <c r="BK78" t="s">
        <v>69</v>
      </c>
      <c r="BL78">
        <v>0.87</v>
      </c>
      <c r="BM78">
        <v>1002</v>
      </c>
      <c r="BN78" t="s">
        <v>121</v>
      </c>
      <c r="BO78" t="s">
        <v>187</v>
      </c>
      <c r="BP78">
        <v>1</v>
      </c>
      <c r="BQ78">
        <v>4366.4849999999997</v>
      </c>
      <c r="BR78">
        <v>1.4982599117844905E-2</v>
      </c>
      <c r="BS78">
        <v>0.26539512145341682</v>
      </c>
      <c r="BT78">
        <v>0.25558315212350441</v>
      </c>
      <c r="BU78">
        <v>12.12</v>
      </c>
      <c r="BV78">
        <v>2.2901716140098959E-2</v>
      </c>
      <c r="BW78">
        <v>9.5500156304212656</v>
      </c>
      <c r="BX78">
        <v>15</v>
      </c>
      <c r="BY78">
        <v>1</v>
      </c>
      <c r="BZ78">
        <v>417</v>
      </c>
    </row>
    <row r="79" spans="1:78" ht="16.5">
      <c r="A79" s="121" t="str">
        <f t="shared" si="19"/>
        <v>강화교통</v>
      </c>
      <c r="B79" s="122" t="str">
        <f t="shared" si="20"/>
        <v>정해현</v>
      </c>
      <c r="C79" s="123" t="str">
        <f t="shared" si="21"/>
        <v>D</v>
      </c>
      <c r="D79" s="124">
        <f t="shared" si="22"/>
        <v>0.83212121212121215</v>
      </c>
      <c r="E79" s="125">
        <f t="shared" si="23"/>
        <v>6163</v>
      </c>
      <c r="F79" s="283" t="str">
        <f t="shared" si="24"/>
        <v>71</v>
      </c>
      <c r="G79" s="126" t="str">
        <f t="shared" si="25"/>
        <v>78바3219</v>
      </c>
      <c r="H79" s="127">
        <f t="shared" si="26"/>
        <v>1</v>
      </c>
      <c r="I79" s="128">
        <f t="shared" si="27"/>
        <v>2173.8739999999998</v>
      </c>
      <c r="J79" s="129">
        <f t="shared" si="28"/>
        <v>1.6053021777785413E-2</v>
      </c>
      <c r="K79" s="129">
        <f t="shared" si="29"/>
        <v>0.2729517813641234</v>
      </c>
      <c r="L79" s="129">
        <f t="shared" si="30"/>
        <v>0.20562369300152633</v>
      </c>
      <c r="M79" s="130">
        <f t="shared" si="31"/>
        <v>13.317</v>
      </c>
      <c r="N79" s="131">
        <f t="shared" si="32"/>
        <v>4.6000826174838104E-2</v>
      </c>
      <c r="O79" s="131">
        <f t="shared" si="33"/>
        <v>13.800247852451431</v>
      </c>
      <c r="P79" s="222">
        <f t="shared" si="34"/>
        <v>11</v>
      </c>
      <c r="Q79" s="223">
        <f t="shared" si="35"/>
        <v>1</v>
      </c>
      <c r="R79" s="223">
        <f t="shared" si="36"/>
        <v>300</v>
      </c>
      <c r="T79">
        <v>503</v>
      </c>
      <c r="U79">
        <v>6163</v>
      </c>
      <c r="V79" t="s">
        <v>240</v>
      </c>
      <c r="W79">
        <v>2173.8739999999998</v>
      </c>
      <c r="X79">
        <v>791.61099999999999</v>
      </c>
      <c r="Y79">
        <v>2.746</v>
      </c>
      <c r="Z79">
        <v>13.317</v>
      </c>
      <c r="AA79">
        <v>87.123597000000004</v>
      </c>
      <c r="AB79">
        <v>1.3985970000000001</v>
      </c>
      <c r="AC79">
        <v>23.780540999999999</v>
      </c>
      <c r="AD79" s="1">
        <v>447</v>
      </c>
      <c r="AE79">
        <v>1</v>
      </c>
      <c r="AF79">
        <v>300</v>
      </c>
      <c r="AG79">
        <v>78</v>
      </c>
      <c r="AH79">
        <v>24.951609000000001</v>
      </c>
      <c r="AI79">
        <v>1872.2</v>
      </c>
      <c r="AJ79">
        <v>0</v>
      </c>
      <c r="AK79">
        <v>11</v>
      </c>
      <c r="AL79">
        <v>958</v>
      </c>
      <c r="AM79">
        <v>0.83212121212121215</v>
      </c>
      <c r="AN79" t="s">
        <v>67</v>
      </c>
      <c r="AO79">
        <v>2173.8739999999998</v>
      </c>
      <c r="AP79" t="s">
        <v>533</v>
      </c>
      <c r="AQ79" t="s">
        <v>117</v>
      </c>
      <c r="AR79" t="s">
        <v>121</v>
      </c>
      <c r="AS79" t="s">
        <v>117</v>
      </c>
      <c r="AT79" t="s">
        <v>121</v>
      </c>
      <c r="AU79" t="s">
        <v>189</v>
      </c>
      <c r="AV79" t="s">
        <v>240</v>
      </c>
      <c r="AW79" t="s">
        <v>67</v>
      </c>
      <c r="AX79">
        <v>6163</v>
      </c>
      <c r="AY79" t="s">
        <v>379</v>
      </c>
      <c r="AZ79">
        <v>3</v>
      </c>
      <c r="BA79" t="s">
        <v>354</v>
      </c>
      <c r="BB79">
        <v>1</v>
      </c>
      <c r="BC79">
        <v>1</v>
      </c>
      <c r="BE79" t="s">
        <v>67</v>
      </c>
      <c r="BF79">
        <v>0</v>
      </c>
      <c r="BG79" t="s">
        <v>314</v>
      </c>
      <c r="BI79" t="s">
        <v>117</v>
      </c>
      <c r="BJ79" t="s">
        <v>240</v>
      </c>
      <c r="BK79" t="s">
        <v>67</v>
      </c>
      <c r="BL79">
        <v>0.83212121212121215</v>
      </c>
      <c r="BM79">
        <v>6163</v>
      </c>
      <c r="BN79" t="s">
        <v>121</v>
      </c>
      <c r="BO79" t="s">
        <v>189</v>
      </c>
      <c r="BP79">
        <v>1</v>
      </c>
      <c r="BQ79">
        <v>2173.8739999999998</v>
      </c>
      <c r="BR79">
        <v>1.6053021777785413E-2</v>
      </c>
      <c r="BS79">
        <v>0.2729517813641234</v>
      </c>
      <c r="BT79">
        <v>0.20562369300152633</v>
      </c>
      <c r="BU79">
        <v>13.317</v>
      </c>
      <c r="BV79">
        <v>4.6000826174838104E-2</v>
      </c>
      <c r="BW79">
        <v>13.800247852451431</v>
      </c>
      <c r="BX79">
        <v>11</v>
      </c>
      <c r="BY79">
        <v>1</v>
      </c>
      <c r="BZ79">
        <v>300</v>
      </c>
    </row>
    <row r="80" spans="1:78" ht="16.5">
      <c r="A80" s="105" t="str">
        <f t="shared" si="19"/>
        <v>강화교통</v>
      </c>
      <c r="B80" s="106" t="str">
        <f t="shared" si="20"/>
        <v>정희경</v>
      </c>
      <c r="C80" s="107" t="str">
        <f t="shared" si="21"/>
        <v>C</v>
      </c>
      <c r="D80" s="108">
        <f t="shared" si="22"/>
        <v>0.88518518518518519</v>
      </c>
      <c r="E80" s="109">
        <f t="shared" si="23"/>
        <v>1536</v>
      </c>
      <c r="F80" s="284" t="str">
        <f t="shared" si="24"/>
        <v>800</v>
      </c>
      <c r="G80" s="110" t="str">
        <f t="shared" si="25"/>
        <v>78바3212</v>
      </c>
      <c r="H80" s="111">
        <f t="shared" si="26"/>
        <v>1</v>
      </c>
      <c r="I80" s="112">
        <f t="shared" si="27"/>
        <v>2583.6289999999999</v>
      </c>
      <c r="J80" s="113">
        <f t="shared" si="28"/>
        <v>7.1194341311087402E-3</v>
      </c>
      <c r="K80" s="113">
        <f t="shared" si="29"/>
        <v>0.36689346320541938</v>
      </c>
      <c r="L80" s="113">
        <f t="shared" si="30"/>
        <v>0.16411024957530668</v>
      </c>
      <c r="M80" s="114">
        <f t="shared" si="31"/>
        <v>11.41</v>
      </c>
      <c r="N80" s="115">
        <f t="shared" si="32"/>
        <v>1.1611574262403774</v>
      </c>
      <c r="O80" s="115">
        <f t="shared" si="33"/>
        <v>10.60523782632878</v>
      </c>
      <c r="P80" s="224">
        <f t="shared" si="34"/>
        <v>25</v>
      </c>
      <c r="Q80" s="225">
        <f t="shared" si="35"/>
        <v>30</v>
      </c>
      <c r="R80" s="225">
        <f t="shared" si="36"/>
        <v>274</v>
      </c>
      <c r="T80">
        <v>503</v>
      </c>
      <c r="U80">
        <v>1536</v>
      </c>
      <c r="V80" t="s">
        <v>270</v>
      </c>
      <c r="W80">
        <v>2583.6289999999999</v>
      </c>
      <c r="X80">
        <v>1080.9290000000001</v>
      </c>
      <c r="Y80">
        <v>2.39</v>
      </c>
      <c r="Z80">
        <v>11.41</v>
      </c>
      <c r="AA80">
        <v>132.224975</v>
      </c>
      <c r="AB80">
        <v>0.94136699999999995</v>
      </c>
      <c r="AC80">
        <v>48.512478999999999</v>
      </c>
      <c r="AD80" s="1">
        <v>424</v>
      </c>
      <c r="AE80">
        <v>30</v>
      </c>
      <c r="AF80">
        <v>274</v>
      </c>
      <c r="AG80">
        <v>85</v>
      </c>
      <c r="AH80">
        <v>19.539643999999999</v>
      </c>
      <c r="AI80">
        <v>6369.2</v>
      </c>
      <c r="AJ80">
        <v>0</v>
      </c>
      <c r="AK80">
        <v>25</v>
      </c>
      <c r="AL80">
        <v>6021</v>
      </c>
      <c r="AM80">
        <v>0.88518518518518519</v>
      </c>
      <c r="AN80" t="s">
        <v>69</v>
      </c>
      <c r="AO80">
        <v>2583.6289999999999</v>
      </c>
      <c r="AP80" t="s">
        <v>534</v>
      </c>
      <c r="AQ80" t="s">
        <v>117</v>
      </c>
      <c r="AR80" t="s">
        <v>122</v>
      </c>
      <c r="AS80" t="s">
        <v>117</v>
      </c>
      <c r="AT80" t="s">
        <v>122</v>
      </c>
      <c r="AU80" t="s">
        <v>250</v>
      </c>
      <c r="AV80" t="s">
        <v>270</v>
      </c>
      <c r="AW80" t="s">
        <v>69</v>
      </c>
      <c r="AX80">
        <v>1536</v>
      </c>
      <c r="AY80" t="s">
        <v>374</v>
      </c>
      <c r="AZ80">
        <v>3</v>
      </c>
      <c r="BA80" t="s">
        <v>436</v>
      </c>
      <c r="BB80">
        <v>1</v>
      </c>
      <c r="BC80">
        <v>1</v>
      </c>
      <c r="BE80" t="s">
        <v>68</v>
      </c>
      <c r="BF80">
        <v>-1</v>
      </c>
      <c r="BG80" t="s">
        <v>320</v>
      </c>
      <c r="BI80" t="s">
        <v>117</v>
      </c>
      <c r="BJ80" t="s">
        <v>270</v>
      </c>
      <c r="BK80" t="s">
        <v>69</v>
      </c>
      <c r="BL80">
        <v>0.88518518518518519</v>
      </c>
      <c r="BM80">
        <v>1536</v>
      </c>
      <c r="BN80" t="s">
        <v>122</v>
      </c>
      <c r="BO80" t="s">
        <v>250</v>
      </c>
      <c r="BP80">
        <v>1</v>
      </c>
      <c r="BQ80">
        <v>2583.6289999999999</v>
      </c>
      <c r="BR80">
        <v>7.1194341311087402E-3</v>
      </c>
      <c r="BS80">
        <v>0.36689346320541938</v>
      </c>
      <c r="BT80">
        <v>0.16411024957530668</v>
      </c>
      <c r="BU80">
        <v>11.41</v>
      </c>
      <c r="BV80">
        <v>1.1611574262403774</v>
      </c>
      <c r="BW80">
        <v>10.60523782632878</v>
      </c>
      <c r="BX80">
        <v>25</v>
      </c>
      <c r="BY80">
        <v>30</v>
      </c>
      <c r="BZ80">
        <v>274</v>
      </c>
    </row>
    <row r="81" spans="1:78" ht="16.5">
      <c r="A81" s="121" t="str">
        <f t="shared" si="19"/>
        <v>강화교통</v>
      </c>
      <c r="B81" s="122" t="str">
        <f t="shared" si="20"/>
        <v>조규봉</v>
      </c>
      <c r="C81" s="123" t="str">
        <f t="shared" si="21"/>
        <v>C</v>
      </c>
      <c r="D81" s="124">
        <f t="shared" si="22"/>
        <v>0.86777777777777776</v>
      </c>
      <c r="E81" s="125">
        <f t="shared" si="23"/>
        <v>6048</v>
      </c>
      <c r="F81" s="283" t="str">
        <f t="shared" si="24"/>
        <v>800</v>
      </c>
      <c r="G81" s="126" t="str">
        <f t="shared" si="25"/>
        <v>70바3720</v>
      </c>
      <c r="H81" s="127">
        <f t="shared" si="26"/>
        <v>1</v>
      </c>
      <c r="I81" s="128">
        <f t="shared" si="27"/>
        <v>2782.31</v>
      </c>
      <c r="J81" s="129">
        <f t="shared" si="28"/>
        <v>2.6287370461576823E-2</v>
      </c>
      <c r="K81" s="129">
        <f t="shared" si="29"/>
        <v>0.3659213466360296</v>
      </c>
      <c r="L81" s="129">
        <f t="shared" si="30"/>
        <v>0.25123009298029336</v>
      </c>
      <c r="M81" s="130">
        <f t="shared" si="31"/>
        <v>12.153</v>
      </c>
      <c r="N81" s="131">
        <f t="shared" si="32"/>
        <v>1.0422993843245361</v>
      </c>
      <c r="O81" s="131">
        <f t="shared" si="33"/>
        <v>43.129629696187699</v>
      </c>
      <c r="P81" s="222">
        <f t="shared" si="34"/>
        <v>5</v>
      </c>
      <c r="Q81" s="223">
        <f t="shared" si="35"/>
        <v>29</v>
      </c>
      <c r="R81" s="223">
        <f t="shared" si="36"/>
        <v>1200</v>
      </c>
      <c r="T81">
        <v>503</v>
      </c>
      <c r="U81">
        <v>6048</v>
      </c>
      <c r="V81" t="s">
        <v>271</v>
      </c>
      <c r="W81">
        <v>2782.31</v>
      </c>
      <c r="X81">
        <v>1187.2909999999999</v>
      </c>
      <c r="Y81">
        <v>2.343</v>
      </c>
      <c r="Z81">
        <v>12.153</v>
      </c>
      <c r="AA81">
        <v>143.814955</v>
      </c>
      <c r="AB81">
        <v>3.7805170000000001</v>
      </c>
      <c r="AC81">
        <v>52.624961999999996</v>
      </c>
      <c r="AD81" s="1">
        <v>699</v>
      </c>
      <c r="AE81">
        <v>29</v>
      </c>
      <c r="AF81">
        <v>1200</v>
      </c>
      <c r="AG81">
        <v>93</v>
      </c>
      <c r="AH81">
        <v>19.346457999999998</v>
      </c>
      <c r="AI81">
        <v>7653.3</v>
      </c>
      <c r="AJ81">
        <v>8.8000000000000007</v>
      </c>
      <c r="AK81">
        <v>5</v>
      </c>
      <c r="AL81">
        <v>1157</v>
      </c>
      <c r="AM81">
        <v>0.86777777777777776</v>
      </c>
      <c r="AN81" t="s">
        <v>69</v>
      </c>
      <c r="AO81">
        <v>2782.31</v>
      </c>
      <c r="AP81" t="s">
        <v>535</v>
      </c>
      <c r="AQ81" t="s">
        <v>117</v>
      </c>
      <c r="AR81" t="s">
        <v>122</v>
      </c>
      <c r="AS81" t="s">
        <v>117</v>
      </c>
      <c r="AT81" t="s">
        <v>122</v>
      </c>
      <c r="AU81" t="s">
        <v>248</v>
      </c>
      <c r="AV81" t="s">
        <v>271</v>
      </c>
      <c r="AW81" t="s">
        <v>69</v>
      </c>
      <c r="AX81">
        <v>6048</v>
      </c>
      <c r="AY81" t="s">
        <v>374</v>
      </c>
      <c r="AZ81">
        <v>6</v>
      </c>
      <c r="BA81" t="s">
        <v>536</v>
      </c>
      <c r="BB81">
        <v>1</v>
      </c>
      <c r="BC81">
        <v>1</v>
      </c>
      <c r="BE81" t="s">
        <v>69</v>
      </c>
      <c r="BF81">
        <v>0</v>
      </c>
      <c r="BG81" t="s">
        <v>314</v>
      </c>
      <c r="BI81" t="s">
        <v>117</v>
      </c>
      <c r="BJ81" t="s">
        <v>271</v>
      </c>
      <c r="BK81" t="s">
        <v>69</v>
      </c>
      <c r="BL81">
        <v>0.86777777777777776</v>
      </c>
      <c r="BM81">
        <v>6048</v>
      </c>
      <c r="BN81" t="s">
        <v>122</v>
      </c>
      <c r="BO81" t="s">
        <v>248</v>
      </c>
      <c r="BP81">
        <v>1</v>
      </c>
      <c r="BQ81">
        <v>2782.31</v>
      </c>
      <c r="BR81">
        <v>2.6287370461576823E-2</v>
      </c>
      <c r="BS81">
        <v>0.3659213466360296</v>
      </c>
      <c r="BT81">
        <v>0.25123009298029336</v>
      </c>
      <c r="BU81">
        <v>12.153</v>
      </c>
      <c r="BV81">
        <v>1.0422993843245361</v>
      </c>
      <c r="BW81">
        <v>43.129629696187699</v>
      </c>
      <c r="BX81">
        <v>5</v>
      </c>
      <c r="BY81">
        <v>29</v>
      </c>
      <c r="BZ81">
        <v>1200</v>
      </c>
    </row>
    <row r="82" spans="1:78" ht="16.5">
      <c r="A82" s="105" t="str">
        <f t="shared" si="19"/>
        <v>강화교통</v>
      </c>
      <c r="B82" s="106" t="str">
        <f t="shared" si="20"/>
        <v>조성만</v>
      </c>
      <c r="C82" s="107" t="str">
        <f t="shared" si="21"/>
        <v>B</v>
      </c>
      <c r="D82" s="108">
        <f t="shared" si="22"/>
        <v>0.91401109174683259</v>
      </c>
      <c r="E82" s="109">
        <f t="shared" si="23"/>
        <v>6538</v>
      </c>
      <c r="F82" s="284" t="str">
        <f t="shared" si="24"/>
        <v>71</v>
      </c>
      <c r="G82" s="110" t="str">
        <f t="shared" si="25"/>
        <v>78바3237</v>
      </c>
      <c r="H82" s="111">
        <f t="shared" si="26"/>
        <v>2</v>
      </c>
      <c r="I82" s="112">
        <f t="shared" si="27"/>
        <v>3934.9580000000001</v>
      </c>
      <c r="J82" s="113">
        <f t="shared" si="28"/>
        <v>9.5607848656815153E-3</v>
      </c>
      <c r="K82" s="113">
        <f t="shared" si="29"/>
        <v>0.2601276410993052</v>
      </c>
      <c r="L82" s="113">
        <f t="shared" si="30"/>
        <v>0.1578161698295128</v>
      </c>
      <c r="M82" s="114">
        <f t="shared" si="31"/>
        <v>11.802</v>
      </c>
      <c r="N82" s="115">
        <f t="shared" si="32"/>
        <v>2.5413231856604313E-2</v>
      </c>
      <c r="O82" s="115">
        <f t="shared" si="33"/>
        <v>6.6836799782869347</v>
      </c>
      <c r="P82" s="224">
        <f t="shared" si="34"/>
        <v>5</v>
      </c>
      <c r="Q82" s="225">
        <f t="shared" si="35"/>
        <v>1</v>
      </c>
      <c r="R82" s="225">
        <f t="shared" si="36"/>
        <v>263</v>
      </c>
      <c r="T82">
        <v>503</v>
      </c>
      <c r="U82">
        <v>6538</v>
      </c>
      <c r="V82" t="s">
        <v>241</v>
      </c>
      <c r="W82">
        <v>3934.9580000000001</v>
      </c>
      <c r="X82">
        <v>1303.633</v>
      </c>
      <c r="Y82">
        <v>3.0179999999999998</v>
      </c>
      <c r="Z82">
        <v>11.802</v>
      </c>
      <c r="AA82">
        <v>158.893022</v>
      </c>
      <c r="AB82">
        <v>1.519142</v>
      </c>
      <c r="AC82">
        <v>41.332467000000001</v>
      </c>
      <c r="AD82" s="1">
        <v>621</v>
      </c>
      <c r="AE82">
        <v>1</v>
      </c>
      <c r="AF82">
        <v>263</v>
      </c>
      <c r="AG82">
        <v>79</v>
      </c>
      <c r="AH82">
        <v>24.764824999999998</v>
      </c>
      <c r="AI82">
        <v>3047</v>
      </c>
      <c r="AJ82">
        <v>0</v>
      </c>
      <c r="AK82">
        <v>5</v>
      </c>
      <c r="AL82">
        <v>2435</v>
      </c>
      <c r="AM82">
        <v>0.91401109174683259</v>
      </c>
      <c r="AN82" t="s">
        <v>68</v>
      </c>
      <c r="AO82">
        <v>3691.453</v>
      </c>
      <c r="AP82" t="s">
        <v>537</v>
      </c>
      <c r="AQ82" t="s">
        <v>117</v>
      </c>
      <c r="AR82" t="s">
        <v>121</v>
      </c>
      <c r="AS82" t="s">
        <v>117</v>
      </c>
      <c r="AT82" t="s">
        <v>121</v>
      </c>
      <c r="AU82" t="s">
        <v>195</v>
      </c>
      <c r="AV82" t="s">
        <v>241</v>
      </c>
      <c r="AW82" t="s">
        <v>68</v>
      </c>
      <c r="AX82">
        <v>6538</v>
      </c>
      <c r="AY82" t="s">
        <v>408</v>
      </c>
      <c r="AZ82">
        <v>3</v>
      </c>
      <c r="BA82" t="s">
        <v>538</v>
      </c>
      <c r="BB82">
        <v>2</v>
      </c>
      <c r="BC82">
        <v>1</v>
      </c>
      <c r="BE82" t="s">
        <v>67</v>
      </c>
      <c r="BF82">
        <v>2</v>
      </c>
      <c r="BG82" t="s">
        <v>309</v>
      </c>
      <c r="BI82" t="s">
        <v>117</v>
      </c>
      <c r="BJ82" t="s">
        <v>241</v>
      </c>
      <c r="BK82" t="s">
        <v>68</v>
      </c>
      <c r="BL82">
        <v>0.91401109174683259</v>
      </c>
      <c r="BM82">
        <v>6538</v>
      </c>
      <c r="BN82" t="s">
        <v>121</v>
      </c>
      <c r="BO82" t="s">
        <v>195</v>
      </c>
      <c r="BP82">
        <v>2</v>
      </c>
      <c r="BQ82">
        <v>3934.9580000000001</v>
      </c>
      <c r="BR82">
        <v>9.5607848656815153E-3</v>
      </c>
      <c r="BS82">
        <v>0.2601276410993052</v>
      </c>
      <c r="BT82">
        <v>0.1578161698295128</v>
      </c>
      <c r="BU82">
        <v>11.802</v>
      </c>
      <c r="BV82">
        <v>2.5413231856604313E-2</v>
      </c>
      <c r="BW82">
        <v>6.6836799782869347</v>
      </c>
      <c r="BX82">
        <v>5</v>
      </c>
      <c r="BY82">
        <v>1</v>
      </c>
      <c r="BZ82">
        <v>263</v>
      </c>
    </row>
    <row r="83" spans="1:78" ht="16.5">
      <c r="A83" s="121" t="str">
        <f t="shared" si="19"/>
        <v>강화교통</v>
      </c>
      <c r="B83" s="122" t="str">
        <f t="shared" si="20"/>
        <v>조영주</v>
      </c>
      <c r="C83" s="123" t="str">
        <f t="shared" si="21"/>
        <v>D</v>
      </c>
      <c r="D83" s="124">
        <f t="shared" si="22"/>
        <v>0.80121212121212126</v>
      </c>
      <c r="E83" s="125">
        <f t="shared" si="23"/>
        <v>1362</v>
      </c>
      <c r="F83" s="283" t="str">
        <f t="shared" si="24"/>
        <v>71</v>
      </c>
      <c r="G83" s="126" t="str">
        <f t="shared" si="25"/>
        <v>78바3227</v>
      </c>
      <c r="H83" s="127">
        <f t="shared" si="26"/>
        <v>1</v>
      </c>
      <c r="I83" s="128">
        <f t="shared" si="27"/>
        <v>2564.8130000000001</v>
      </c>
      <c r="J83" s="129">
        <f t="shared" si="28"/>
        <v>1.4864095306598388E-2</v>
      </c>
      <c r="K83" s="129">
        <f t="shared" si="29"/>
        <v>0.27704099101869267</v>
      </c>
      <c r="L83" s="129">
        <f t="shared" si="30"/>
        <v>0.25732870193655444</v>
      </c>
      <c r="M83" s="130">
        <f t="shared" si="31"/>
        <v>16.373999999999999</v>
      </c>
      <c r="N83" s="131">
        <f t="shared" si="32"/>
        <v>0.62382715620982887</v>
      </c>
      <c r="O83" s="131">
        <f t="shared" si="33"/>
        <v>29.826735906282444</v>
      </c>
      <c r="P83" s="222">
        <f t="shared" si="34"/>
        <v>23</v>
      </c>
      <c r="Q83" s="223">
        <f t="shared" si="35"/>
        <v>16</v>
      </c>
      <c r="R83" s="223">
        <f t="shared" si="36"/>
        <v>765</v>
      </c>
      <c r="T83">
        <v>503</v>
      </c>
      <c r="U83">
        <v>1362</v>
      </c>
      <c r="V83" t="s">
        <v>342</v>
      </c>
      <c r="W83">
        <v>2564.8130000000001</v>
      </c>
      <c r="X83">
        <v>969.97799999999995</v>
      </c>
      <c r="Y83">
        <v>2.6440000000000001</v>
      </c>
      <c r="Z83">
        <v>16.373999999999999</v>
      </c>
      <c r="AA83">
        <v>93.158040999999997</v>
      </c>
      <c r="AB83">
        <v>1.3847100000000001</v>
      </c>
      <c r="AC83">
        <v>25.808596000000001</v>
      </c>
      <c r="AD83" s="1">
        <v>660</v>
      </c>
      <c r="AE83">
        <v>16</v>
      </c>
      <c r="AF83">
        <v>765</v>
      </c>
      <c r="AG83">
        <v>83</v>
      </c>
      <c r="AH83">
        <v>27.531846999999999</v>
      </c>
      <c r="AI83">
        <v>11778.5</v>
      </c>
      <c r="AJ83">
        <v>0</v>
      </c>
      <c r="AK83">
        <v>23</v>
      </c>
      <c r="AL83">
        <v>14407</v>
      </c>
      <c r="AM83">
        <v>0.80121212121212126</v>
      </c>
      <c r="AN83" t="s">
        <v>67</v>
      </c>
      <c r="AO83">
        <v>2564.8130000000001</v>
      </c>
      <c r="AP83" t="s">
        <v>539</v>
      </c>
      <c r="AQ83" t="s">
        <v>117</v>
      </c>
      <c r="AR83" t="s">
        <v>121</v>
      </c>
      <c r="AS83" t="s">
        <v>117</v>
      </c>
      <c r="AT83" t="s">
        <v>121</v>
      </c>
      <c r="AU83" t="s">
        <v>329</v>
      </c>
      <c r="AV83" t="s">
        <v>342</v>
      </c>
      <c r="AW83" t="s">
        <v>67</v>
      </c>
      <c r="AX83">
        <v>1362</v>
      </c>
      <c r="AY83" t="s">
        <v>379</v>
      </c>
      <c r="AZ83">
        <v>5</v>
      </c>
      <c r="BA83" t="s">
        <v>415</v>
      </c>
      <c r="BB83">
        <v>1</v>
      </c>
      <c r="BC83">
        <v>1</v>
      </c>
      <c r="BE83" t="s">
        <v>67</v>
      </c>
      <c r="BF83">
        <v>0</v>
      </c>
      <c r="BG83" t="s">
        <v>314</v>
      </c>
      <c r="BI83" t="s">
        <v>117</v>
      </c>
      <c r="BJ83" t="s">
        <v>342</v>
      </c>
      <c r="BK83" t="s">
        <v>67</v>
      </c>
      <c r="BL83">
        <v>0.80121212121212126</v>
      </c>
      <c r="BM83">
        <v>1362</v>
      </c>
      <c r="BN83" t="s">
        <v>121</v>
      </c>
      <c r="BO83" t="s">
        <v>329</v>
      </c>
      <c r="BP83">
        <v>1</v>
      </c>
      <c r="BQ83">
        <v>2564.8130000000001</v>
      </c>
      <c r="BR83">
        <v>1.4864095306598388E-2</v>
      </c>
      <c r="BS83">
        <v>0.27704099101869267</v>
      </c>
      <c r="BT83">
        <v>0.25732870193655444</v>
      </c>
      <c r="BU83">
        <v>16.373999999999999</v>
      </c>
      <c r="BV83">
        <v>0.62382715620982887</v>
      </c>
      <c r="BW83">
        <v>29.826735906282444</v>
      </c>
      <c r="BX83">
        <v>23</v>
      </c>
      <c r="BY83">
        <v>16</v>
      </c>
      <c r="BZ83">
        <v>765</v>
      </c>
    </row>
    <row r="84" spans="1:78" ht="16.5">
      <c r="A84" s="105" t="str">
        <f t="shared" si="19"/>
        <v>강화교통</v>
      </c>
      <c r="B84" s="106" t="str">
        <f t="shared" si="20"/>
        <v>조정진</v>
      </c>
      <c r="C84" s="107" t="str">
        <f t="shared" si="21"/>
        <v>F</v>
      </c>
      <c r="D84" s="108">
        <f t="shared" si="22"/>
        <v>0.77859380099397246</v>
      </c>
      <c r="E84" s="109">
        <f t="shared" si="23"/>
        <v>819</v>
      </c>
      <c r="F84" s="284" t="str">
        <f t="shared" si="24"/>
        <v>71</v>
      </c>
      <c r="G84" s="110" t="str">
        <f t="shared" si="25"/>
        <v>78바3229</v>
      </c>
      <c r="H84" s="111">
        <f t="shared" si="26"/>
        <v>7</v>
      </c>
      <c r="I84" s="112">
        <f t="shared" si="27"/>
        <v>3397.02</v>
      </c>
      <c r="J84" s="113">
        <f t="shared" si="28"/>
        <v>2.9531954033782157E-2</v>
      </c>
      <c r="K84" s="113">
        <f t="shared" si="29"/>
        <v>0.32219689665653028</v>
      </c>
      <c r="L84" s="113">
        <f t="shared" si="30"/>
        <v>0.27141435728962443</v>
      </c>
      <c r="M84" s="114">
        <f t="shared" si="31"/>
        <v>16.231000000000002</v>
      </c>
      <c r="N84" s="115">
        <f t="shared" si="32"/>
        <v>1.1186275029290378</v>
      </c>
      <c r="O84" s="115">
        <f t="shared" si="33"/>
        <v>48.513108548080375</v>
      </c>
      <c r="P84" s="224">
        <f t="shared" si="34"/>
        <v>26</v>
      </c>
      <c r="Q84" s="225">
        <f t="shared" si="35"/>
        <v>38</v>
      </c>
      <c r="R84" s="225">
        <f t="shared" si="36"/>
        <v>1648</v>
      </c>
      <c r="T84">
        <v>503</v>
      </c>
      <c r="U84">
        <v>819</v>
      </c>
      <c r="V84" t="s">
        <v>242</v>
      </c>
      <c r="W84">
        <v>3397.02</v>
      </c>
      <c r="X84">
        <v>1365.6389999999999</v>
      </c>
      <c r="Y84">
        <v>2.4870000000000001</v>
      </c>
      <c r="Z84">
        <v>16.231000000000002</v>
      </c>
      <c r="AA84">
        <v>139.71608499999999</v>
      </c>
      <c r="AB84">
        <v>4.1260890000000003</v>
      </c>
      <c r="AC84">
        <v>45.016089000000001</v>
      </c>
      <c r="AD84" s="1">
        <v>922</v>
      </c>
      <c r="AE84">
        <v>38</v>
      </c>
      <c r="AF84">
        <v>1648</v>
      </c>
      <c r="AG84">
        <v>94</v>
      </c>
      <c r="AH84">
        <v>24.313735000000001</v>
      </c>
      <c r="AI84">
        <v>18400.599999999999</v>
      </c>
      <c r="AJ84">
        <v>1058.5</v>
      </c>
      <c r="AK84">
        <v>26</v>
      </c>
      <c r="AL84">
        <v>4994</v>
      </c>
      <c r="AM84">
        <v>0.77859380099397246</v>
      </c>
      <c r="AN84" t="s">
        <v>70</v>
      </c>
      <c r="AO84">
        <v>730.13</v>
      </c>
      <c r="AP84" t="s">
        <v>540</v>
      </c>
      <c r="AQ84" t="s">
        <v>117</v>
      </c>
      <c r="AR84" t="s">
        <v>121</v>
      </c>
      <c r="AS84" t="s">
        <v>117</v>
      </c>
      <c r="AT84" t="s">
        <v>121</v>
      </c>
      <c r="AU84" t="s">
        <v>194</v>
      </c>
      <c r="AV84" t="s">
        <v>242</v>
      </c>
      <c r="AW84" t="s">
        <v>70</v>
      </c>
      <c r="AX84">
        <v>819</v>
      </c>
      <c r="AY84" t="s">
        <v>393</v>
      </c>
      <c r="AZ84">
        <v>2</v>
      </c>
      <c r="BA84" t="s">
        <v>282</v>
      </c>
      <c r="BB84">
        <v>7</v>
      </c>
      <c r="BC84">
        <v>1</v>
      </c>
      <c r="BE84" t="s">
        <v>69</v>
      </c>
      <c r="BF84">
        <v>-2</v>
      </c>
      <c r="BG84" t="s">
        <v>320</v>
      </c>
      <c r="BI84" t="s">
        <v>117</v>
      </c>
      <c r="BJ84" t="s">
        <v>242</v>
      </c>
      <c r="BK84" t="s">
        <v>70</v>
      </c>
      <c r="BL84">
        <v>0.77859380099397246</v>
      </c>
      <c r="BM84">
        <v>819</v>
      </c>
      <c r="BN84" t="s">
        <v>121</v>
      </c>
      <c r="BO84" t="s">
        <v>194</v>
      </c>
      <c r="BP84">
        <v>7</v>
      </c>
      <c r="BQ84">
        <v>3397.02</v>
      </c>
      <c r="BR84">
        <v>2.9531954033782157E-2</v>
      </c>
      <c r="BS84">
        <v>0.32219689665653028</v>
      </c>
      <c r="BT84">
        <v>0.27141435728962443</v>
      </c>
      <c r="BU84">
        <v>16.231000000000002</v>
      </c>
      <c r="BV84">
        <v>1.1186275029290378</v>
      </c>
      <c r="BW84">
        <v>48.513108548080375</v>
      </c>
      <c r="BX84">
        <v>26</v>
      </c>
      <c r="BY84">
        <v>38</v>
      </c>
      <c r="BZ84">
        <v>1648</v>
      </c>
    </row>
    <row r="85" spans="1:78" ht="16.5">
      <c r="A85" s="121" t="str">
        <f t="shared" si="19"/>
        <v>강화교통</v>
      </c>
      <c r="B85" s="122" t="str">
        <f t="shared" si="20"/>
        <v>최종수</v>
      </c>
      <c r="C85" s="123" t="str">
        <f t="shared" si="21"/>
        <v>D</v>
      </c>
      <c r="D85" s="124">
        <f t="shared" si="22"/>
        <v>0.84858202084650636</v>
      </c>
      <c r="E85" s="125">
        <f t="shared" si="23"/>
        <v>1710</v>
      </c>
      <c r="F85" s="283" t="str">
        <f t="shared" si="24"/>
        <v>800</v>
      </c>
      <c r="G85" s="126" t="str">
        <f t="shared" si="25"/>
        <v>70바3704</v>
      </c>
      <c r="H85" s="127">
        <f t="shared" si="26"/>
        <v>5</v>
      </c>
      <c r="I85" s="128">
        <f t="shared" si="27"/>
        <v>2765.2959999999998</v>
      </c>
      <c r="J85" s="129">
        <f t="shared" si="28"/>
        <v>1.4249627157342043E-2</v>
      </c>
      <c r="K85" s="129">
        <f t="shared" si="29"/>
        <v>0.30170199421777993</v>
      </c>
      <c r="L85" s="129">
        <f t="shared" si="30"/>
        <v>0.2386724603803716</v>
      </c>
      <c r="M85" s="130">
        <f t="shared" si="31"/>
        <v>11.378</v>
      </c>
      <c r="N85" s="131">
        <f t="shared" si="32"/>
        <v>7.2324987994052001E-2</v>
      </c>
      <c r="O85" s="131">
        <f t="shared" si="33"/>
        <v>16.743234720623036</v>
      </c>
      <c r="P85" s="222">
        <f t="shared" si="34"/>
        <v>5</v>
      </c>
      <c r="Q85" s="223">
        <f t="shared" si="35"/>
        <v>2</v>
      </c>
      <c r="R85" s="223">
        <f t="shared" si="36"/>
        <v>463</v>
      </c>
      <c r="T85">
        <v>503</v>
      </c>
      <c r="U85">
        <v>1710</v>
      </c>
      <c r="V85" t="s">
        <v>243</v>
      </c>
      <c r="W85">
        <v>2765.2959999999998</v>
      </c>
      <c r="X85">
        <v>1096.5709999999999</v>
      </c>
      <c r="Y85">
        <v>2.5219999999999998</v>
      </c>
      <c r="Z85">
        <v>11.378</v>
      </c>
      <c r="AA85">
        <v>129.475528</v>
      </c>
      <c r="AB85">
        <v>1.844978</v>
      </c>
      <c r="AC85">
        <v>39.063025000000003</v>
      </c>
      <c r="AD85" s="1">
        <v>660</v>
      </c>
      <c r="AE85">
        <v>2</v>
      </c>
      <c r="AF85">
        <v>463</v>
      </c>
      <c r="AG85">
        <v>91</v>
      </c>
      <c r="AH85">
        <v>21.357672999999998</v>
      </c>
      <c r="AI85">
        <v>4091.3</v>
      </c>
      <c r="AJ85">
        <v>24.1</v>
      </c>
      <c r="AK85">
        <v>5</v>
      </c>
      <c r="AL85">
        <v>958</v>
      </c>
      <c r="AM85">
        <v>0.84858202084650636</v>
      </c>
      <c r="AN85" t="s">
        <v>67</v>
      </c>
      <c r="AO85">
        <v>852.82500000000005</v>
      </c>
      <c r="AP85" t="s">
        <v>541</v>
      </c>
      <c r="AQ85" t="s">
        <v>117</v>
      </c>
      <c r="AR85" t="s">
        <v>122</v>
      </c>
      <c r="AS85" t="s">
        <v>117</v>
      </c>
      <c r="AT85" t="s">
        <v>122</v>
      </c>
      <c r="AU85" t="s">
        <v>291</v>
      </c>
      <c r="AV85" t="s">
        <v>243</v>
      </c>
      <c r="AW85" t="s">
        <v>67</v>
      </c>
      <c r="AX85">
        <v>1710</v>
      </c>
      <c r="AY85" t="s">
        <v>388</v>
      </c>
      <c r="AZ85">
        <v>1</v>
      </c>
      <c r="BA85" t="s">
        <v>355</v>
      </c>
      <c r="BB85">
        <v>5</v>
      </c>
      <c r="BC85">
        <v>1</v>
      </c>
      <c r="BE85" t="s">
        <v>69</v>
      </c>
      <c r="BF85">
        <v>-1</v>
      </c>
      <c r="BG85" t="s">
        <v>320</v>
      </c>
      <c r="BI85" t="s">
        <v>117</v>
      </c>
      <c r="BJ85" t="s">
        <v>243</v>
      </c>
      <c r="BK85" t="s">
        <v>67</v>
      </c>
      <c r="BL85">
        <v>0.84858202084650636</v>
      </c>
      <c r="BM85">
        <v>1710</v>
      </c>
      <c r="BN85" t="s">
        <v>122</v>
      </c>
      <c r="BO85" t="s">
        <v>291</v>
      </c>
      <c r="BP85">
        <v>5</v>
      </c>
      <c r="BQ85">
        <v>2765.2959999999998</v>
      </c>
      <c r="BR85">
        <v>1.4249627157342043E-2</v>
      </c>
      <c r="BS85">
        <v>0.30170199421777993</v>
      </c>
      <c r="BT85">
        <v>0.2386724603803716</v>
      </c>
      <c r="BU85">
        <v>11.378</v>
      </c>
      <c r="BV85">
        <v>7.2324987994052001E-2</v>
      </c>
      <c r="BW85">
        <v>16.743234720623036</v>
      </c>
      <c r="BX85">
        <v>5</v>
      </c>
      <c r="BY85">
        <v>2</v>
      </c>
      <c r="BZ85">
        <v>463</v>
      </c>
    </row>
    <row r="86" spans="1:78" ht="16.5">
      <c r="A86" s="105" t="str">
        <f t="shared" si="19"/>
        <v>강화교통</v>
      </c>
      <c r="B86" s="106" t="str">
        <f t="shared" si="20"/>
        <v>태승환</v>
      </c>
      <c r="C86" s="107" t="str">
        <f t="shared" si="21"/>
        <v>D</v>
      </c>
      <c r="D86" s="108">
        <f t="shared" si="22"/>
        <v>0.84776470146235894</v>
      </c>
      <c r="E86" s="109">
        <f t="shared" si="23"/>
        <v>3150</v>
      </c>
      <c r="F86" s="284" t="str">
        <f t="shared" si="24"/>
        <v>71</v>
      </c>
      <c r="G86" s="110" t="str">
        <f t="shared" si="25"/>
        <v>78바3223</v>
      </c>
      <c r="H86" s="111">
        <f t="shared" si="26"/>
        <v>2</v>
      </c>
      <c r="I86" s="112">
        <f t="shared" si="27"/>
        <v>4044.98</v>
      </c>
      <c r="J86" s="113">
        <f t="shared" si="28"/>
        <v>8.8701738265799784E-3</v>
      </c>
      <c r="K86" s="113">
        <f t="shared" si="29"/>
        <v>0.30712420870571205</v>
      </c>
      <c r="L86" s="113">
        <f t="shared" si="30"/>
        <v>0.35055797556477414</v>
      </c>
      <c r="M86" s="114">
        <f t="shared" si="31"/>
        <v>13.125999999999999</v>
      </c>
      <c r="N86" s="115">
        <f t="shared" si="32"/>
        <v>1.3844320614687835</v>
      </c>
      <c r="O86" s="115">
        <f t="shared" si="33"/>
        <v>5.6366162502657611</v>
      </c>
      <c r="P86" s="224">
        <f t="shared" si="34"/>
        <v>40</v>
      </c>
      <c r="Q86" s="225">
        <f t="shared" si="35"/>
        <v>56</v>
      </c>
      <c r="R86" s="225">
        <f t="shared" si="36"/>
        <v>228</v>
      </c>
      <c r="T86">
        <v>503</v>
      </c>
      <c r="U86">
        <v>3150</v>
      </c>
      <c r="V86" t="s">
        <v>244</v>
      </c>
      <c r="W86">
        <v>4044.98</v>
      </c>
      <c r="X86">
        <v>1448.4469999999999</v>
      </c>
      <c r="Y86">
        <v>2.7930000000000001</v>
      </c>
      <c r="Z86">
        <v>13.125999999999999</v>
      </c>
      <c r="AA86">
        <v>167.287477</v>
      </c>
      <c r="AB86">
        <v>1.4838690000000001</v>
      </c>
      <c r="AC86">
        <v>51.378034</v>
      </c>
      <c r="AD86" s="1">
        <v>1418</v>
      </c>
      <c r="AE86">
        <v>56</v>
      </c>
      <c r="AF86">
        <v>228</v>
      </c>
      <c r="AG86">
        <v>81</v>
      </c>
      <c r="AH86">
        <v>24.179812999999999</v>
      </c>
      <c r="AI86">
        <v>16206.7</v>
      </c>
      <c r="AJ86">
        <v>0</v>
      </c>
      <c r="AK86">
        <v>40</v>
      </c>
      <c r="AL86">
        <v>23943</v>
      </c>
      <c r="AM86">
        <v>0.84776470146235894</v>
      </c>
      <c r="AN86" t="s">
        <v>67</v>
      </c>
      <c r="AO86">
        <v>3796.4650000000001</v>
      </c>
      <c r="AP86" t="s">
        <v>542</v>
      </c>
      <c r="AQ86" t="s">
        <v>117</v>
      </c>
      <c r="AR86" t="s">
        <v>121</v>
      </c>
      <c r="AS86" t="s">
        <v>117</v>
      </c>
      <c r="AT86" t="s">
        <v>121</v>
      </c>
      <c r="AU86" t="s">
        <v>190</v>
      </c>
      <c r="AV86" t="s">
        <v>244</v>
      </c>
      <c r="AW86" t="s">
        <v>67</v>
      </c>
      <c r="AX86">
        <v>3150</v>
      </c>
      <c r="AY86" t="s">
        <v>379</v>
      </c>
      <c r="AZ86">
        <v>1</v>
      </c>
      <c r="BA86" t="s">
        <v>193</v>
      </c>
      <c r="BB86">
        <v>2</v>
      </c>
      <c r="BC86">
        <v>1</v>
      </c>
      <c r="BE86" t="s">
        <v>67</v>
      </c>
      <c r="BF86">
        <v>0</v>
      </c>
      <c r="BG86" t="s">
        <v>314</v>
      </c>
      <c r="BI86" t="s">
        <v>117</v>
      </c>
      <c r="BJ86" t="s">
        <v>244</v>
      </c>
      <c r="BK86" t="s">
        <v>67</v>
      </c>
      <c r="BL86">
        <v>0.84776470146235894</v>
      </c>
      <c r="BM86">
        <v>3150</v>
      </c>
      <c r="BN86" t="s">
        <v>121</v>
      </c>
      <c r="BO86" t="s">
        <v>190</v>
      </c>
      <c r="BP86">
        <v>2</v>
      </c>
      <c r="BQ86">
        <v>4044.98</v>
      </c>
      <c r="BR86">
        <v>8.8701738265799784E-3</v>
      </c>
      <c r="BS86">
        <v>0.30712420870571205</v>
      </c>
      <c r="BT86">
        <v>0.35055797556477414</v>
      </c>
      <c r="BU86">
        <v>13.125999999999999</v>
      </c>
      <c r="BV86">
        <v>1.3844320614687835</v>
      </c>
      <c r="BW86">
        <v>5.6366162502657611</v>
      </c>
      <c r="BX86">
        <v>40</v>
      </c>
      <c r="BY86">
        <v>56</v>
      </c>
      <c r="BZ86">
        <v>228</v>
      </c>
    </row>
    <row r="87" spans="1:78" ht="16.5">
      <c r="A87" s="121" t="str">
        <f t="shared" si="19"/>
        <v>강화교통</v>
      </c>
      <c r="B87" s="122" t="str">
        <f t="shared" si="20"/>
        <v>한재만</v>
      </c>
      <c r="C87" s="123" t="str">
        <f t="shared" si="21"/>
        <v>C</v>
      </c>
      <c r="D87" s="124">
        <f t="shared" si="22"/>
        <v>0.89400000000000002</v>
      </c>
      <c r="E87" s="125">
        <f t="shared" si="23"/>
        <v>2844</v>
      </c>
      <c r="F87" s="283" t="str">
        <f t="shared" si="24"/>
        <v>70</v>
      </c>
      <c r="G87" s="126" t="str">
        <f t="shared" si="25"/>
        <v>78바3222</v>
      </c>
      <c r="H87" s="127">
        <f t="shared" si="26"/>
        <v>1</v>
      </c>
      <c r="I87" s="128">
        <f t="shared" si="27"/>
        <v>2899.2849999999999</v>
      </c>
      <c r="J87" s="129">
        <f t="shared" si="28"/>
        <v>1.5777778876168467E-2</v>
      </c>
      <c r="K87" s="129">
        <f t="shared" si="29"/>
        <v>0.33283389975416039</v>
      </c>
      <c r="L87" s="129">
        <f t="shared" si="30"/>
        <v>0.17625035137973674</v>
      </c>
      <c r="M87" s="130">
        <f t="shared" si="31"/>
        <v>11.673999999999999</v>
      </c>
      <c r="N87" s="131">
        <f t="shared" si="32"/>
        <v>6.8982525001853909E-2</v>
      </c>
      <c r="O87" s="131">
        <f t="shared" si="33"/>
        <v>16.038437062931035</v>
      </c>
      <c r="P87" s="222">
        <f t="shared" si="34"/>
        <v>28</v>
      </c>
      <c r="Q87" s="223">
        <f t="shared" si="35"/>
        <v>2</v>
      </c>
      <c r="R87" s="223">
        <f t="shared" si="36"/>
        <v>465</v>
      </c>
      <c r="T87">
        <v>503</v>
      </c>
      <c r="U87">
        <v>2844</v>
      </c>
      <c r="V87" t="s">
        <v>245</v>
      </c>
      <c r="W87">
        <v>2899.2849999999999</v>
      </c>
      <c r="X87">
        <v>1080.954</v>
      </c>
      <c r="Y87">
        <v>2.6819999999999999</v>
      </c>
      <c r="Z87">
        <v>11.673999999999999</v>
      </c>
      <c r="AA87">
        <v>133.32637099999999</v>
      </c>
      <c r="AB87">
        <v>2.1035940000000002</v>
      </c>
      <c r="AC87">
        <v>44.375535999999997</v>
      </c>
      <c r="AD87" s="1">
        <v>511</v>
      </c>
      <c r="AE87">
        <v>2</v>
      </c>
      <c r="AF87">
        <v>465</v>
      </c>
      <c r="AG87">
        <v>83</v>
      </c>
      <c r="AH87">
        <v>21.745773</v>
      </c>
      <c r="AI87">
        <v>7561.6</v>
      </c>
      <c r="AJ87">
        <v>16.899999999999999</v>
      </c>
      <c r="AK87">
        <v>28</v>
      </c>
      <c r="AL87">
        <v>12969</v>
      </c>
      <c r="AM87">
        <v>0.89400000000000002</v>
      </c>
      <c r="AN87" t="s">
        <v>69</v>
      </c>
      <c r="AO87">
        <v>2899.2849999999999</v>
      </c>
      <c r="AP87" t="s">
        <v>543</v>
      </c>
      <c r="AQ87" t="s">
        <v>117</v>
      </c>
      <c r="AR87" t="s">
        <v>120</v>
      </c>
      <c r="AS87" t="s">
        <v>117</v>
      </c>
      <c r="AT87" t="s">
        <v>120</v>
      </c>
      <c r="AU87" t="s">
        <v>186</v>
      </c>
      <c r="AV87" t="s">
        <v>245</v>
      </c>
      <c r="AW87" t="s">
        <v>69</v>
      </c>
      <c r="AX87">
        <v>2844</v>
      </c>
      <c r="AY87" t="s">
        <v>380</v>
      </c>
      <c r="AZ87">
        <v>1</v>
      </c>
      <c r="BA87" t="s">
        <v>326</v>
      </c>
      <c r="BB87">
        <v>1</v>
      </c>
      <c r="BC87">
        <v>1</v>
      </c>
      <c r="BE87" t="s">
        <v>69</v>
      </c>
      <c r="BF87">
        <v>0</v>
      </c>
      <c r="BG87" t="s">
        <v>314</v>
      </c>
      <c r="BI87" t="s">
        <v>117</v>
      </c>
      <c r="BJ87" t="s">
        <v>245</v>
      </c>
      <c r="BK87" t="s">
        <v>69</v>
      </c>
      <c r="BL87">
        <v>0.89400000000000002</v>
      </c>
      <c r="BM87">
        <v>2844</v>
      </c>
      <c r="BN87" t="s">
        <v>120</v>
      </c>
      <c r="BO87" t="s">
        <v>186</v>
      </c>
      <c r="BP87">
        <v>1</v>
      </c>
      <c r="BQ87">
        <v>2899.2849999999999</v>
      </c>
      <c r="BR87">
        <v>1.5777778876168467E-2</v>
      </c>
      <c r="BS87">
        <v>0.33283389975416039</v>
      </c>
      <c r="BT87">
        <v>0.17625035137973674</v>
      </c>
      <c r="BU87">
        <v>11.673999999999999</v>
      </c>
      <c r="BV87">
        <v>6.8982525001853909E-2</v>
      </c>
      <c r="BW87">
        <v>16.038437062931035</v>
      </c>
      <c r="BX87">
        <v>28</v>
      </c>
      <c r="BY87">
        <v>2</v>
      </c>
      <c r="BZ87">
        <v>465</v>
      </c>
    </row>
    <row r="88" spans="1:78" ht="16.5">
      <c r="A88" s="105" t="str">
        <f t="shared" si="19"/>
        <v>강화교통</v>
      </c>
      <c r="B88" s="106" t="str">
        <f t="shared" si="20"/>
        <v>한재열</v>
      </c>
      <c r="C88" s="107" t="str">
        <f t="shared" si="21"/>
        <v>F</v>
      </c>
      <c r="D88" s="108">
        <f t="shared" si="22"/>
        <v>0.76121212121212123</v>
      </c>
      <c r="E88" s="109">
        <f t="shared" si="23"/>
        <v>4474</v>
      </c>
      <c r="F88" s="284" t="str">
        <f t="shared" si="24"/>
        <v>71</v>
      </c>
      <c r="G88" s="110" t="str">
        <f t="shared" si="25"/>
        <v>78바3223</v>
      </c>
      <c r="H88" s="111">
        <f t="shared" si="26"/>
        <v>1</v>
      </c>
      <c r="I88" s="112">
        <f t="shared" si="27"/>
        <v>3914.7919999999999</v>
      </c>
      <c r="J88" s="113">
        <f t="shared" si="28"/>
        <v>1.3741911669173075E-2</v>
      </c>
      <c r="K88" s="113">
        <f t="shared" si="29"/>
        <v>0.289685748457779</v>
      </c>
      <c r="L88" s="113">
        <f t="shared" si="30"/>
        <v>0.31189396524770663</v>
      </c>
      <c r="M88" s="114">
        <f t="shared" si="31"/>
        <v>15.297000000000001</v>
      </c>
      <c r="N88" s="115">
        <f t="shared" si="32"/>
        <v>3.1163852383472737</v>
      </c>
      <c r="O88" s="115">
        <f t="shared" si="33"/>
        <v>40.870626076685554</v>
      </c>
      <c r="P88" s="224">
        <f t="shared" si="34"/>
        <v>12</v>
      </c>
      <c r="Q88" s="225">
        <f t="shared" si="35"/>
        <v>122</v>
      </c>
      <c r="R88" s="225">
        <f t="shared" si="36"/>
        <v>1600</v>
      </c>
      <c r="T88">
        <v>503</v>
      </c>
      <c r="U88">
        <v>4474</v>
      </c>
      <c r="V88" t="s">
        <v>285</v>
      </c>
      <c r="W88">
        <v>3914.7919999999999</v>
      </c>
      <c r="X88">
        <v>1558.2909999999999</v>
      </c>
      <c r="Y88">
        <v>2.512</v>
      </c>
      <c r="Z88">
        <v>15.297000000000001</v>
      </c>
      <c r="AA88">
        <v>159.54636099999999</v>
      </c>
      <c r="AB88">
        <v>2.192472</v>
      </c>
      <c r="AC88">
        <v>46.218307000000003</v>
      </c>
      <c r="AD88" s="1">
        <v>1221</v>
      </c>
      <c r="AE88">
        <v>122</v>
      </c>
      <c r="AF88">
        <v>1600</v>
      </c>
      <c r="AG88">
        <v>80</v>
      </c>
      <c r="AH88">
        <v>24.537018</v>
      </c>
      <c r="AI88">
        <v>13885.1</v>
      </c>
      <c r="AJ88">
        <v>0</v>
      </c>
      <c r="AK88">
        <v>12</v>
      </c>
      <c r="AL88">
        <v>6549</v>
      </c>
      <c r="AM88">
        <v>0.76121212121212123</v>
      </c>
      <c r="AN88" t="s">
        <v>70</v>
      </c>
      <c r="AO88">
        <v>3914.7919999999999</v>
      </c>
      <c r="AP88" t="s">
        <v>544</v>
      </c>
      <c r="AQ88" t="s">
        <v>117</v>
      </c>
      <c r="AR88" t="s">
        <v>121</v>
      </c>
      <c r="AS88" t="s">
        <v>117</v>
      </c>
      <c r="AT88" t="s">
        <v>121</v>
      </c>
      <c r="AU88" t="s">
        <v>190</v>
      </c>
      <c r="AV88" t="s">
        <v>285</v>
      </c>
      <c r="AW88" t="s">
        <v>70</v>
      </c>
      <c r="AX88">
        <v>4474</v>
      </c>
      <c r="AY88" t="s">
        <v>393</v>
      </c>
      <c r="AZ88">
        <v>4</v>
      </c>
      <c r="BA88" t="s">
        <v>394</v>
      </c>
      <c r="BB88">
        <v>1</v>
      </c>
      <c r="BC88">
        <v>1</v>
      </c>
      <c r="BE88" t="s">
        <v>70</v>
      </c>
      <c r="BF88">
        <v>0</v>
      </c>
      <c r="BG88" t="s">
        <v>314</v>
      </c>
      <c r="BI88" t="s">
        <v>117</v>
      </c>
      <c r="BJ88" t="s">
        <v>285</v>
      </c>
      <c r="BK88" t="s">
        <v>70</v>
      </c>
      <c r="BL88">
        <v>0.76121212121212123</v>
      </c>
      <c r="BM88">
        <v>4474</v>
      </c>
      <c r="BN88" t="s">
        <v>121</v>
      </c>
      <c r="BO88" t="s">
        <v>190</v>
      </c>
      <c r="BP88">
        <v>1</v>
      </c>
      <c r="BQ88">
        <v>3914.7919999999999</v>
      </c>
      <c r="BR88">
        <v>1.3741911669173075E-2</v>
      </c>
      <c r="BS88">
        <v>0.289685748457779</v>
      </c>
      <c r="BT88">
        <v>0.31189396524770663</v>
      </c>
      <c r="BU88">
        <v>15.297000000000001</v>
      </c>
      <c r="BV88">
        <v>3.1163852383472737</v>
      </c>
      <c r="BW88">
        <v>40.870626076685554</v>
      </c>
      <c r="BX88">
        <v>12</v>
      </c>
      <c r="BY88">
        <v>122</v>
      </c>
      <c r="BZ88">
        <v>1600</v>
      </c>
    </row>
    <row r="89" spans="1:78" ht="16.5">
      <c r="A89" s="121" t="str">
        <f t="shared" si="19"/>
        <v>강화교통</v>
      </c>
      <c r="B89" s="122" t="str">
        <f t="shared" si="20"/>
        <v>한정호</v>
      </c>
      <c r="C89" s="123" t="str">
        <f t="shared" si="21"/>
        <v>S</v>
      </c>
      <c r="D89" s="124">
        <f t="shared" si="22"/>
        <v>1.0104</v>
      </c>
      <c r="E89" s="125">
        <f t="shared" si="23"/>
        <v>5240</v>
      </c>
      <c r="F89" s="283" t="str">
        <f t="shared" si="24"/>
        <v>17</v>
      </c>
      <c r="G89" s="126" t="str">
        <f t="shared" si="25"/>
        <v>70바3702</v>
      </c>
      <c r="H89" s="127">
        <f t="shared" si="26"/>
        <v>1</v>
      </c>
      <c r="I89" s="128">
        <f t="shared" si="27"/>
        <v>1729.421</v>
      </c>
      <c r="J89" s="129">
        <f t="shared" si="28"/>
        <v>1.5815979007581644E-2</v>
      </c>
      <c r="K89" s="129">
        <f t="shared" si="29"/>
        <v>0.35239902130112688</v>
      </c>
      <c r="L89" s="129">
        <f t="shared" si="30"/>
        <v>0.10061170761775183</v>
      </c>
      <c r="M89" s="130">
        <f t="shared" si="31"/>
        <v>8.0259999999999998</v>
      </c>
      <c r="N89" s="131">
        <f t="shared" si="32"/>
        <v>0.57822820469972314</v>
      </c>
      <c r="O89" s="131">
        <f t="shared" si="33"/>
        <v>1.5033933322192803</v>
      </c>
      <c r="P89" s="222">
        <f t="shared" si="34"/>
        <v>6</v>
      </c>
      <c r="Q89" s="223">
        <f t="shared" si="35"/>
        <v>10</v>
      </c>
      <c r="R89" s="223">
        <f t="shared" si="36"/>
        <v>26</v>
      </c>
      <c r="T89">
        <v>503</v>
      </c>
      <c r="U89">
        <v>5240</v>
      </c>
      <c r="V89" t="s">
        <v>343</v>
      </c>
      <c r="W89">
        <v>1729.421</v>
      </c>
      <c r="X89">
        <v>684.53499999999997</v>
      </c>
      <c r="Y89">
        <v>2.5259999999999998</v>
      </c>
      <c r="Z89">
        <v>8.0259999999999998</v>
      </c>
      <c r="AA89">
        <v>116.79302300000001</v>
      </c>
      <c r="AB89">
        <v>1.8471960000000001</v>
      </c>
      <c r="AC89">
        <v>41.157747000000001</v>
      </c>
      <c r="AD89" s="1">
        <v>174</v>
      </c>
      <c r="AE89">
        <v>10</v>
      </c>
      <c r="AF89">
        <v>26</v>
      </c>
      <c r="AG89">
        <v>65</v>
      </c>
      <c r="AH89">
        <v>14.807570999999999</v>
      </c>
      <c r="AI89">
        <v>51.2</v>
      </c>
      <c r="AJ89">
        <v>0</v>
      </c>
      <c r="AK89">
        <v>6</v>
      </c>
      <c r="AL89">
        <v>1146</v>
      </c>
      <c r="AM89">
        <v>1.0104</v>
      </c>
      <c r="AN89" t="s">
        <v>71</v>
      </c>
      <c r="AO89">
        <v>1729.421</v>
      </c>
      <c r="AP89" t="s">
        <v>545</v>
      </c>
      <c r="AQ89" t="s">
        <v>117</v>
      </c>
      <c r="AR89" t="s">
        <v>118</v>
      </c>
      <c r="AS89" t="s">
        <v>117</v>
      </c>
      <c r="AT89" t="s">
        <v>118</v>
      </c>
      <c r="AU89" t="s">
        <v>310</v>
      </c>
      <c r="AV89" t="s">
        <v>343</v>
      </c>
      <c r="AW89" t="s">
        <v>71</v>
      </c>
      <c r="AX89">
        <v>5240</v>
      </c>
      <c r="AY89" t="s">
        <v>546</v>
      </c>
      <c r="AZ89">
        <v>1</v>
      </c>
      <c r="BA89" t="s">
        <v>547</v>
      </c>
      <c r="BB89">
        <v>1</v>
      </c>
      <c r="BC89">
        <v>1</v>
      </c>
      <c r="BE89" t="s">
        <v>66</v>
      </c>
      <c r="BF89">
        <v>1</v>
      </c>
      <c r="BG89" t="s">
        <v>309</v>
      </c>
      <c r="BI89" t="s">
        <v>117</v>
      </c>
      <c r="BJ89" t="s">
        <v>343</v>
      </c>
      <c r="BK89" t="s">
        <v>71</v>
      </c>
      <c r="BL89">
        <v>1.0104</v>
      </c>
      <c r="BM89">
        <v>5240</v>
      </c>
      <c r="BN89" t="s">
        <v>118</v>
      </c>
      <c r="BO89" t="s">
        <v>310</v>
      </c>
      <c r="BP89">
        <v>1</v>
      </c>
      <c r="BQ89">
        <v>1729.421</v>
      </c>
      <c r="BR89">
        <v>1.5815979007581644E-2</v>
      </c>
      <c r="BS89">
        <v>0.35239902130112688</v>
      </c>
      <c r="BT89">
        <v>0.10061170761775183</v>
      </c>
      <c r="BU89">
        <v>8.0259999999999998</v>
      </c>
      <c r="BV89">
        <v>0.57822820469972314</v>
      </c>
      <c r="BW89">
        <v>1.5033933322192803</v>
      </c>
      <c r="BX89">
        <v>6</v>
      </c>
      <c r="BY89">
        <v>10</v>
      </c>
      <c r="BZ89">
        <v>26</v>
      </c>
    </row>
    <row r="90" spans="1:78" ht="16.5">
      <c r="A90" s="105" t="str">
        <f t="shared" si="19"/>
        <v>강화교통</v>
      </c>
      <c r="B90" s="106" t="str">
        <f t="shared" si="20"/>
        <v>홍성운</v>
      </c>
      <c r="C90" s="107" t="str">
        <f t="shared" si="21"/>
        <v>A</v>
      </c>
      <c r="D90" s="108">
        <f t="shared" si="22"/>
        <v>0.95</v>
      </c>
      <c r="E90" s="109">
        <f t="shared" si="23"/>
        <v>2007</v>
      </c>
      <c r="F90" s="284" t="str">
        <f t="shared" si="24"/>
        <v>800</v>
      </c>
      <c r="G90" s="110" t="str">
        <f t="shared" si="25"/>
        <v>78바3228</v>
      </c>
      <c r="H90" s="111">
        <f t="shared" si="26"/>
        <v>1</v>
      </c>
      <c r="I90" s="112">
        <f t="shared" si="27"/>
        <v>2339.6439999999998</v>
      </c>
      <c r="J90" s="113">
        <f t="shared" si="28"/>
        <v>2.3379611639726128E-2</v>
      </c>
      <c r="K90" s="113">
        <f t="shared" si="29"/>
        <v>0.35716148987890806</v>
      </c>
      <c r="L90" s="113">
        <f t="shared" si="30"/>
        <v>0.2803845371347094</v>
      </c>
      <c r="M90" s="114">
        <f t="shared" si="31"/>
        <v>9.3539999999999992</v>
      </c>
      <c r="N90" s="115">
        <f t="shared" si="32"/>
        <v>1.7951449023868591</v>
      </c>
      <c r="O90" s="115">
        <f t="shared" si="33"/>
        <v>19.148212292126495</v>
      </c>
      <c r="P90" s="224">
        <f t="shared" si="34"/>
        <v>32</v>
      </c>
      <c r="Q90" s="225">
        <f t="shared" si="35"/>
        <v>42</v>
      </c>
      <c r="R90" s="225">
        <f t="shared" si="36"/>
        <v>448</v>
      </c>
      <c r="T90">
        <v>503</v>
      </c>
      <c r="U90">
        <v>2007</v>
      </c>
      <c r="V90" t="s">
        <v>272</v>
      </c>
      <c r="W90">
        <v>2339.6439999999998</v>
      </c>
      <c r="X90">
        <v>912.06799999999998</v>
      </c>
      <c r="Y90">
        <v>2.5649999999999999</v>
      </c>
      <c r="Z90">
        <v>9.3539999999999992</v>
      </c>
      <c r="AA90">
        <v>126.961647</v>
      </c>
      <c r="AB90">
        <v>2.9683139999999999</v>
      </c>
      <c r="AC90">
        <v>45.345810999999998</v>
      </c>
      <c r="AD90" s="1">
        <v>656</v>
      </c>
      <c r="AE90">
        <v>42</v>
      </c>
      <c r="AF90">
        <v>448</v>
      </c>
      <c r="AG90">
        <v>84</v>
      </c>
      <c r="AH90">
        <v>18.427958</v>
      </c>
      <c r="AI90">
        <v>3534.7</v>
      </c>
      <c r="AJ90">
        <v>9.1</v>
      </c>
      <c r="AK90">
        <v>32</v>
      </c>
      <c r="AL90">
        <v>8563</v>
      </c>
      <c r="AM90">
        <v>0.95</v>
      </c>
      <c r="AN90" t="s">
        <v>66</v>
      </c>
      <c r="AO90">
        <v>2339.6439999999998</v>
      </c>
      <c r="AP90" t="s">
        <v>548</v>
      </c>
      <c r="AQ90" t="s">
        <v>117</v>
      </c>
      <c r="AR90" t="s">
        <v>122</v>
      </c>
      <c r="AS90" t="s">
        <v>117</v>
      </c>
      <c r="AT90" t="s">
        <v>122</v>
      </c>
      <c r="AU90" t="s">
        <v>251</v>
      </c>
      <c r="AV90" t="s">
        <v>272</v>
      </c>
      <c r="AW90" t="s">
        <v>66</v>
      </c>
      <c r="AX90">
        <v>2007</v>
      </c>
      <c r="AY90" t="s">
        <v>381</v>
      </c>
      <c r="AZ90">
        <v>3</v>
      </c>
      <c r="BA90" t="s">
        <v>382</v>
      </c>
      <c r="BB90">
        <v>1</v>
      </c>
      <c r="BC90">
        <v>1</v>
      </c>
      <c r="BE90" t="s">
        <v>66</v>
      </c>
      <c r="BF90">
        <v>0</v>
      </c>
      <c r="BG90" t="s">
        <v>314</v>
      </c>
      <c r="BI90" t="s">
        <v>117</v>
      </c>
      <c r="BJ90" t="s">
        <v>272</v>
      </c>
      <c r="BK90" t="s">
        <v>66</v>
      </c>
      <c r="BL90">
        <v>0.95</v>
      </c>
      <c r="BM90">
        <v>2007</v>
      </c>
      <c r="BN90" t="s">
        <v>122</v>
      </c>
      <c r="BO90" t="s">
        <v>251</v>
      </c>
      <c r="BP90">
        <v>1</v>
      </c>
      <c r="BQ90">
        <v>2339.6439999999998</v>
      </c>
      <c r="BR90">
        <v>2.3379611639726128E-2</v>
      </c>
      <c r="BS90">
        <v>0.35716148987890806</v>
      </c>
      <c r="BT90">
        <v>0.2803845371347094</v>
      </c>
      <c r="BU90">
        <v>9.3539999999999992</v>
      </c>
      <c r="BV90">
        <v>1.7951449023868591</v>
      </c>
      <c r="BW90">
        <v>19.148212292126495</v>
      </c>
      <c r="BX90">
        <v>32</v>
      </c>
      <c r="BY90">
        <v>42</v>
      </c>
      <c r="BZ90">
        <v>448</v>
      </c>
    </row>
    <row r="91" spans="1:78" ht="16.5">
      <c r="A91" s="121" t="str">
        <f t="shared" si="19"/>
        <v>강화교통</v>
      </c>
      <c r="B91" s="122" t="str">
        <f t="shared" si="20"/>
        <v>황원구</v>
      </c>
      <c r="C91" s="123" t="str">
        <f t="shared" si="21"/>
        <v>C</v>
      </c>
      <c r="D91" s="124">
        <f t="shared" si="22"/>
        <v>0.85486805779136688</v>
      </c>
      <c r="E91" s="125">
        <f t="shared" si="23"/>
        <v>6980</v>
      </c>
      <c r="F91" s="283" t="str">
        <f t="shared" si="24"/>
        <v>70</v>
      </c>
      <c r="G91" s="126" t="str">
        <f t="shared" si="25"/>
        <v>78바3221</v>
      </c>
      <c r="H91" s="127">
        <f t="shared" si="26"/>
        <v>4</v>
      </c>
      <c r="I91" s="128">
        <f t="shared" si="27"/>
        <v>3005.143</v>
      </c>
      <c r="J91" s="129">
        <f t="shared" si="28"/>
        <v>1.1156713428013039E-2</v>
      </c>
      <c r="K91" s="129">
        <f t="shared" si="29"/>
        <v>0.34769119596168274</v>
      </c>
      <c r="L91" s="129">
        <f t="shared" si="30"/>
        <v>0.20631297745232091</v>
      </c>
      <c r="M91" s="130">
        <f t="shared" si="31"/>
        <v>16.196999999999999</v>
      </c>
      <c r="N91" s="131">
        <f t="shared" si="32"/>
        <v>0.5324205869737314</v>
      </c>
      <c r="O91" s="131">
        <f t="shared" si="33"/>
        <v>41.329148063835895</v>
      </c>
      <c r="P91" s="222">
        <f t="shared" si="34"/>
        <v>28</v>
      </c>
      <c r="Q91" s="223">
        <f t="shared" si="35"/>
        <v>16</v>
      </c>
      <c r="R91" s="223">
        <f t="shared" si="36"/>
        <v>1242</v>
      </c>
      <c r="T91">
        <v>503</v>
      </c>
      <c r="U91">
        <v>6980</v>
      </c>
      <c r="V91" t="s">
        <v>246</v>
      </c>
      <c r="W91">
        <v>3005.143</v>
      </c>
      <c r="X91">
        <v>1237.0989999999999</v>
      </c>
      <c r="Y91">
        <v>2.4289999999999998</v>
      </c>
      <c r="Z91">
        <v>16.196999999999999</v>
      </c>
      <c r="AA91">
        <v>129.98998399999999</v>
      </c>
      <c r="AB91">
        <v>1.450261</v>
      </c>
      <c r="AC91">
        <v>45.196373000000001</v>
      </c>
      <c r="AD91" s="1">
        <v>620</v>
      </c>
      <c r="AE91">
        <v>16</v>
      </c>
      <c r="AF91">
        <v>1242</v>
      </c>
      <c r="AG91">
        <v>86</v>
      </c>
      <c r="AH91">
        <v>23.118265000000001</v>
      </c>
      <c r="AI91">
        <v>16815.099999999999</v>
      </c>
      <c r="AJ91">
        <v>67.2</v>
      </c>
      <c r="AK91">
        <v>28</v>
      </c>
      <c r="AL91">
        <v>19137</v>
      </c>
      <c r="AM91">
        <v>0.85486805779136688</v>
      </c>
      <c r="AN91" t="s">
        <v>69</v>
      </c>
      <c r="AO91">
        <v>2054.1080000000002</v>
      </c>
      <c r="AP91" t="s">
        <v>549</v>
      </c>
      <c r="AQ91" t="s">
        <v>117</v>
      </c>
      <c r="AR91" t="s">
        <v>120</v>
      </c>
      <c r="AS91" t="s">
        <v>117</v>
      </c>
      <c r="AT91" t="s">
        <v>120</v>
      </c>
      <c r="AU91" t="s">
        <v>185</v>
      </c>
      <c r="AV91" t="s">
        <v>246</v>
      </c>
      <c r="AW91" t="s">
        <v>69</v>
      </c>
      <c r="AX91">
        <v>6980</v>
      </c>
      <c r="AY91" t="s">
        <v>380</v>
      </c>
      <c r="AZ91">
        <v>7</v>
      </c>
      <c r="BA91" t="s">
        <v>402</v>
      </c>
      <c r="BB91">
        <v>4</v>
      </c>
      <c r="BC91">
        <v>1</v>
      </c>
      <c r="BE91" t="s">
        <v>68</v>
      </c>
      <c r="BF91">
        <v>-1</v>
      </c>
      <c r="BG91" t="s">
        <v>320</v>
      </c>
      <c r="BI91" t="s">
        <v>117</v>
      </c>
      <c r="BJ91" t="s">
        <v>246</v>
      </c>
      <c r="BK91" t="s">
        <v>69</v>
      </c>
      <c r="BL91">
        <v>0.85486805779136688</v>
      </c>
      <c r="BM91">
        <v>6980</v>
      </c>
      <c r="BN91" t="s">
        <v>120</v>
      </c>
      <c r="BO91" t="s">
        <v>185</v>
      </c>
      <c r="BP91">
        <v>4</v>
      </c>
      <c r="BQ91">
        <v>3005.143</v>
      </c>
      <c r="BR91">
        <v>1.1156713428013039E-2</v>
      </c>
      <c r="BS91">
        <v>0.34769119596168274</v>
      </c>
      <c r="BT91">
        <v>0.20631297745232091</v>
      </c>
      <c r="BU91">
        <v>16.196999999999999</v>
      </c>
      <c r="BV91">
        <v>0.5324205869737314</v>
      </c>
      <c r="BW91">
        <v>41.329148063835895</v>
      </c>
      <c r="BX91">
        <v>28</v>
      </c>
      <c r="BY91">
        <v>16</v>
      </c>
      <c r="BZ91">
        <v>1242</v>
      </c>
    </row>
  </sheetData>
  <sortState xmlns:xlrd2="http://schemas.microsoft.com/office/spreadsheetml/2017/richdata2" ref="T4:AN86">
    <sortCondition ref="AB4:AB86"/>
    <sortCondition descending="1" ref="AD4:AD86"/>
  </sortState>
  <phoneticPr fontId="2" type="noConversion"/>
  <conditionalFormatting sqref="C5:D91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2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97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5" t="s">
        <v>550</v>
      </c>
      <c r="B2" s="256"/>
      <c r="C2" s="257"/>
      <c r="D2" s="258"/>
      <c r="E2" s="255"/>
      <c r="F2" s="259"/>
      <c r="G2" s="255"/>
      <c r="H2" s="255"/>
      <c r="I2" s="255"/>
      <c r="J2" s="255"/>
      <c r="K2" s="234"/>
      <c r="L2" s="234"/>
      <c r="M2" s="234"/>
      <c r="N2" s="234"/>
      <c r="O2" s="234"/>
      <c r="P2" s="234"/>
      <c r="Q2" s="234"/>
      <c r="R2" s="234"/>
    </row>
    <row r="3" spans="1:18">
      <c r="A3" s="234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</row>
    <row r="4" spans="1:18" ht="26.25">
      <c r="A4" s="260" t="s">
        <v>551</v>
      </c>
      <c r="B4" s="261"/>
      <c r="C4" s="262"/>
      <c r="D4" s="263"/>
      <c r="E4" s="264"/>
      <c r="F4" s="265"/>
      <c r="G4" s="234"/>
      <c r="H4" s="264"/>
      <c r="I4" s="234"/>
      <c r="J4" s="234"/>
      <c r="K4" s="234"/>
      <c r="L4" s="234"/>
      <c r="M4" s="234"/>
      <c r="N4" s="234"/>
      <c r="O4" s="234"/>
      <c r="P4" s="234"/>
      <c r="Q4" s="234"/>
      <c r="R4" s="234"/>
    </row>
    <row r="5" spans="1:18" ht="26.25">
      <c r="A5" s="237"/>
      <c r="B5" s="234"/>
      <c r="C5" s="234"/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</row>
    <row r="6" spans="1:18" ht="17.25">
      <c r="A6" s="238" t="s">
        <v>552</v>
      </c>
      <c r="B6" s="23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</row>
    <row r="7" spans="1:18" ht="17.25">
      <c r="A7" s="238"/>
      <c r="B7" s="234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</row>
    <row r="8" spans="1:18" ht="17.25">
      <c r="A8" s="235" t="s">
        <v>273</v>
      </c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</row>
    <row r="9" spans="1:18">
      <c r="A9" s="236"/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36"/>
      <c r="O9" s="236"/>
      <c r="P9" s="236"/>
      <c r="Q9" s="236"/>
      <c r="R9" s="236"/>
    </row>
    <row r="10" spans="1:18">
      <c r="A10" s="236" t="s">
        <v>553</v>
      </c>
      <c r="B10" s="236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</row>
    <row r="11" spans="1:18">
      <c r="A11" s="236"/>
      <c r="B11" s="236"/>
      <c r="C11" s="236"/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36"/>
      <c r="O11" s="236"/>
      <c r="P11" s="236"/>
      <c r="Q11" s="236"/>
      <c r="R11" s="236"/>
    </row>
    <row r="12" spans="1:18">
      <c r="A12" s="234"/>
      <c r="B12" s="234"/>
      <c r="C12" s="234"/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</row>
    <row r="13" spans="1:18" ht="37.5" customHeight="1">
      <c r="A13" s="266" t="s">
        <v>0</v>
      </c>
      <c r="B13" s="267" t="s">
        <v>74</v>
      </c>
      <c r="C13" s="268" t="s">
        <v>65</v>
      </c>
      <c r="D13" s="268" t="s">
        <v>158</v>
      </c>
      <c r="E13" s="269" t="s">
        <v>144</v>
      </c>
      <c r="F13" s="267" t="s">
        <v>149</v>
      </c>
      <c r="G13" s="269" t="s">
        <v>147</v>
      </c>
      <c r="H13" s="269" t="s">
        <v>151</v>
      </c>
      <c r="I13" s="241" t="s">
        <v>153</v>
      </c>
      <c r="J13" s="269" t="s">
        <v>11</v>
      </c>
      <c r="K13" s="269" t="s">
        <v>12</v>
      </c>
      <c r="L13" s="269" t="s">
        <v>13</v>
      </c>
      <c r="M13" s="269" t="s">
        <v>105</v>
      </c>
      <c r="N13" s="269" t="s">
        <v>6</v>
      </c>
      <c r="O13" s="269" t="s">
        <v>7</v>
      </c>
      <c r="P13" s="269" t="s">
        <v>163</v>
      </c>
      <c r="Q13" s="270" t="s">
        <v>165</v>
      </c>
      <c r="R13" s="270" t="s">
        <v>166</v>
      </c>
    </row>
    <row r="14" spans="1:18" ht="16.5">
      <c r="A14" s="271" t="s">
        <v>117</v>
      </c>
      <c r="B14" s="272" t="s">
        <v>208</v>
      </c>
      <c r="C14" s="273" t="s">
        <v>67</v>
      </c>
      <c r="D14" s="274">
        <v>0.80210526315789477</v>
      </c>
      <c r="E14" s="275">
        <v>3444</v>
      </c>
      <c r="F14" s="239" t="s">
        <v>119</v>
      </c>
      <c r="G14" s="276" t="s">
        <v>176</v>
      </c>
      <c r="H14" s="277">
        <v>1</v>
      </c>
      <c r="I14" s="240">
        <v>4486.1130000000003</v>
      </c>
      <c r="J14" s="278">
        <v>4.4845164465755108E-2</v>
      </c>
      <c r="K14" s="278">
        <v>0.24489254249178224</v>
      </c>
      <c r="L14" s="278">
        <v>0.21466244831550163</v>
      </c>
      <c r="M14" s="279">
        <v>19.077000000000002</v>
      </c>
      <c r="N14" s="280">
        <v>4.4582024572274483E-2</v>
      </c>
      <c r="O14" s="280">
        <v>54.144868843027353</v>
      </c>
      <c r="P14" s="281">
        <v>36</v>
      </c>
      <c r="Q14" s="282">
        <v>2</v>
      </c>
      <c r="R14" s="282">
        <v>2429</v>
      </c>
    </row>
    <row r="15" spans="1:18" ht="16.5">
      <c r="A15" s="271" t="s">
        <v>117</v>
      </c>
      <c r="B15" s="272" t="s">
        <v>333</v>
      </c>
      <c r="C15" s="273" t="s">
        <v>70</v>
      </c>
      <c r="D15" s="274">
        <v>0.76727272727272733</v>
      </c>
      <c r="E15" s="275">
        <v>7586</v>
      </c>
      <c r="F15" s="239" t="s">
        <v>121</v>
      </c>
      <c r="G15" s="276" t="s">
        <v>329</v>
      </c>
      <c r="H15" s="277">
        <v>1</v>
      </c>
      <c r="I15" s="240">
        <v>1547.6780000000001</v>
      </c>
      <c r="J15" s="278">
        <v>1.0555513128976395E-2</v>
      </c>
      <c r="K15" s="278">
        <v>0.29783675614890215</v>
      </c>
      <c r="L15" s="278">
        <v>0.20611522551848638</v>
      </c>
      <c r="M15" s="279">
        <v>17.600000000000001</v>
      </c>
      <c r="N15" s="280" t="s">
        <v>442</v>
      </c>
      <c r="O15" s="280" t="s">
        <v>442</v>
      </c>
      <c r="P15" s="281">
        <v>10</v>
      </c>
      <c r="Q15" s="282">
        <v>12</v>
      </c>
      <c r="R15" s="282">
        <v>1289</v>
      </c>
    </row>
    <row r="16" spans="1:18" ht="16.5">
      <c r="A16" s="271" t="s">
        <v>117</v>
      </c>
      <c r="B16" s="272" t="s">
        <v>211</v>
      </c>
      <c r="C16" s="273" t="s">
        <v>67</v>
      </c>
      <c r="D16" s="274">
        <v>0.83000000000000007</v>
      </c>
      <c r="E16" s="275">
        <v>972</v>
      </c>
      <c r="F16" s="239" t="s">
        <v>120</v>
      </c>
      <c r="G16" s="276" t="s">
        <v>182</v>
      </c>
      <c r="H16" s="277">
        <v>1</v>
      </c>
      <c r="I16" s="240">
        <v>3430.4540000000002</v>
      </c>
      <c r="J16" s="278">
        <v>3.0288314751910773E-2</v>
      </c>
      <c r="K16" s="278">
        <v>0.31248773549116521</v>
      </c>
      <c r="L16" s="278">
        <v>0.19851599817400262</v>
      </c>
      <c r="M16" s="279">
        <v>14.852</v>
      </c>
      <c r="N16" s="280">
        <v>0</v>
      </c>
      <c r="O16" s="280">
        <v>38.478871892758214</v>
      </c>
      <c r="P16" s="281">
        <v>28</v>
      </c>
      <c r="Q16" s="282">
        <v>0</v>
      </c>
      <c r="R16" s="282">
        <v>1320</v>
      </c>
    </row>
    <row r="17" spans="1:18" ht="16.5">
      <c r="A17" s="271" t="s">
        <v>117</v>
      </c>
      <c r="B17" s="272" t="s">
        <v>256</v>
      </c>
      <c r="C17" s="273" t="s">
        <v>67</v>
      </c>
      <c r="D17" s="274">
        <v>0.82785714285714296</v>
      </c>
      <c r="E17" s="275">
        <v>8368</v>
      </c>
      <c r="F17" s="239" t="s">
        <v>122</v>
      </c>
      <c r="G17" s="276" t="s">
        <v>199</v>
      </c>
      <c r="H17" s="277">
        <v>1</v>
      </c>
      <c r="I17" s="240">
        <v>2963.027</v>
      </c>
      <c r="J17" s="278">
        <v>4.633408551509615E-2</v>
      </c>
      <c r="K17" s="278">
        <v>0.36233264789961767</v>
      </c>
      <c r="L17" s="278">
        <v>0.25041958780665852</v>
      </c>
      <c r="M17" s="279">
        <v>13.692</v>
      </c>
      <c r="N17" s="280">
        <v>3.374927059388929E-2</v>
      </c>
      <c r="O17" s="280">
        <v>11.812244707861252</v>
      </c>
      <c r="P17" s="281">
        <v>20</v>
      </c>
      <c r="Q17" s="282">
        <v>1</v>
      </c>
      <c r="R17" s="282">
        <v>350</v>
      </c>
    </row>
    <row r="18" spans="1:18" ht="16.5">
      <c r="A18" s="271" t="s">
        <v>117</v>
      </c>
      <c r="B18" s="272" t="s">
        <v>161</v>
      </c>
      <c r="C18" s="273" t="s">
        <v>70</v>
      </c>
      <c r="D18" s="274">
        <v>0.78669339673216121</v>
      </c>
      <c r="E18" s="275">
        <v>2724</v>
      </c>
      <c r="F18" s="239" t="s">
        <v>122</v>
      </c>
      <c r="G18" s="276" t="s">
        <v>204</v>
      </c>
      <c r="H18" s="277">
        <v>6</v>
      </c>
      <c r="I18" s="240">
        <v>3164.154</v>
      </c>
      <c r="J18" s="278">
        <v>1.3421486874529055E-2</v>
      </c>
      <c r="K18" s="278">
        <v>0.37370999175057273</v>
      </c>
      <c r="L18" s="278">
        <v>0.29423346651269189</v>
      </c>
      <c r="M18" s="279">
        <v>15.055999999999999</v>
      </c>
      <c r="N18" s="280">
        <v>0.97972475423130478</v>
      </c>
      <c r="O18" s="280">
        <v>46.868768081452423</v>
      </c>
      <c r="P18" s="281">
        <v>40</v>
      </c>
      <c r="Q18" s="282">
        <v>31</v>
      </c>
      <c r="R18" s="282">
        <v>1483</v>
      </c>
    </row>
    <row r="19" spans="1:18" ht="16.5">
      <c r="A19" s="271" t="s">
        <v>117</v>
      </c>
      <c r="B19" s="272" t="s">
        <v>279</v>
      </c>
      <c r="C19" s="273" t="s">
        <v>67</v>
      </c>
      <c r="D19" s="274">
        <v>0.84372635548185093</v>
      </c>
      <c r="E19" s="275">
        <v>7619</v>
      </c>
      <c r="F19" s="239" t="s">
        <v>122</v>
      </c>
      <c r="G19" s="276" t="s">
        <v>247</v>
      </c>
      <c r="H19" s="277">
        <v>8</v>
      </c>
      <c r="I19" s="240">
        <v>2901.0729999999999</v>
      </c>
      <c r="J19" s="278">
        <v>1.3768769280756774E-2</v>
      </c>
      <c r="K19" s="278">
        <v>0.32345794901990593</v>
      </c>
      <c r="L19" s="278">
        <v>0.30643834195140901</v>
      </c>
      <c r="M19" s="279">
        <v>13.997999999999999</v>
      </c>
      <c r="N19" s="280">
        <v>0.68940009437887295</v>
      </c>
      <c r="O19" s="280">
        <v>27.162363718527594</v>
      </c>
      <c r="P19" s="281">
        <v>10</v>
      </c>
      <c r="Q19" s="282">
        <v>20</v>
      </c>
      <c r="R19" s="282">
        <v>788</v>
      </c>
    </row>
    <row r="20" spans="1:18" ht="16.5">
      <c r="A20" s="271" t="s">
        <v>117</v>
      </c>
      <c r="B20" s="272" t="s">
        <v>289</v>
      </c>
      <c r="C20" s="273" t="s">
        <v>67</v>
      </c>
      <c r="D20" s="274">
        <v>0.82921052631578951</v>
      </c>
      <c r="E20" s="275">
        <v>7905</v>
      </c>
      <c r="F20" s="239" t="s">
        <v>119</v>
      </c>
      <c r="G20" s="276" t="s">
        <v>177</v>
      </c>
      <c r="H20" s="277">
        <v>1</v>
      </c>
      <c r="I20" s="240">
        <v>3498.9029999999998</v>
      </c>
      <c r="J20" s="278">
        <v>1.2041574288458892E-2</v>
      </c>
      <c r="K20" s="278">
        <v>0.25159130521125833</v>
      </c>
      <c r="L20" s="278">
        <v>0.2066361942586005</v>
      </c>
      <c r="M20" s="279">
        <v>15.135</v>
      </c>
      <c r="N20" s="280">
        <v>8.5741159443402701E-2</v>
      </c>
      <c r="O20" s="280">
        <v>19.434662807171279</v>
      </c>
      <c r="P20" s="281">
        <v>37</v>
      </c>
      <c r="Q20" s="282">
        <v>3</v>
      </c>
      <c r="R20" s="282">
        <v>680</v>
      </c>
    </row>
    <row r="21" spans="1:18" ht="16.5">
      <c r="A21" s="271" t="s">
        <v>117</v>
      </c>
      <c r="B21" s="272" t="s">
        <v>214</v>
      </c>
      <c r="C21" s="273" t="s">
        <v>70</v>
      </c>
      <c r="D21" s="274">
        <v>0.79382352941176471</v>
      </c>
      <c r="E21" s="275">
        <v>4106</v>
      </c>
      <c r="F21" s="239" t="s">
        <v>121</v>
      </c>
      <c r="G21" s="276" t="s">
        <v>194</v>
      </c>
      <c r="H21" s="277">
        <v>1</v>
      </c>
      <c r="I21" s="240">
        <v>4298.808</v>
      </c>
      <c r="J21" s="278">
        <v>1.9554946747315949E-2</v>
      </c>
      <c r="K21" s="278">
        <v>0.27157556930612176</v>
      </c>
      <c r="L21" s="278">
        <v>0.18726121287575534</v>
      </c>
      <c r="M21" s="279">
        <v>14.272</v>
      </c>
      <c r="N21" s="280">
        <v>9.3049049876151715E-2</v>
      </c>
      <c r="O21" s="280">
        <v>41.453351719825591</v>
      </c>
      <c r="P21" s="281">
        <v>10</v>
      </c>
      <c r="Q21" s="282">
        <v>4</v>
      </c>
      <c r="R21" s="282">
        <v>1782</v>
      </c>
    </row>
    <row r="22" spans="1:18" ht="16.5">
      <c r="A22" s="271" t="s">
        <v>117</v>
      </c>
      <c r="B22" s="272" t="s">
        <v>215</v>
      </c>
      <c r="C22" s="273" t="s">
        <v>67</v>
      </c>
      <c r="D22" s="274">
        <v>0.84777777777777774</v>
      </c>
      <c r="E22" s="275">
        <v>4684</v>
      </c>
      <c r="F22" s="239" t="s">
        <v>120</v>
      </c>
      <c r="G22" s="276" t="s">
        <v>179</v>
      </c>
      <c r="H22" s="277">
        <v>1</v>
      </c>
      <c r="I22" s="240">
        <v>2982.6460000000002</v>
      </c>
      <c r="J22" s="278">
        <v>2.1857024694453674E-2</v>
      </c>
      <c r="K22" s="278">
        <v>0.30175744775063174</v>
      </c>
      <c r="L22" s="278">
        <v>0.25983640029691757</v>
      </c>
      <c r="M22" s="279">
        <v>16.317</v>
      </c>
      <c r="N22" s="280">
        <v>0</v>
      </c>
      <c r="O22" s="280">
        <v>7.7448010927210262</v>
      </c>
      <c r="P22" s="281">
        <v>9</v>
      </c>
      <c r="Q22" s="282">
        <v>0</v>
      </c>
      <c r="R22" s="282">
        <v>231</v>
      </c>
    </row>
    <row r="23" spans="1:18" ht="16.5">
      <c r="A23" s="271" t="s">
        <v>117</v>
      </c>
      <c r="B23" s="272" t="s">
        <v>216</v>
      </c>
      <c r="C23" s="273" t="s">
        <v>67</v>
      </c>
      <c r="D23" s="274">
        <v>0.80374999999999996</v>
      </c>
      <c r="E23" s="275">
        <v>2377</v>
      </c>
      <c r="F23" s="239" t="s">
        <v>121</v>
      </c>
      <c r="G23" s="276" t="s">
        <v>192</v>
      </c>
      <c r="H23" s="277">
        <v>1</v>
      </c>
      <c r="I23" s="240">
        <v>3927.7089999999998</v>
      </c>
      <c r="J23" s="278">
        <v>2.2242157436740614E-2</v>
      </c>
      <c r="K23" s="278">
        <v>0.29667303414534157</v>
      </c>
      <c r="L23" s="278">
        <v>0.23117802260809037</v>
      </c>
      <c r="M23" s="279">
        <v>15.242000000000001</v>
      </c>
      <c r="N23" s="280">
        <v>0.12730067324234051</v>
      </c>
      <c r="O23" s="280">
        <v>28.006148113314914</v>
      </c>
      <c r="P23" s="281">
        <v>50</v>
      </c>
      <c r="Q23" s="282">
        <v>5</v>
      </c>
      <c r="R23" s="282">
        <v>1100</v>
      </c>
    </row>
    <row r="24" spans="1:18" ht="16.5">
      <c r="A24" s="271" t="s">
        <v>117</v>
      </c>
      <c r="B24" s="272" t="s">
        <v>217</v>
      </c>
      <c r="C24" s="273" t="s">
        <v>67</v>
      </c>
      <c r="D24" s="274">
        <v>0.82655172413793099</v>
      </c>
      <c r="E24" s="275">
        <v>3233</v>
      </c>
      <c r="F24" s="239" t="s">
        <v>120</v>
      </c>
      <c r="G24" s="276" t="s">
        <v>180</v>
      </c>
      <c r="H24" s="277">
        <v>1</v>
      </c>
      <c r="I24" s="240">
        <v>4807.24</v>
      </c>
      <c r="J24" s="278">
        <v>4.868179569926686E-2</v>
      </c>
      <c r="K24" s="278">
        <v>0.31845959237597343</v>
      </c>
      <c r="L24" s="278">
        <v>0.23880646691240712</v>
      </c>
      <c r="M24" s="279">
        <v>14.196999999999999</v>
      </c>
      <c r="N24" s="280">
        <v>0</v>
      </c>
      <c r="O24" s="280">
        <v>23.235786022749021</v>
      </c>
      <c r="P24" s="281">
        <v>33</v>
      </c>
      <c r="Q24" s="282">
        <v>0</v>
      </c>
      <c r="R24" s="282">
        <v>1117</v>
      </c>
    </row>
    <row r="25" spans="1:18" ht="16.5">
      <c r="A25" s="271" t="s">
        <v>117</v>
      </c>
      <c r="B25" s="272" t="s">
        <v>292</v>
      </c>
      <c r="C25" s="273" t="s">
        <v>67</v>
      </c>
      <c r="D25" s="274">
        <v>0.84793103448275864</v>
      </c>
      <c r="E25" s="275">
        <v>7543</v>
      </c>
      <c r="F25" s="239" t="s">
        <v>122</v>
      </c>
      <c r="G25" s="276" t="s">
        <v>291</v>
      </c>
      <c r="H25" s="277">
        <v>1</v>
      </c>
      <c r="I25" s="240">
        <v>2975.81</v>
      </c>
      <c r="J25" s="278">
        <v>1.5765750003860275E-2</v>
      </c>
      <c r="K25" s="278">
        <v>0.32118494923080071</v>
      </c>
      <c r="L25" s="278">
        <v>0.22279648230229754</v>
      </c>
      <c r="M25" s="279">
        <v>10.661</v>
      </c>
      <c r="N25" s="280">
        <v>0.10081288791959164</v>
      </c>
      <c r="O25" s="280">
        <v>8.4010739932993044</v>
      </c>
      <c r="P25" s="281">
        <v>6</v>
      </c>
      <c r="Q25" s="282">
        <v>3</v>
      </c>
      <c r="R25" s="282">
        <v>250</v>
      </c>
    </row>
    <row r="26" spans="1:18" ht="16.5" customHeight="1">
      <c r="A26" s="271" t="s">
        <v>117</v>
      </c>
      <c r="B26" s="272" t="s">
        <v>304</v>
      </c>
      <c r="C26" s="273" t="s">
        <v>67</v>
      </c>
      <c r="D26" s="274">
        <v>0.80280000000000007</v>
      </c>
      <c r="E26" s="275">
        <v>3217</v>
      </c>
      <c r="F26" s="239" t="s">
        <v>118</v>
      </c>
      <c r="G26" s="276" t="s">
        <v>303</v>
      </c>
      <c r="H26" s="277">
        <v>1</v>
      </c>
      <c r="I26" s="240">
        <v>766.14599999999996</v>
      </c>
      <c r="J26" s="278">
        <v>1.181070267186669E-2</v>
      </c>
      <c r="K26" s="278">
        <v>0.38472257003645377</v>
      </c>
      <c r="L26" s="278">
        <v>0.19970084030981042</v>
      </c>
      <c r="M26" s="279">
        <v>11.433999999999999</v>
      </c>
      <c r="N26" s="280">
        <v>0</v>
      </c>
      <c r="O26" s="280">
        <v>4.959890151485487</v>
      </c>
      <c r="P26" s="281">
        <v>0</v>
      </c>
      <c r="Q26" s="282">
        <v>0</v>
      </c>
      <c r="R26" s="282">
        <v>38</v>
      </c>
    </row>
    <row r="27" spans="1:18" ht="16.5">
      <c r="A27" s="271" t="s">
        <v>117</v>
      </c>
      <c r="B27" s="272" t="s">
        <v>260</v>
      </c>
      <c r="C27" s="273" t="s">
        <v>70</v>
      </c>
      <c r="D27" s="274">
        <v>0.75512820512820511</v>
      </c>
      <c r="E27" s="275">
        <v>4743</v>
      </c>
      <c r="F27" s="239" t="s">
        <v>119</v>
      </c>
      <c r="G27" s="276" t="s">
        <v>175</v>
      </c>
      <c r="H27" s="277">
        <v>1</v>
      </c>
      <c r="I27" s="240">
        <v>3168.7689999999998</v>
      </c>
      <c r="J27" s="278">
        <v>3.4443198856422649E-2</v>
      </c>
      <c r="K27" s="278">
        <v>0.24346520408625968</v>
      </c>
      <c r="L27" s="278">
        <v>0.20765161487000158</v>
      </c>
      <c r="M27" s="279">
        <v>16.210999999999999</v>
      </c>
      <c r="N27" s="280">
        <v>3.1557996180851304E-2</v>
      </c>
      <c r="O27" s="280">
        <v>20.891393471723564</v>
      </c>
      <c r="P27" s="281">
        <v>26</v>
      </c>
      <c r="Q27" s="282">
        <v>1</v>
      </c>
      <c r="R27" s="282">
        <v>662</v>
      </c>
    </row>
    <row r="28" spans="1:18" ht="16.5">
      <c r="A28" s="271" t="s">
        <v>117</v>
      </c>
      <c r="B28" s="272" t="s">
        <v>222</v>
      </c>
      <c r="C28" s="273" t="s">
        <v>67</v>
      </c>
      <c r="D28" s="274">
        <v>0.84</v>
      </c>
      <c r="E28" s="275">
        <v>698</v>
      </c>
      <c r="F28" s="239" t="s">
        <v>121</v>
      </c>
      <c r="G28" s="276" t="s">
        <v>189</v>
      </c>
      <c r="H28" s="277">
        <v>1</v>
      </c>
      <c r="I28" s="240">
        <v>2241.5590000000002</v>
      </c>
      <c r="J28" s="278">
        <v>1.9582502323928781E-2</v>
      </c>
      <c r="K28" s="278">
        <v>0.27069476642003054</v>
      </c>
      <c r="L28" s="278">
        <v>0.19406136532654281</v>
      </c>
      <c r="M28" s="279">
        <v>12.686</v>
      </c>
      <c r="N28" s="280">
        <v>0</v>
      </c>
      <c r="O28" s="280">
        <v>6.91483025876187</v>
      </c>
      <c r="P28" s="281">
        <v>3</v>
      </c>
      <c r="Q28" s="282">
        <v>0</v>
      </c>
      <c r="R28" s="282">
        <v>155</v>
      </c>
    </row>
    <row r="29" spans="1:18" ht="16.5">
      <c r="A29" s="271" t="s">
        <v>117</v>
      </c>
      <c r="B29" s="272" t="s">
        <v>223</v>
      </c>
      <c r="C29" s="273" t="s">
        <v>70</v>
      </c>
      <c r="D29" s="274">
        <v>0.77683907020959919</v>
      </c>
      <c r="E29" s="275">
        <v>4156</v>
      </c>
      <c r="F29" s="239" t="s">
        <v>122</v>
      </c>
      <c r="G29" s="276" t="s">
        <v>199</v>
      </c>
      <c r="H29" s="277">
        <v>5</v>
      </c>
      <c r="I29" s="240">
        <v>3339.1959999999995</v>
      </c>
      <c r="J29" s="278">
        <v>2.4815766656976164E-2</v>
      </c>
      <c r="K29" s="278">
        <v>0.39142472085731916</v>
      </c>
      <c r="L29" s="278">
        <v>0.21232656004619077</v>
      </c>
      <c r="M29" s="279">
        <v>14.643000000000001</v>
      </c>
      <c r="N29" s="280">
        <v>0.32942061502229886</v>
      </c>
      <c r="O29" s="280">
        <v>25.155756056248276</v>
      </c>
      <c r="P29" s="281">
        <v>44</v>
      </c>
      <c r="Q29" s="282">
        <v>11</v>
      </c>
      <c r="R29" s="282">
        <v>840</v>
      </c>
    </row>
    <row r="30" spans="1:18" ht="16.5">
      <c r="A30" s="271" t="s">
        <v>117</v>
      </c>
      <c r="B30" s="272" t="s">
        <v>335</v>
      </c>
      <c r="C30" s="273" t="s">
        <v>67</v>
      </c>
      <c r="D30" s="274">
        <v>0.80120000000000002</v>
      </c>
      <c r="E30" s="275">
        <v>1424</v>
      </c>
      <c r="F30" s="239" t="s">
        <v>118</v>
      </c>
      <c r="G30" s="276" t="s">
        <v>310</v>
      </c>
      <c r="H30" s="277">
        <v>1</v>
      </c>
      <c r="I30" s="240">
        <v>2074.7510000000002</v>
      </c>
      <c r="J30" s="278">
        <v>2.2239950548202884E-2</v>
      </c>
      <c r="K30" s="278">
        <v>0.40466128742875884</v>
      </c>
      <c r="L30" s="278">
        <v>0.15809126010783944</v>
      </c>
      <c r="M30" s="279">
        <v>13.522</v>
      </c>
      <c r="N30" s="280">
        <v>2.2171335259026264</v>
      </c>
      <c r="O30" s="280">
        <v>10.989270519691278</v>
      </c>
      <c r="P30" s="281">
        <v>10</v>
      </c>
      <c r="Q30" s="282">
        <v>46</v>
      </c>
      <c r="R30" s="282">
        <v>228</v>
      </c>
    </row>
    <row r="31" spans="1:18" ht="16.5">
      <c r="A31" s="271" t="s">
        <v>117</v>
      </c>
      <c r="B31" s="272" t="s">
        <v>225</v>
      </c>
      <c r="C31" s="273" t="s">
        <v>67</v>
      </c>
      <c r="D31" s="274">
        <v>0.84299470921791786</v>
      </c>
      <c r="E31" s="275">
        <v>1862</v>
      </c>
      <c r="F31" s="239" t="s">
        <v>123</v>
      </c>
      <c r="G31" s="276" t="s">
        <v>252</v>
      </c>
      <c r="H31" s="277">
        <v>7</v>
      </c>
      <c r="I31" s="240">
        <v>2573.1419999999998</v>
      </c>
      <c r="J31" s="278">
        <v>2.184177072739971E-2</v>
      </c>
      <c r="K31" s="278">
        <v>0.41181408915007012</v>
      </c>
      <c r="L31" s="278">
        <v>0.25066630601808998</v>
      </c>
      <c r="M31" s="279">
        <v>15.875</v>
      </c>
      <c r="N31" s="280">
        <v>2.2540536045037549</v>
      </c>
      <c r="O31" s="280">
        <v>41.389087737870668</v>
      </c>
      <c r="P31" s="281">
        <v>40</v>
      </c>
      <c r="Q31" s="282">
        <v>58</v>
      </c>
      <c r="R31" s="282">
        <v>1065</v>
      </c>
    </row>
    <row r="32" spans="1:18" ht="16.5">
      <c r="A32" s="271" t="s">
        <v>117</v>
      </c>
      <c r="B32" s="272" t="s">
        <v>262</v>
      </c>
      <c r="C32" s="273" t="s">
        <v>67</v>
      </c>
      <c r="D32" s="274">
        <v>0.83373429530360155</v>
      </c>
      <c r="E32" s="275">
        <v>5292</v>
      </c>
      <c r="F32" s="239" t="s">
        <v>122</v>
      </c>
      <c r="G32" s="276" t="s">
        <v>248</v>
      </c>
      <c r="H32" s="277">
        <v>6</v>
      </c>
      <c r="I32" s="240">
        <v>2503.9179999999997</v>
      </c>
      <c r="J32" s="278">
        <v>4.9832227824816278E-2</v>
      </c>
      <c r="K32" s="278">
        <v>0.32752649457987248</v>
      </c>
      <c r="L32" s="278">
        <v>0.29992994978270054</v>
      </c>
      <c r="M32" s="279">
        <v>15.255000000000001</v>
      </c>
      <c r="N32" s="280">
        <v>2.6183205265304776</v>
      </c>
      <c r="O32" s="280">
        <v>39.780097824129712</v>
      </c>
      <c r="P32" s="281">
        <v>26</v>
      </c>
      <c r="Q32" s="282">
        <v>67</v>
      </c>
      <c r="R32" s="282">
        <v>1144</v>
      </c>
    </row>
    <row r="33" spans="1:18" ht="16.5">
      <c r="A33" s="271" t="s">
        <v>117</v>
      </c>
      <c r="B33" s="272" t="s">
        <v>336</v>
      </c>
      <c r="C33" s="273" t="s">
        <v>67</v>
      </c>
      <c r="D33" s="274">
        <v>0.83040000000000003</v>
      </c>
      <c r="E33" s="275">
        <v>8247</v>
      </c>
      <c r="F33" s="239" t="s">
        <v>118</v>
      </c>
      <c r="G33" s="276" t="s">
        <v>318</v>
      </c>
      <c r="H33" s="277">
        <v>1</v>
      </c>
      <c r="I33" s="240">
        <v>1728.68</v>
      </c>
      <c r="J33" s="278">
        <v>2.8796557804699811E-2</v>
      </c>
      <c r="K33" s="278">
        <v>0.33484270782092346</v>
      </c>
      <c r="L33" s="278">
        <v>0.1237938774093528</v>
      </c>
      <c r="M33" s="279">
        <v>12.17</v>
      </c>
      <c r="N33" s="280">
        <v>1.0991045190550015</v>
      </c>
      <c r="O33" s="280">
        <v>5.4376749890089542</v>
      </c>
      <c r="P33" s="281">
        <v>5</v>
      </c>
      <c r="Q33" s="282">
        <v>19</v>
      </c>
      <c r="R33" s="282">
        <v>94</v>
      </c>
    </row>
    <row r="34" spans="1:18" ht="16.5">
      <c r="A34" s="271" t="s">
        <v>117</v>
      </c>
      <c r="B34" s="272" t="s">
        <v>227</v>
      </c>
      <c r="C34" s="273" t="s">
        <v>67</v>
      </c>
      <c r="D34" s="274">
        <v>0.82857142857142851</v>
      </c>
      <c r="E34" s="275">
        <v>4503</v>
      </c>
      <c r="F34" s="239" t="s">
        <v>120</v>
      </c>
      <c r="G34" s="276" t="s">
        <v>181</v>
      </c>
      <c r="H34" s="277">
        <v>1</v>
      </c>
      <c r="I34" s="240">
        <v>6969.018</v>
      </c>
      <c r="J34" s="278">
        <v>2.072814405354589E-2</v>
      </c>
      <c r="K34" s="278">
        <v>0.31767069467378245</v>
      </c>
      <c r="L34" s="278">
        <v>0.24049299341743702</v>
      </c>
      <c r="M34" s="279">
        <v>16.872</v>
      </c>
      <c r="N34" s="280">
        <v>2.5828603111657911</v>
      </c>
      <c r="O34" s="280">
        <v>39.417318193180158</v>
      </c>
      <c r="P34" s="281">
        <v>47</v>
      </c>
      <c r="Q34" s="282">
        <v>180</v>
      </c>
      <c r="R34" s="282">
        <v>2747</v>
      </c>
    </row>
    <row r="35" spans="1:18" ht="16.5">
      <c r="A35" s="271" t="s">
        <v>117</v>
      </c>
      <c r="B35" s="272" t="s">
        <v>228</v>
      </c>
      <c r="C35" s="273" t="s">
        <v>70</v>
      </c>
      <c r="D35" s="274">
        <v>0.74896551724137939</v>
      </c>
      <c r="E35" s="275">
        <v>5141</v>
      </c>
      <c r="F35" s="239" t="s">
        <v>120</v>
      </c>
      <c r="G35" s="276" t="s">
        <v>180</v>
      </c>
      <c r="H35" s="277">
        <v>1</v>
      </c>
      <c r="I35" s="240">
        <v>3157.2959999999998</v>
      </c>
      <c r="J35" s="278">
        <v>1.6730681616186193E-2</v>
      </c>
      <c r="K35" s="278">
        <v>0.3193669639987422</v>
      </c>
      <c r="L35" s="278">
        <v>0.27728767076457328</v>
      </c>
      <c r="M35" s="279">
        <v>15.865</v>
      </c>
      <c r="N35" s="280">
        <v>6.3345343610481886E-2</v>
      </c>
      <c r="O35" s="280">
        <v>14.696119717631797</v>
      </c>
      <c r="P35" s="281">
        <v>16</v>
      </c>
      <c r="Q35" s="282">
        <v>2</v>
      </c>
      <c r="R35" s="282">
        <v>464</v>
      </c>
    </row>
    <row r="36" spans="1:18" ht="16.5">
      <c r="A36" s="271" t="s">
        <v>117</v>
      </c>
      <c r="B36" s="272" t="s">
        <v>230</v>
      </c>
      <c r="C36" s="273" t="s">
        <v>67</v>
      </c>
      <c r="D36" s="274">
        <v>0.82185185185185172</v>
      </c>
      <c r="E36" s="275">
        <v>6860</v>
      </c>
      <c r="F36" s="239" t="s">
        <v>120</v>
      </c>
      <c r="G36" s="276" t="s">
        <v>179</v>
      </c>
      <c r="H36" s="277">
        <v>1</v>
      </c>
      <c r="I36" s="240">
        <v>5511.335</v>
      </c>
      <c r="J36" s="278">
        <v>1.9254583527597412E-2</v>
      </c>
      <c r="K36" s="278">
        <v>0.30767132106423223</v>
      </c>
      <c r="L36" s="278">
        <v>0.20974954344092675</v>
      </c>
      <c r="M36" s="279">
        <v>16.483000000000001</v>
      </c>
      <c r="N36" s="280">
        <v>1.8144424173090548E-2</v>
      </c>
      <c r="O36" s="280">
        <v>25.07559420721114</v>
      </c>
      <c r="P36" s="281">
        <v>16</v>
      </c>
      <c r="Q36" s="282">
        <v>1</v>
      </c>
      <c r="R36" s="282">
        <v>1382</v>
      </c>
    </row>
    <row r="37" spans="1:18" ht="16.5">
      <c r="A37" s="271" t="s">
        <v>117</v>
      </c>
      <c r="B37" s="272" t="s">
        <v>305</v>
      </c>
      <c r="C37" s="273" t="s">
        <v>70</v>
      </c>
      <c r="D37" s="274">
        <v>0.79626043284994141</v>
      </c>
      <c r="E37" s="275">
        <v>2741</v>
      </c>
      <c r="F37" s="239" t="s">
        <v>118</v>
      </c>
      <c r="G37" s="276" t="s">
        <v>303</v>
      </c>
      <c r="H37" s="277">
        <v>2</v>
      </c>
      <c r="I37" s="240">
        <v>1361.1550000000002</v>
      </c>
      <c r="J37" s="278">
        <v>2.7948299591469286E-2</v>
      </c>
      <c r="K37" s="278">
        <v>0.35809408872628051</v>
      </c>
      <c r="L37" s="278">
        <v>0.22921709871395984</v>
      </c>
      <c r="M37" s="279">
        <v>13.298999999999999</v>
      </c>
      <c r="N37" s="280">
        <v>0.36733509409288428</v>
      </c>
      <c r="O37" s="280">
        <v>9.5507124464149911</v>
      </c>
      <c r="P37" s="281">
        <v>4</v>
      </c>
      <c r="Q37" s="282">
        <v>5</v>
      </c>
      <c r="R37" s="282">
        <v>130</v>
      </c>
    </row>
    <row r="38" spans="1:18" ht="16.5">
      <c r="A38" s="271" t="s">
        <v>117</v>
      </c>
      <c r="B38" s="272" t="s">
        <v>263</v>
      </c>
      <c r="C38" s="273" t="s">
        <v>67</v>
      </c>
      <c r="D38" s="274">
        <v>0.83814814814814809</v>
      </c>
      <c r="E38" s="275">
        <v>9396</v>
      </c>
      <c r="F38" s="239" t="s">
        <v>122</v>
      </c>
      <c r="G38" s="276" t="s">
        <v>251</v>
      </c>
      <c r="H38" s="277">
        <v>1</v>
      </c>
      <c r="I38" s="240">
        <v>2875.4459999999999</v>
      </c>
      <c r="J38" s="278">
        <v>2.4576788162565356E-2</v>
      </c>
      <c r="K38" s="278">
        <v>0.41331606655523084</v>
      </c>
      <c r="L38" s="278">
        <v>0.29838849347196922</v>
      </c>
      <c r="M38" s="279">
        <v>12.192</v>
      </c>
      <c r="N38" s="280">
        <v>2.6430682405442494</v>
      </c>
      <c r="O38" s="280">
        <v>35.785752888421484</v>
      </c>
      <c r="P38" s="281">
        <v>59</v>
      </c>
      <c r="Q38" s="282">
        <v>76</v>
      </c>
      <c r="R38" s="282">
        <v>1029</v>
      </c>
    </row>
    <row r="39" spans="1:18" ht="16.5">
      <c r="A39" s="271" t="s">
        <v>117</v>
      </c>
      <c r="B39" s="272" t="s">
        <v>231</v>
      </c>
      <c r="C39" s="273" t="s">
        <v>67</v>
      </c>
      <c r="D39" s="274">
        <v>0.83526315789473682</v>
      </c>
      <c r="E39" s="275">
        <v>3055</v>
      </c>
      <c r="F39" s="239" t="s">
        <v>119</v>
      </c>
      <c r="G39" s="276" t="s">
        <v>177</v>
      </c>
      <c r="H39" s="277">
        <v>1</v>
      </c>
      <c r="I39" s="240">
        <v>3578.9789999999998</v>
      </c>
      <c r="J39" s="278">
        <v>2.4942298384947128E-2</v>
      </c>
      <c r="K39" s="278">
        <v>0.25650950700311542</v>
      </c>
      <c r="L39" s="278">
        <v>0.1841307255504992</v>
      </c>
      <c r="M39" s="279">
        <v>14.737</v>
      </c>
      <c r="N39" s="280">
        <v>0</v>
      </c>
      <c r="O39" s="280">
        <v>19.754237172109701</v>
      </c>
      <c r="P39" s="281">
        <v>32</v>
      </c>
      <c r="Q39" s="282">
        <v>0</v>
      </c>
      <c r="R39" s="282">
        <v>707</v>
      </c>
    </row>
    <row r="40" spans="1:18" ht="16.5">
      <c r="A40" s="271" t="s">
        <v>117</v>
      </c>
      <c r="B40" s="272" t="s">
        <v>359</v>
      </c>
      <c r="C40" s="273" t="s">
        <v>67</v>
      </c>
      <c r="D40" s="274">
        <v>0.84275862068965524</v>
      </c>
      <c r="E40" s="275">
        <v>6826</v>
      </c>
      <c r="F40" s="239" t="s">
        <v>120</v>
      </c>
      <c r="G40" s="276" t="s">
        <v>350</v>
      </c>
      <c r="H40" s="277">
        <v>1</v>
      </c>
      <c r="I40" s="240">
        <v>1752.299</v>
      </c>
      <c r="J40" s="278">
        <v>1.4494462002058929E-2</v>
      </c>
      <c r="K40" s="278">
        <v>0.25413867215842761</v>
      </c>
      <c r="L40" s="278">
        <v>0.18318791484786559</v>
      </c>
      <c r="M40" s="279">
        <v>11.005000000000001</v>
      </c>
      <c r="N40" s="280">
        <v>3.4240731747264594</v>
      </c>
      <c r="O40" s="280">
        <v>12.383731315260695</v>
      </c>
      <c r="P40" s="281">
        <v>0</v>
      </c>
      <c r="Q40" s="282">
        <v>60</v>
      </c>
      <c r="R40" s="282">
        <v>217</v>
      </c>
    </row>
    <row r="41" spans="1:18" ht="16.5">
      <c r="A41" s="271" t="s">
        <v>117</v>
      </c>
      <c r="B41" s="272" t="s">
        <v>337</v>
      </c>
      <c r="C41" s="273" t="s">
        <v>67</v>
      </c>
      <c r="D41" s="274">
        <v>0.81210711304571848</v>
      </c>
      <c r="E41" s="275">
        <v>6479</v>
      </c>
      <c r="F41" s="239" t="s">
        <v>120</v>
      </c>
      <c r="G41" s="276" t="s">
        <v>186</v>
      </c>
      <c r="H41" s="277">
        <v>7</v>
      </c>
      <c r="I41" s="240">
        <v>3160.4379999999992</v>
      </c>
      <c r="J41" s="278">
        <v>2.4172875325232011E-2</v>
      </c>
      <c r="K41" s="278">
        <v>0.34148999789705387</v>
      </c>
      <c r="L41" s="278">
        <v>0.2145272269223443</v>
      </c>
      <c r="M41" s="279">
        <v>15.221</v>
      </c>
      <c r="N41" s="280">
        <v>0.64972191901866005</v>
      </c>
      <c r="O41" s="280">
        <v>46.373901969956869</v>
      </c>
      <c r="P41" s="281">
        <v>32</v>
      </c>
      <c r="Q41" s="282">
        <v>19</v>
      </c>
      <c r="R41" s="282">
        <v>1886</v>
      </c>
    </row>
    <row r="42" spans="1:18" ht="16.5">
      <c r="A42" s="271" t="s">
        <v>117</v>
      </c>
      <c r="B42" s="272" t="s">
        <v>235</v>
      </c>
      <c r="C42" s="273" t="s">
        <v>67</v>
      </c>
      <c r="D42" s="274">
        <v>0.84564102564102572</v>
      </c>
      <c r="E42" s="275">
        <v>335</v>
      </c>
      <c r="F42" s="239" t="s">
        <v>119</v>
      </c>
      <c r="G42" s="276" t="s">
        <v>175</v>
      </c>
      <c r="H42" s="277">
        <v>1</v>
      </c>
      <c r="I42" s="240">
        <v>4660.2240000000002</v>
      </c>
      <c r="J42" s="278">
        <v>3.5546600108408079E-2</v>
      </c>
      <c r="K42" s="278">
        <v>0.23164723676693927</v>
      </c>
      <c r="L42" s="278">
        <v>0.23131935288947483</v>
      </c>
      <c r="M42" s="279">
        <v>12.731</v>
      </c>
      <c r="N42" s="280">
        <v>0</v>
      </c>
      <c r="O42" s="280">
        <v>12.59596105251593</v>
      </c>
      <c r="P42" s="281">
        <v>32</v>
      </c>
      <c r="Q42" s="282">
        <v>0</v>
      </c>
      <c r="R42" s="282">
        <v>587</v>
      </c>
    </row>
    <row r="43" spans="1:18" ht="16.5">
      <c r="A43" s="271" t="s">
        <v>117</v>
      </c>
      <c r="B43" s="272" t="s">
        <v>294</v>
      </c>
      <c r="C43" s="273" t="s">
        <v>70</v>
      </c>
      <c r="D43" s="274">
        <v>0.7899068461584926</v>
      </c>
      <c r="E43" s="275">
        <v>6014</v>
      </c>
      <c r="F43" s="239" t="s">
        <v>122</v>
      </c>
      <c r="G43" s="276" t="s">
        <v>291</v>
      </c>
      <c r="H43" s="277">
        <v>2</v>
      </c>
      <c r="I43" s="240">
        <v>969.34199999999998</v>
      </c>
      <c r="J43" s="278">
        <v>1.58381308355162E-2</v>
      </c>
      <c r="K43" s="278">
        <v>0.32819793595765612</v>
      </c>
      <c r="L43" s="278">
        <v>0.2754445799315412</v>
      </c>
      <c r="M43" s="279">
        <v>13.452999999999999</v>
      </c>
      <c r="N43" s="280">
        <v>0.10316276401930381</v>
      </c>
      <c r="O43" s="280">
        <v>19.910413455725635</v>
      </c>
      <c r="P43" s="281">
        <v>7</v>
      </c>
      <c r="Q43" s="282">
        <v>1</v>
      </c>
      <c r="R43" s="282">
        <v>193</v>
      </c>
    </row>
    <row r="44" spans="1:18" ht="16.5">
      <c r="A44" s="271" t="s">
        <v>117</v>
      </c>
      <c r="B44" s="272" t="s">
        <v>340</v>
      </c>
      <c r="C44" s="273" t="s">
        <v>67</v>
      </c>
      <c r="D44" s="274">
        <v>0.801738648051874</v>
      </c>
      <c r="E44" s="275">
        <v>9498</v>
      </c>
      <c r="F44" s="239" t="s">
        <v>120</v>
      </c>
      <c r="G44" s="276" t="s">
        <v>180</v>
      </c>
      <c r="H44" s="277">
        <v>3</v>
      </c>
      <c r="I44" s="240">
        <v>2603.085</v>
      </c>
      <c r="J44" s="278">
        <v>1.5097569785820691E-2</v>
      </c>
      <c r="K44" s="278">
        <v>0.30633429146701374</v>
      </c>
      <c r="L44" s="278">
        <v>0.29311374772625559</v>
      </c>
      <c r="M44" s="279">
        <v>15.803000000000001</v>
      </c>
      <c r="N44" s="280">
        <v>7.6831912903343527E-2</v>
      </c>
      <c r="O44" s="280">
        <v>38.300708582316751</v>
      </c>
      <c r="P44" s="281">
        <v>20</v>
      </c>
      <c r="Q44" s="282">
        <v>2</v>
      </c>
      <c r="R44" s="282">
        <v>997</v>
      </c>
    </row>
    <row r="45" spans="1:18" ht="16.5">
      <c r="A45" s="271" t="s">
        <v>117</v>
      </c>
      <c r="B45" s="272" t="s">
        <v>238</v>
      </c>
      <c r="C45" s="273" t="s">
        <v>67</v>
      </c>
      <c r="D45" s="274">
        <v>0.82239311891972577</v>
      </c>
      <c r="E45" s="275">
        <v>6810</v>
      </c>
      <c r="F45" s="239" t="s">
        <v>119</v>
      </c>
      <c r="G45" s="276" t="s">
        <v>319</v>
      </c>
      <c r="H45" s="277">
        <v>2</v>
      </c>
      <c r="I45" s="240">
        <v>8214.2009999999991</v>
      </c>
      <c r="J45" s="278">
        <v>1.3148800161491647E-2</v>
      </c>
      <c r="K45" s="278">
        <v>0.29636976629726064</v>
      </c>
      <c r="L45" s="278">
        <v>0.25492436817652747</v>
      </c>
      <c r="M45" s="279">
        <v>14.488</v>
      </c>
      <c r="N45" s="280">
        <v>1.1078375121329513</v>
      </c>
      <c r="O45" s="280">
        <v>32.504683048296485</v>
      </c>
      <c r="P45" s="281">
        <v>42</v>
      </c>
      <c r="Q45" s="282">
        <v>91</v>
      </c>
      <c r="R45" s="282">
        <v>2670</v>
      </c>
    </row>
    <row r="46" spans="1:18" ht="16.5">
      <c r="A46" s="271" t="s">
        <v>117</v>
      </c>
      <c r="B46" s="272" t="s">
        <v>341</v>
      </c>
      <c r="C46" s="273" t="s">
        <v>70</v>
      </c>
      <c r="D46" s="274">
        <v>0.78240163288954301</v>
      </c>
      <c r="E46" s="275">
        <v>29</v>
      </c>
      <c r="F46" s="239" t="s">
        <v>118</v>
      </c>
      <c r="G46" s="276" t="s">
        <v>318</v>
      </c>
      <c r="H46" s="277">
        <v>2</v>
      </c>
      <c r="I46" s="240">
        <v>1710.3140000000001</v>
      </c>
      <c r="J46" s="278">
        <v>1.8232254733201874E-2</v>
      </c>
      <c r="K46" s="278">
        <v>0.39823858685220453</v>
      </c>
      <c r="L46" s="278">
        <v>0.2268589276588977</v>
      </c>
      <c r="M46" s="279">
        <v>13.587999999999999</v>
      </c>
      <c r="N46" s="280">
        <v>0.35081277473025418</v>
      </c>
      <c r="O46" s="280">
        <v>11.167539995579759</v>
      </c>
      <c r="P46" s="281">
        <v>13</v>
      </c>
      <c r="Q46" s="282">
        <v>6</v>
      </c>
      <c r="R46" s="282">
        <v>191</v>
      </c>
    </row>
    <row r="47" spans="1:18" ht="16.5">
      <c r="A47" s="271" t="s">
        <v>117</v>
      </c>
      <c r="B47" s="272" t="s">
        <v>240</v>
      </c>
      <c r="C47" s="273" t="s">
        <v>67</v>
      </c>
      <c r="D47" s="274">
        <v>0.83212121212121215</v>
      </c>
      <c r="E47" s="275">
        <v>6163</v>
      </c>
      <c r="F47" s="239" t="s">
        <v>121</v>
      </c>
      <c r="G47" s="276" t="s">
        <v>189</v>
      </c>
      <c r="H47" s="277">
        <v>1</v>
      </c>
      <c r="I47" s="240">
        <v>2173.8739999999998</v>
      </c>
      <c r="J47" s="278">
        <v>1.6053021777785413E-2</v>
      </c>
      <c r="K47" s="278">
        <v>0.2729517813641234</v>
      </c>
      <c r="L47" s="278">
        <v>0.20562369300152633</v>
      </c>
      <c r="M47" s="279">
        <v>13.317</v>
      </c>
      <c r="N47" s="280">
        <v>4.6000826174838104E-2</v>
      </c>
      <c r="O47" s="280">
        <v>13.800247852451431</v>
      </c>
      <c r="P47" s="281">
        <v>11</v>
      </c>
      <c r="Q47" s="282">
        <v>1</v>
      </c>
      <c r="R47" s="282">
        <v>300</v>
      </c>
    </row>
    <row r="48" spans="1:18" ht="16.5">
      <c r="A48" s="271" t="s">
        <v>117</v>
      </c>
      <c r="B48" s="272" t="s">
        <v>342</v>
      </c>
      <c r="C48" s="273" t="s">
        <v>67</v>
      </c>
      <c r="D48" s="274">
        <v>0.80121212121212126</v>
      </c>
      <c r="E48" s="275">
        <v>1362</v>
      </c>
      <c r="F48" s="239" t="s">
        <v>121</v>
      </c>
      <c r="G48" s="276" t="s">
        <v>329</v>
      </c>
      <c r="H48" s="277">
        <v>1</v>
      </c>
      <c r="I48" s="240">
        <v>2564.8130000000001</v>
      </c>
      <c r="J48" s="278">
        <v>1.4864095306598388E-2</v>
      </c>
      <c r="K48" s="278">
        <v>0.27704099101869267</v>
      </c>
      <c r="L48" s="278">
        <v>0.25732870193655444</v>
      </c>
      <c r="M48" s="279">
        <v>16.373999999999999</v>
      </c>
      <c r="N48" s="280">
        <v>0.62382715620982887</v>
      </c>
      <c r="O48" s="280">
        <v>29.826735906282444</v>
      </c>
      <c r="P48" s="281">
        <v>23</v>
      </c>
      <c r="Q48" s="282">
        <v>16</v>
      </c>
      <c r="R48" s="282">
        <v>765</v>
      </c>
    </row>
    <row r="49" spans="1:18" ht="16.5">
      <c r="A49" s="271" t="s">
        <v>117</v>
      </c>
      <c r="B49" s="272" t="s">
        <v>242</v>
      </c>
      <c r="C49" s="273" t="s">
        <v>70</v>
      </c>
      <c r="D49" s="274">
        <v>0.77859380099397246</v>
      </c>
      <c r="E49" s="275">
        <v>819</v>
      </c>
      <c r="F49" s="239" t="s">
        <v>121</v>
      </c>
      <c r="G49" s="276" t="s">
        <v>194</v>
      </c>
      <c r="H49" s="277">
        <v>7</v>
      </c>
      <c r="I49" s="240">
        <v>3397.02</v>
      </c>
      <c r="J49" s="278">
        <v>2.9531954033782157E-2</v>
      </c>
      <c r="K49" s="278">
        <v>0.32219689665653028</v>
      </c>
      <c r="L49" s="278">
        <v>0.27141435728962443</v>
      </c>
      <c r="M49" s="279">
        <v>16.231000000000002</v>
      </c>
      <c r="N49" s="280">
        <v>1.1186275029290378</v>
      </c>
      <c r="O49" s="280">
        <v>48.513108548080375</v>
      </c>
      <c r="P49" s="281">
        <v>26</v>
      </c>
      <c r="Q49" s="282">
        <v>38</v>
      </c>
      <c r="R49" s="282">
        <v>1648</v>
      </c>
    </row>
    <row r="50" spans="1:18" ht="16.5">
      <c r="A50" s="271" t="s">
        <v>117</v>
      </c>
      <c r="B50" s="272" t="s">
        <v>243</v>
      </c>
      <c r="C50" s="273" t="s">
        <v>67</v>
      </c>
      <c r="D50" s="274">
        <v>0.84858202084650636</v>
      </c>
      <c r="E50" s="275">
        <v>1710</v>
      </c>
      <c r="F50" s="239" t="s">
        <v>122</v>
      </c>
      <c r="G50" s="276" t="s">
        <v>291</v>
      </c>
      <c r="H50" s="277">
        <v>5</v>
      </c>
      <c r="I50" s="240">
        <v>2765.2959999999998</v>
      </c>
      <c r="J50" s="278">
        <v>1.4249627157342043E-2</v>
      </c>
      <c r="K50" s="278">
        <v>0.30170199421777993</v>
      </c>
      <c r="L50" s="278">
        <v>0.2386724603803716</v>
      </c>
      <c r="M50" s="279">
        <v>11.378</v>
      </c>
      <c r="N50" s="280">
        <v>7.2324987994052001E-2</v>
      </c>
      <c r="O50" s="280">
        <v>16.743234720623036</v>
      </c>
      <c r="P50" s="281">
        <v>5</v>
      </c>
      <c r="Q50" s="282">
        <v>2</v>
      </c>
      <c r="R50" s="282">
        <v>463</v>
      </c>
    </row>
    <row r="51" spans="1:18" ht="16.5">
      <c r="A51" s="271" t="s">
        <v>117</v>
      </c>
      <c r="B51" s="272" t="s">
        <v>244</v>
      </c>
      <c r="C51" s="273" t="s">
        <v>67</v>
      </c>
      <c r="D51" s="274">
        <v>0.84776470146235894</v>
      </c>
      <c r="E51" s="275">
        <v>3150</v>
      </c>
      <c r="F51" s="239" t="s">
        <v>121</v>
      </c>
      <c r="G51" s="276" t="s">
        <v>190</v>
      </c>
      <c r="H51" s="277">
        <v>2</v>
      </c>
      <c r="I51" s="240">
        <v>4044.98</v>
      </c>
      <c r="J51" s="278">
        <v>8.8701738265799784E-3</v>
      </c>
      <c r="K51" s="278">
        <v>0.30712420870571205</v>
      </c>
      <c r="L51" s="278">
        <v>0.35055797556477414</v>
      </c>
      <c r="M51" s="279">
        <v>13.125999999999999</v>
      </c>
      <c r="N51" s="280">
        <v>1.3844320614687835</v>
      </c>
      <c r="O51" s="280">
        <v>5.6366162502657611</v>
      </c>
      <c r="P51" s="281">
        <v>40</v>
      </c>
      <c r="Q51" s="282">
        <v>56</v>
      </c>
      <c r="R51" s="282">
        <v>228</v>
      </c>
    </row>
    <row r="52" spans="1:18" ht="16.5">
      <c r="A52" s="271" t="s">
        <v>117</v>
      </c>
      <c r="B52" s="272" t="s">
        <v>285</v>
      </c>
      <c r="C52" s="273" t="s">
        <v>70</v>
      </c>
      <c r="D52" s="274">
        <v>0.76121212121212123</v>
      </c>
      <c r="E52" s="275">
        <v>4474</v>
      </c>
      <c r="F52" s="239" t="s">
        <v>121</v>
      </c>
      <c r="G52" s="276" t="s">
        <v>190</v>
      </c>
      <c r="H52" s="277">
        <v>1</v>
      </c>
      <c r="I52" s="240">
        <v>3914.7919999999999</v>
      </c>
      <c r="J52" s="278">
        <v>1.3741911669173075E-2</v>
      </c>
      <c r="K52" s="278">
        <v>0.289685748457779</v>
      </c>
      <c r="L52" s="278">
        <v>0.31189396524770663</v>
      </c>
      <c r="M52" s="279">
        <v>15.297000000000001</v>
      </c>
      <c r="N52" s="280">
        <v>3.1163852383472737</v>
      </c>
      <c r="O52" s="280">
        <v>40.870626076685554</v>
      </c>
      <c r="P52" s="281">
        <v>12</v>
      </c>
      <c r="Q52" s="282">
        <v>122</v>
      </c>
      <c r="R52" s="282">
        <v>1600</v>
      </c>
    </row>
  </sheetData>
  <phoneticPr fontId="2" type="noConversion"/>
  <conditionalFormatting sqref="C14:D52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2025-01-02T06:50:39Z</dcterms:modified>
</cp:coreProperties>
</file>