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A9549968-1DB8-4460-BC19-71C5E9C5B7E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운전자별!$A$4:$BR$4</definedName>
    <definedName name="_xlnm._FilterDatabase" localSheetId="3" hidden="1">차량별!$A$4:$T$4</definedName>
    <definedName name="_xlnm.Print_Area" localSheetId="4">운전자별!$A$1:$R$123</definedName>
    <definedName name="_xlnm.Print_Area" localSheetId="1">종합!$A$1:$L$230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9" i="12" l="1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11" i="12" l="1"/>
  <c r="B212" i="12"/>
  <c r="B213" i="12"/>
  <c r="B214" i="12"/>
  <c r="B215" i="12"/>
  <c r="I215" i="12" s="1"/>
  <c r="B216" i="12"/>
  <c r="B217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F49" i="60" l="1"/>
  <c r="F17" i="60"/>
  <c r="F47" i="60"/>
  <c r="F23" i="60"/>
  <c r="F15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7" i="12" a="1"/>
  <c r="F213" i="12" l="1"/>
  <c r="F215" i="12"/>
  <c r="I213" i="12"/>
  <c r="H215" i="12"/>
  <c r="F214" i="12"/>
  <c r="E217" i="12"/>
  <c r="I217" i="12"/>
  <c r="E214" i="12"/>
  <c r="J215" i="12"/>
  <c r="F216" i="12"/>
  <c r="D212" i="12"/>
  <c r="J57" i="12"/>
  <c r="G214" i="12" l="1"/>
  <c r="G212" i="12"/>
  <c r="F217" i="12"/>
  <c r="D215" i="12"/>
  <c r="E213" i="12"/>
  <c r="G211" i="12"/>
  <c r="J212" i="12"/>
  <c r="D213" i="12"/>
  <c r="H216" i="12"/>
  <c r="G213" i="12"/>
  <c r="E211" i="12"/>
  <c r="D217" i="12"/>
  <c r="J213" i="12"/>
  <c r="D214" i="12"/>
  <c r="I212" i="12"/>
  <c r="F212" i="12"/>
  <c r="H213" i="12"/>
  <c r="H211" i="12"/>
  <c r="I216" i="12"/>
  <c r="I214" i="12"/>
  <c r="J211" i="12"/>
  <c r="J216" i="12"/>
  <c r="G216" i="12"/>
  <c r="D211" i="12"/>
  <c r="E212" i="12"/>
  <c r="H214" i="12"/>
  <c r="D216" i="12"/>
  <c r="J217" i="12"/>
  <c r="J214" i="12"/>
  <c r="E216" i="12"/>
  <c r="G215" i="12"/>
  <c r="H217" i="12"/>
  <c r="E215" i="12"/>
  <c r="F211" i="12"/>
  <c r="I211" i="12"/>
  <c r="H212" i="12"/>
  <c r="G217" i="12"/>
  <c r="B220" i="12"/>
  <c r="B221" i="12"/>
  <c r="B222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19" i="12" l="1"/>
  <c r="G219" i="12" s="1"/>
  <c r="B218" i="12"/>
  <c r="J218" i="12" l="1"/>
  <c r="H218" i="12"/>
  <c r="J10" i="12"/>
  <c r="J34" i="12" s="1"/>
  <c r="N57" i="12" a="1"/>
  <c r="F218" i="12" l="1"/>
  <c r="E219" i="12"/>
  <c r="J219" i="12"/>
  <c r="F219" i="12"/>
  <c r="D219" i="12"/>
  <c r="G218" i="12"/>
  <c r="I218" i="12"/>
  <c r="D218" i="12"/>
  <c r="I219" i="12"/>
  <c r="E218" i="12"/>
  <c r="N57" i="12"/>
  <c r="F57" i="12" a="1"/>
  <c r="H57" i="12" a="1"/>
  <c r="E57" i="12" a="1"/>
  <c r="I57" i="12" a="1"/>
  <c r="G57" i="12" a="1"/>
  <c r="D57" i="12" a="1"/>
  <c r="H57" i="12" l="1"/>
  <c r="G57" i="12"/>
  <c r="F57" i="12"/>
  <c r="D57" i="12"/>
  <c r="E57" i="12"/>
  <c r="I57" i="12"/>
  <c r="K57" i="12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221" i="12" l="1"/>
  <c r="E221" i="12"/>
  <c r="D221" i="12"/>
  <c r="J221" i="12"/>
  <c r="I221" i="12"/>
  <c r="H221" i="12"/>
  <c r="G221" i="12"/>
  <c r="H222" i="12" l="1"/>
  <c r="H220" i="12"/>
  <c r="G222" i="12"/>
  <c r="G220" i="12"/>
  <c r="D222" i="12"/>
  <c r="D220" i="12"/>
  <c r="E220" i="12"/>
  <c r="E222" i="12"/>
  <c r="F222" i="12"/>
  <c r="F220" i="12"/>
  <c r="I222" i="12"/>
  <c r="I220" i="12"/>
  <c r="J222" i="12"/>
  <c r="J22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<sst xmlns="http://schemas.openxmlformats.org/spreadsheetml/2006/main" count="3552" uniqueCount="689">
  <si>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</si>
  <si>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</si>
  <si>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</si>
  <si>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</si>
  <si>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</si>
  <si>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</si>
  <si>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</si>
  <si>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</si>
  <si>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</si>
  <si>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</si>
  <si>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</si>
  <si>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</si>
  <si>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</si>
  <si>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</si>
  <si>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</si>
  <si>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</si>
  <si>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</si>
  <si>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</si>
  <si>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</si>
  <si>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</si>
  <si>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</si>
  <si>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</si>
  <si>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</si>
  <si>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</si>
  <si>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</si>
  <si>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</si>
  <si>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</si>
  <si>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</si>
  <si>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</si>
  <si>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</si>
  <si>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</si>
  <si>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</si>
  <si>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</si>
  <si>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</si>
  <si>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</si>
  <si>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</si>
  <si>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</si>
  <si>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</si>
  <si>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</si>
  <si>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</si>
  <si>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</si>
  <si>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</si>
  <si>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</si>
  <si>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</si>
  <si>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</si>
  <si>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</si>
  <si>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</si>
  <si>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</si>
  <si>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</si>
  <si>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</si>
  <si>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</si>
  <si>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</si>
  <si>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</si>
  <si>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</si>
  <si>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</si>
  <si>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</si>
  <si>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</si>
  <si>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</si>
  <si>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</si>
  <si>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</si>
  <si>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</si>
  <si>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</si>
  <si>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</si>
  <si>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</si>
  <si>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</si>
  <si>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</si>
  <si>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</si>
  <si>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</si>
  <si>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</si>
  <si>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</si>
  <si>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</si>
  <si>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</si>
  <si>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</si>
  <si>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</si>
  <si>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</si>
  <si>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</si>
  <si>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</si>
  <si>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</si>
  <si>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</si>
  <si>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</si>
  <si>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</si>
  <si>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</si>
  <si>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</si>
  <si>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</si>
  <si>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</si>
  <si>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</si>
  <si>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</si>
  <si>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</si>
  <si>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</si>
  <si>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</si>
  <si>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</si>
  <si>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</si>
  <si>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</si>
  <si>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</si>
  <si>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</si>
  <si>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</si>
  <si>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</si>
  <si>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</si>
  <si>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</si>
  <si>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</si>
  <si>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</si>
  <si>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</si>
  <si>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</si>
  <si>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</si>
  <si>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</si>
  <si>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</si>
  <si>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</si>
  <si>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</si>
  <si>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</si>
  <si>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</si>
  <si>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</si>
  <si>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</si>
  <si>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</si>
  <si>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</si>
  <si>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</si>
  <si>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</si>
  <si>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</si>
  <si>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</si>
  <si>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</si>
  <si>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</si>
  <si>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</si>
  <si>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</si>
  <si>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</si>
  <si>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</si>
  <si>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</si>
  <si>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</si>
  <si>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</si>
  <si>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</si>
  <si>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</si>
  <si>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</si>
  <si>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</si>
  <si>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</si>
  <si>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</si>
  <si>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</si>
  <si>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</si>
  <si>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</si>
  <si>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</si>
  <si>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</si>
  <si>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</si>
  <si>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</si>
  <si>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</si>
  <si>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</si>
  <si>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</si>
  <si>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</si>
  <si>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</si>
  <si>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</si>
  <si>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</si>
  <si>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</si>
  <si>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</si>
  <si>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</si>
  <si>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</si>
  <si>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</si>
  <si>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</si>
  <si>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</si>
  <si>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</si>
  <si>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</si>
  <si>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</si>
  <si>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</si>
  <si>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</si>
  <si>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</si>
  <si>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</si>
  <si>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</si>
  <si>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</si>
  <si>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</si>
  <si>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</si>
  <si>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</si>
  <si>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</si>
  <si>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김덕호</t>
  </si>
  <si>
    <t>김계현</t>
  </si>
  <si>
    <t>문광호</t>
  </si>
  <si>
    <t>박윤만</t>
  </si>
  <si>
    <t>서영삼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</si>
  <si>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</si>
  <si>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</si>
  <si>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</si>
  <si>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</si>
  <si>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</si>
  <si>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</si>
  <si>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</si>
  <si>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</si>
  <si>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호동수</t>
  </si>
  <si>
    <t>70바3212</t>
  </si>
  <si>
    <t>70바3125</t>
  </si>
  <si>
    <t>70바3157</t>
  </si>
  <si>
    <t>73아1569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</si>
  <si>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</si>
  <si>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</si>
  <si>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</si>
  <si>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</si>
  <si>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</si>
  <si>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</si>
  <si>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</si>
  <si>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</si>
  <si>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</si>
  <si>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</si>
  <si>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</si>
  <si>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</si>
  <si>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</si>
  <si>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</si>
  <si>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</si>
  <si>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</si>
  <si>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</si>
  <si>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</si>
  <si>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</si>
  <si>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</si>
  <si>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</si>
  <si>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</si>
  <si>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</si>
  <si>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</si>
  <si>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</si>
  <si>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</si>
  <si>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</si>
  <si>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</si>
  <si>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</si>
  <si>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</si>
  <si>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</si>
  <si>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</si>
  <si>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</si>
  <si>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</si>
  <si>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</si>
  <si>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</si>
  <si>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</si>
  <si>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</si>
  <si>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</si>
  <si>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</si>
  <si>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</si>
  <si>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</si>
  <si>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</si>
  <si>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</si>
  <si>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</si>
  <si>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</si>
  <si>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</si>
  <si>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</si>
  <si>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</si>
  <si>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</si>
  <si>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</si>
  <si>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</si>
  <si>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</si>
  <si>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</si>
  <si>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</si>
  <si>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</si>
  <si>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</si>
  <si>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</si>
  <si>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강태수</t>
  </si>
  <si>
    <t>고지수</t>
  </si>
  <si>
    <t>권봉수</t>
  </si>
  <si>
    <t>김권중</t>
  </si>
  <si>
    <t>김동호</t>
  </si>
  <si>
    <t>김정대</t>
  </si>
  <si>
    <t>김진양</t>
  </si>
  <si>
    <t>김창배</t>
  </si>
  <si>
    <t>김춘식</t>
  </si>
  <si>
    <t>김태문</t>
  </si>
  <si>
    <t>김태욱</t>
  </si>
  <si>
    <t>박상천</t>
  </si>
  <si>
    <t>박승기</t>
  </si>
  <si>
    <t>백경인</t>
  </si>
  <si>
    <t>서동진</t>
  </si>
  <si>
    <t>서성민</t>
  </si>
  <si>
    <t>송광섭</t>
  </si>
  <si>
    <t>안종락</t>
  </si>
  <si>
    <t>양용민</t>
  </si>
  <si>
    <t>오인환</t>
  </si>
  <si>
    <t>오종섭</t>
  </si>
  <si>
    <t>용광성</t>
  </si>
  <si>
    <t>윤기성</t>
  </si>
  <si>
    <t>윤철</t>
  </si>
  <si>
    <t>이광세</t>
  </si>
  <si>
    <t>이규환</t>
  </si>
  <si>
    <t>이도우</t>
  </si>
  <si>
    <t>이영재</t>
  </si>
  <si>
    <t>이영환</t>
  </si>
  <si>
    <t>이운철</t>
  </si>
  <si>
    <t>이찬년</t>
  </si>
  <si>
    <t>장종준</t>
  </si>
  <si>
    <t>장후인</t>
  </si>
  <si>
    <t>조성재</t>
  </si>
  <si>
    <t>조형철</t>
  </si>
  <si>
    <t>최은철</t>
  </si>
  <si>
    <t>최재진</t>
  </si>
  <si>
    <t>최태석</t>
  </si>
  <si>
    <t>하우경</t>
  </si>
  <si>
    <t>현병구</t>
  </si>
  <si>
    <t>홍순태</t>
  </si>
  <si>
    <t>황광훈</t>
  </si>
  <si>
    <t>황정환</t>
  </si>
  <si>
    <t>공영급행</t>
    <phoneticPr fontId="3" type="noConversion"/>
  </si>
  <si>
    <t>70바3213</t>
  </si>
  <si>
    <t>최대주행거리</t>
  </si>
  <si>
    <t>김흥규</t>
  </si>
  <si>
    <t>박충래</t>
  </si>
  <si>
    <t>배해성</t>
  </si>
  <si>
    <t>이범섭</t>
  </si>
  <si>
    <t>최영행</t>
  </si>
  <si>
    <t>[TIP!!] 특별관리 운행사원 관리하려면?</t>
  </si>
  <si>
    <t>d</t>
    <phoneticPr fontId="3" type="noConversion"/>
  </si>
  <si>
    <t>강태우</t>
  </si>
  <si>
    <t>김근택</t>
  </si>
  <si>
    <t>손강성</t>
  </si>
  <si>
    <t>황용수</t>
  </si>
  <si>
    <t>윤철희</t>
  </si>
  <si>
    <t>이종국</t>
  </si>
  <si>
    <t>공영급행e음53C1</t>
  </si>
  <si>
    <t>공영급행e음88D1</t>
  </si>
  <si>
    <t>안주영</t>
  </si>
  <si>
    <t>임대근</t>
  </si>
  <si>
    <t>정대인</t>
  </si>
  <si>
    <t>조규용</t>
  </si>
  <si>
    <t>하수원</t>
  </si>
  <si>
    <t>0%(0명)</t>
  </si>
  <si>
    <t>25%(1명)</t>
  </si>
  <si>
    <t>50%(1명)</t>
  </si>
  <si>
    <t>김봉환</t>
  </si>
  <si>
    <t>장종민</t>
  </si>
  <si>
    <t>허명수</t>
  </si>
  <si>
    <t>인천전체</t>
  </si>
  <si>
    <t>개선율(유카전)</t>
  </si>
  <si>
    <t>순위</t>
  </si>
  <si>
    <t>김호정</t>
  </si>
  <si>
    <t>이재민</t>
  </si>
  <si>
    <t>임종식</t>
  </si>
  <si>
    <t>14-114-1</t>
  </si>
  <si>
    <t>공영급행14-1D3</t>
  </si>
  <si>
    <t>공영급행14-1C1</t>
  </si>
  <si>
    <t>공영급행14-1D6</t>
  </si>
  <si>
    <t>공영급행14-1D4</t>
  </si>
  <si>
    <t>공영급행14-1D2</t>
  </si>
  <si>
    <t>공영급행14-1D5</t>
  </si>
  <si>
    <t>공영급행14-1D1</t>
  </si>
  <si>
    <t>공영급행14-1B1</t>
  </si>
  <si>
    <t>공영급행14-1D7</t>
  </si>
  <si>
    <t>공영급행14-1C2</t>
  </si>
  <si>
    <t>김영범</t>
  </si>
  <si>
    <t>조성길</t>
  </si>
  <si>
    <t>17%(1명)</t>
  </si>
  <si>
    <t>기태훈</t>
  </si>
  <si>
    <t>이용석</t>
  </si>
  <si>
    <t>C</t>
    <phoneticPr fontId="3" type="noConversion"/>
  </si>
  <si>
    <t>D</t>
    <phoneticPr fontId="3" type="noConversion"/>
  </si>
  <si>
    <t>33%(2명)</t>
  </si>
  <si>
    <t>▲</t>
  </si>
  <si>
    <t>공영급행14-1C6</t>
  </si>
  <si>
    <t>공영급행14-1B3</t>
  </si>
  <si>
    <t>공영급행14-1B4</t>
  </si>
  <si>
    <t>공영급행14-1B2</t>
  </si>
  <si>
    <t>=</t>
  </si>
  <si>
    <t>공영급행14-1C3</t>
  </si>
  <si>
    <t>공영급행14-1C4</t>
  </si>
  <si>
    <t>공영급행14-1C7</t>
  </si>
  <si>
    <t>공영급행14-1C5</t>
  </si>
  <si>
    <t>e음11e음11</t>
  </si>
  <si>
    <t>73아1570</t>
  </si>
  <si>
    <t>공영급행e음11B1</t>
  </si>
  <si>
    <t>공영급행e음12C1</t>
  </si>
  <si>
    <t>공영급행e음21C1</t>
  </si>
  <si>
    <t>공영급행e음31C1</t>
  </si>
  <si>
    <t>공영급행e음53A1</t>
  </si>
  <si>
    <t>공영급행e음53B1</t>
  </si>
  <si>
    <t>공영급행e음88C2</t>
  </si>
  <si>
    <t>공영급행e음88C1</t>
  </si>
  <si>
    <t>공영급행e음88B1</t>
  </si>
  <si>
    <t>박상국</t>
  </si>
  <si>
    <t>박상철</t>
  </si>
  <si>
    <t>박승구</t>
  </si>
  <si>
    <t>서종우</t>
  </si>
  <si>
    <t>신응진</t>
  </si>
  <si>
    <t>이강선</t>
  </si>
  <si>
    <t>이동형</t>
  </si>
  <si>
    <t>이병기</t>
  </si>
  <si>
    <t>이창수</t>
  </si>
  <si>
    <t>최시정</t>
  </si>
  <si>
    <t>▽</t>
  </si>
  <si>
    <t>공영급행14-1C8</t>
  </si>
  <si>
    <t>공영급행14-1C9</t>
  </si>
  <si>
    <t>공영급행e음11C1</t>
  </si>
  <si>
    <t>공영급행e음22B1</t>
  </si>
  <si>
    <t>공영급행e음31F1</t>
  </si>
  <si>
    <t>공영급행e음31A1</t>
  </si>
  <si>
    <t>공영급행e음31B1</t>
  </si>
  <si>
    <t>공영급행e음53C2</t>
  </si>
  <si>
    <t>공영급행e음84A1</t>
  </si>
  <si>
    <t>공영급행e음86C1</t>
  </si>
  <si>
    <t>공영급행e음88F1</t>
  </si>
  <si>
    <t>공영급행e음88B2</t>
  </si>
  <si>
    <t>고종익</t>
  </si>
  <si>
    <t>공덕재</t>
  </si>
  <si>
    <t>곽병기</t>
  </si>
  <si>
    <t>권용훈</t>
  </si>
  <si>
    <t>김병일</t>
  </si>
  <si>
    <t>김승용</t>
  </si>
  <si>
    <t>노덕호</t>
  </si>
  <si>
    <t>도우현</t>
  </si>
  <si>
    <t>류시재</t>
  </si>
  <si>
    <t>문종성</t>
  </si>
  <si>
    <t>송영래</t>
  </si>
  <si>
    <t>송인식</t>
  </si>
  <si>
    <t>옥선표</t>
  </si>
  <si>
    <t>이승민</t>
  </si>
  <si>
    <t>차용호</t>
  </si>
  <si>
    <t>13%(16명)</t>
  </si>
  <si>
    <t>16%(19명)</t>
  </si>
  <si>
    <t>100%(1명)</t>
  </si>
  <si>
    <t>50%(2명)</t>
  </si>
  <si>
    <t>100%(2명)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</si>
  <si>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</si>
  <si>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</si>
  <si>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</si>
  <si>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</si>
  <si>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</si>
  <si>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</si>
  <si>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</si>
  <si>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e음88e음88C</t>
  </si>
  <si>
    <t>NEW</t>
  </si>
  <si>
    <t>new</t>
  </si>
  <si>
    <t>14-114-1C</t>
  </si>
  <si>
    <t>공영급행14-1C14</t>
  </si>
  <si>
    <t>e음88e음88F</t>
  </si>
  <si>
    <t>e음22e음22S</t>
  </si>
  <si>
    <t>공영급행e음22S3</t>
  </si>
  <si>
    <t>14-114-1D</t>
  </si>
  <si>
    <t>e음31e음31C</t>
  </si>
  <si>
    <t>e음88e음88A</t>
  </si>
  <si>
    <t>공영급행e음88A2</t>
  </si>
  <si>
    <t>e음84e음84D</t>
  </si>
  <si>
    <t>공영급행e음84D1</t>
  </si>
  <si>
    <t>e음22e음22B</t>
  </si>
  <si>
    <t>e음11e음11S</t>
  </si>
  <si>
    <t>공영급행e음11S1</t>
  </si>
  <si>
    <t>e음53e음53B</t>
  </si>
  <si>
    <t>공영급행e음53B2</t>
  </si>
  <si>
    <t>14-114-1B</t>
  </si>
  <si>
    <t>e음88e음88B</t>
  </si>
  <si>
    <t>e음53e음53A</t>
  </si>
  <si>
    <t>공영급행e음88F4</t>
  </si>
  <si>
    <t>e음12e음12A</t>
  </si>
  <si>
    <t>공영급행e음12A2</t>
  </si>
  <si>
    <t>e음31e음31S</t>
  </si>
  <si>
    <t>공영급행e음31S2</t>
  </si>
  <si>
    <t>공영급행e음53A2</t>
  </si>
  <si>
    <t>14-114-1S</t>
  </si>
  <si>
    <t>공영급행14-1D14</t>
  </si>
  <si>
    <t>14-114-1F</t>
  </si>
  <si>
    <t>공영급행14-1F3</t>
  </si>
  <si>
    <t>e음88e음88D</t>
  </si>
  <si>
    <t>공영급행14-1F7</t>
  </si>
  <si>
    <t>공영급행14-1F4</t>
  </si>
  <si>
    <t>공영급행14-1F2</t>
  </si>
  <si>
    <t>공영급행14-1D8</t>
  </si>
  <si>
    <t>e음12e음12S</t>
  </si>
  <si>
    <t>공영급행e음12S1</t>
  </si>
  <si>
    <t>공영급행e음88C4</t>
  </si>
  <si>
    <t>14-114-1A</t>
  </si>
  <si>
    <t>공영급행14-1A2</t>
  </si>
  <si>
    <t>공영급행e음88C3</t>
  </si>
  <si>
    <t>e음31e음31B</t>
  </si>
  <si>
    <t>공영급행e음31B2</t>
  </si>
  <si>
    <t>공영급행14-1F1</t>
  </si>
  <si>
    <t>공영급행14-1C11</t>
  </si>
  <si>
    <t>공영급행14-1B5</t>
  </si>
  <si>
    <t>공영급행e음88F3</t>
  </si>
  <si>
    <t>공영급행14-1F8</t>
  </si>
  <si>
    <t>공영급행e음31S1</t>
  </si>
  <si>
    <t>e음53e음53S</t>
  </si>
  <si>
    <t>공영급행e음53D1</t>
  </si>
  <si>
    <t>e음31e음31F</t>
  </si>
  <si>
    <t>공영급행14-1B6</t>
  </si>
  <si>
    <t>공영급행14-1A4</t>
  </si>
  <si>
    <t>공영급행e음88C8</t>
  </si>
  <si>
    <t>공영급행14-1C13</t>
  </si>
  <si>
    <t>공영급행14-1A1</t>
  </si>
  <si>
    <t>공영급행e음88D2</t>
  </si>
  <si>
    <t>공영급행e음88A3</t>
  </si>
  <si>
    <t>e음53e음53F</t>
  </si>
  <si>
    <t>공영급행e음53F1</t>
  </si>
  <si>
    <t>e음11e음11A</t>
  </si>
  <si>
    <t>공영급행e음11A1</t>
  </si>
  <si>
    <t>공영급행e음11B2</t>
  </si>
  <si>
    <t>공영급행14-1C12</t>
  </si>
  <si>
    <t>공영급행14-1D12</t>
  </si>
  <si>
    <t>공영급행e음88C7</t>
  </si>
  <si>
    <t>공영급행e음53S1</t>
  </si>
  <si>
    <t>e음86e음86C</t>
  </si>
  <si>
    <t>공영급행e음53A3</t>
  </si>
  <si>
    <t>e음11e음11C</t>
  </si>
  <si>
    <t>공영급행14-1D11</t>
  </si>
  <si>
    <t>e음88e음88S</t>
  </si>
  <si>
    <t>공영급행e음12A1</t>
  </si>
  <si>
    <t>공영급행14-1D9</t>
  </si>
  <si>
    <t>공영급행e음88S1</t>
  </si>
  <si>
    <t>공영급행e음88A1</t>
  </si>
  <si>
    <t>공영급행14-1D13</t>
  </si>
  <si>
    <t>공영급행e음88F2</t>
  </si>
  <si>
    <t>공영급행14-1F5</t>
  </si>
  <si>
    <t>공영급행14-1C15</t>
  </si>
  <si>
    <t>공영급행14-1D10</t>
  </si>
  <si>
    <t>공영급행e음22S2</t>
  </si>
  <si>
    <t>공영급행14-1A3</t>
  </si>
  <si>
    <t>공영급행e음88C5</t>
  </si>
  <si>
    <t>e음84e음84B</t>
  </si>
  <si>
    <t>공영급행e음84B1</t>
  </si>
  <si>
    <t>공영급행e음88B3</t>
  </si>
  <si>
    <t>공영급행14-1F6</t>
  </si>
  <si>
    <t>e음21e음21S</t>
  </si>
  <si>
    <t>공영급행e음21S1</t>
  </si>
  <si>
    <t>e음84e음84S</t>
  </si>
  <si>
    <t>공영급행e음84S1</t>
  </si>
  <si>
    <t>공영급행14-1S1</t>
  </si>
  <si>
    <t>공영급행e음22S1</t>
  </si>
  <si>
    <t>분석기간: 24.12.01~24.12.31</t>
    <phoneticPr fontId="3" type="noConversion"/>
  </si>
  <si>
    <t>12위/(32개사)</t>
  </si>
  <si>
    <t>대비</t>
  </si>
  <si>
    <t>25%(28명)</t>
  </si>
  <si>
    <t>19%(22명)</t>
  </si>
  <si>
    <t>14%(18명)</t>
  </si>
  <si>
    <t>50%(3명)</t>
  </si>
  <si>
    <t>16%(3명)</t>
  </si>
  <si>
    <t>37%(7명)</t>
  </si>
  <si>
    <t>11%(2명)</t>
  </si>
  <si>
    <t>24'12</t>
    <phoneticPr fontId="3" type="noConversion"/>
  </si>
  <si>
    <t>공영급행예비F8</t>
  </si>
  <si>
    <t>공영급행e음12B1</t>
  </si>
  <si>
    <t>공영급행e음21D1</t>
  </si>
  <si>
    <t>공영급행e음53D2</t>
  </si>
  <si>
    <t>73아1557</t>
  </si>
  <si>
    <t>공영급행e음86D1</t>
  </si>
  <si>
    <t>50431712737.205</t>
  </si>
  <si>
    <t>공영급행e음22S5</t>
  </si>
  <si>
    <t>50485912129.086</t>
  </si>
  <si>
    <t>50479792616.316</t>
  </si>
  <si>
    <t>50497252262.513</t>
  </si>
  <si>
    <t>공영급행e음88A4</t>
  </si>
  <si>
    <t>고종현</t>
  </si>
  <si>
    <t>5045750565.063</t>
  </si>
  <si>
    <t>5045322372.607</t>
  </si>
  <si>
    <t>5043316555.934</t>
  </si>
  <si>
    <t>5049771383.687</t>
  </si>
  <si>
    <t>50499952307.862</t>
  </si>
  <si>
    <t>5049201224.937</t>
  </si>
  <si>
    <t>5046714323.467</t>
  </si>
  <si>
    <t>50459022800.265</t>
  </si>
  <si>
    <t>50465612745.238</t>
  </si>
  <si>
    <t>50459851978.865</t>
  </si>
  <si>
    <t>504302141.691</t>
  </si>
  <si>
    <t>e음21e음21B</t>
  </si>
  <si>
    <t>공영급행e음21B1</t>
  </si>
  <si>
    <t>504481808.552</t>
  </si>
  <si>
    <t>김범수</t>
  </si>
  <si>
    <t>5041263528.233</t>
  </si>
  <si>
    <t>5042523375.895</t>
  </si>
  <si>
    <t>공영급행e음88D3</t>
  </si>
  <si>
    <t>50486422485.863</t>
  </si>
  <si>
    <t>504155428.954</t>
  </si>
  <si>
    <t>50446802272.375</t>
  </si>
  <si>
    <t>50487262126.947</t>
  </si>
  <si>
    <t>김정현</t>
  </si>
  <si>
    <t>5047435305.723</t>
  </si>
  <si>
    <t>50479051296.592</t>
  </si>
  <si>
    <t>50436961012.196</t>
  </si>
  <si>
    <t>e음53e음53C</t>
  </si>
  <si>
    <t>5042921291.331</t>
  </si>
  <si>
    <t>50413702337.074</t>
  </si>
  <si>
    <t>50438411342.027</t>
  </si>
  <si>
    <t>5043600481.298</t>
  </si>
  <si>
    <t>50487841715.084</t>
  </si>
  <si>
    <t>5046158137.489</t>
  </si>
  <si>
    <t>50430262253.319</t>
  </si>
  <si>
    <t>공영급행e음12S2</t>
  </si>
  <si>
    <t>50410011815.316</t>
  </si>
  <si>
    <t>50410801546.993</t>
  </si>
  <si>
    <t>5044985337.366</t>
  </si>
  <si>
    <t>공영급행14-1F10</t>
  </si>
  <si>
    <t>50420652909.223</t>
  </si>
  <si>
    <t>50496771700.796</t>
  </si>
  <si>
    <t>5045710372.271</t>
  </si>
  <si>
    <t>5047269462.78</t>
  </si>
  <si>
    <t>50480301910.366</t>
  </si>
  <si>
    <t>50417972842.683</t>
  </si>
  <si>
    <t>50428181765.181</t>
  </si>
  <si>
    <t>공영급행14-1A5</t>
  </si>
  <si>
    <t>50440042095.25</t>
  </si>
  <si>
    <t>공영급행e음31S4</t>
  </si>
  <si>
    <t>50429421217.117</t>
  </si>
  <si>
    <t>5046652484.97</t>
  </si>
  <si>
    <t>50453092164.646</t>
  </si>
  <si>
    <t>50432332598.564</t>
  </si>
  <si>
    <t>50413971702.631</t>
  </si>
  <si>
    <t>공영급행14-1F9</t>
  </si>
  <si>
    <t>50454352452.616</t>
  </si>
  <si>
    <t>50458052107.709</t>
  </si>
  <si>
    <t>5047298379.003</t>
  </si>
  <si>
    <t>e음31e음31D</t>
  </si>
  <si>
    <t>공영급행e음31D1</t>
  </si>
  <si>
    <t>50464122613.913</t>
  </si>
  <si>
    <t>50482431317.116</t>
  </si>
  <si>
    <t>신형순</t>
  </si>
  <si>
    <t>50455601652.141</t>
  </si>
  <si>
    <t>공영급행e음86C2</t>
  </si>
  <si>
    <t>50469351351.964</t>
  </si>
  <si>
    <t>504378488.937</t>
  </si>
  <si>
    <t>50477992148.232</t>
  </si>
  <si>
    <t>엄태완</t>
  </si>
  <si>
    <t>5047272524.819</t>
  </si>
  <si>
    <t>504975374.786</t>
  </si>
  <si>
    <t>50439802253.9</t>
  </si>
  <si>
    <t>504502398.29</t>
  </si>
  <si>
    <t>50472742025.837</t>
  </si>
  <si>
    <t>50464971222.376</t>
  </si>
  <si>
    <t>50483453297.943</t>
  </si>
  <si>
    <t>50496441861.403</t>
  </si>
  <si>
    <t>50498812743.002</t>
  </si>
  <si>
    <t>5042812371.82</t>
  </si>
  <si>
    <t>5043259367.076</t>
  </si>
  <si>
    <t>50473181577.213</t>
  </si>
  <si>
    <t>50468611315.456</t>
  </si>
  <si>
    <t>이근수</t>
  </si>
  <si>
    <t>5045874424.897</t>
  </si>
  <si>
    <t>공영급행e음31D2</t>
  </si>
  <si>
    <t>50415541985.247</t>
  </si>
  <si>
    <t>5046051924.005</t>
  </si>
  <si>
    <t>50424291314.617</t>
  </si>
  <si>
    <t>공영급행e음31S3</t>
  </si>
  <si>
    <t>50440301884.204</t>
  </si>
  <si>
    <t>50450332447.583</t>
  </si>
  <si>
    <t>공영급행e음11S2</t>
  </si>
  <si>
    <t>5048768380.977</t>
  </si>
  <si>
    <t>e음86e음86D</t>
  </si>
  <si>
    <t>50437482298.709</t>
  </si>
  <si>
    <t>50493812226.648</t>
  </si>
  <si>
    <t>50497901751.764</t>
  </si>
  <si>
    <t>50415222662.126</t>
  </si>
  <si>
    <t>50410022329.94</t>
  </si>
  <si>
    <t>공영급행e음86C3</t>
  </si>
  <si>
    <t>50445582649.269</t>
  </si>
  <si>
    <t>5044861365.941</t>
  </si>
  <si>
    <t>5042802448.835</t>
  </si>
  <si>
    <t>공영급행e음53C3</t>
  </si>
  <si>
    <t>50452482308.018</t>
  </si>
  <si>
    <t>50417221821.522</t>
  </si>
  <si>
    <t>5046750453.482</t>
  </si>
  <si>
    <t>이창순</t>
  </si>
  <si>
    <t>50476192868.532</t>
  </si>
  <si>
    <t>50456602042.183</t>
  </si>
  <si>
    <t>504331682.886</t>
  </si>
  <si>
    <t>50418322771.346</t>
  </si>
  <si>
    <t>50455121345.167</t>
  </si>
  <si>
    <t>50422782311.574</t>
  </si>
  <si>
    <t>공영급행e음21S2</t>
  </si>
  <si>
    <t>50460111911.671</t>
  </si>
  <si>
    <t>전우석</t>
  </si>
  <si>
    <t>5047322295.499</t>
  </si>
  <si>
    <t>e음86e음86S</t>
  </si>
  <si>
    <t>공영급행e음86S1</t>
  </si>
  <si>
    <t>전유성</t>
  </si>
  <si>
    <t>5043019534.955</t>
  </si>
  <si>
    <t>e음86e음86F</t>
  </si>
  <si>
    <t>공영급행e음86F1</t>
  </si>
  <si>
    <t>5047412890.015</t>
  </si>
  <si>
    <t>50469651628.597</t>
  </si>
  <si>
    <t>50423121183.858</t>
  </si>
  <si>
    <t>공영급행14-1D15</t>
  </si>
  <si>
    <t>504881401.898</t>
  </si>
  <si>
    <t>50496421970.052</t>
  </si>
  <si>
    <t>50423572014.74</t>
  </si>
  <si>
    <t>차영신</t>
  </si>
  <si>
    <t>5043005802.889</t>
  </si>
  <si>
    <t>e음84e음84C</t>
  </si>
  <si>
    <t>공영급행e음84C1</t>
  </si>
  <si>
    <t>50459221587.088</t>
  </si>
  <si>
    <t>5045784368.015</t>
  </si>
  <si>
    <t>50415572852.416</t>
  </si>
  <si>
    <t>공영급행e음21B2</t>
  </si>
  <si>
    <t>50438352452.572</t>
  </si>
  <si>
    <t>50465762049.293</t>
  </si>
  <si>
    <t>5042042796.732</t>
  </si>
  <si>
    <t>50456182750.533</t>
  </si>
  <si>
    <t>50432051604.662</t>
  </si>
  <si>
    <t>공영급행14-1F11</t>
  </si>
  <si>
    <t>50482202328.08</t>
  </si>
  <si>
    <t>e음31e음31A</t>
  </si>
  <si>
    <t>50419482329.385</t>
  </si>
  <si>
    <t>50482913233.435</t>
  </si>
  <si>
    <t>50475872059.553</t>
  </si>
  <si>
    <t>5048449368.097</t>
  </si>
  <si>
    <t>50463021316.441</t>
  </si>
  <si>
    <t>50436102416.884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</si>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</sst>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90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83" fillId="10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185" fontId="12" fillId="5" borderId="0" xfId="0" applyNumberFormat="1" applyFont="1" applyFill="1">
      <alignment vertical="center"/>
    </xf>
    <xf numFmtId="49" fontId="76" fillId="13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49" fontId="73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4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3" fillId="15" borderId="0" xfId="562" applyNumberFormat="1" applyFont="1" applyFill="1" applyAlignment="1">
      <alignment horizontal="right" vertical="center"/>
    </xf>
    <xf numFmtId="186" fontId="11" fillId="0" borderId="5" xfId="562" applyFont="1" applyBorder="1" applyAlignment="1">
      <alignment horizontal="center" vertical="center" wrapText="1"/>
    </xf>
    <xf numFmtId="0" fontId="50" fillId="12" borderId="0" xfId="0" applyFont="1" applyFill="1" applyAlignment="1">
      <alignment horizontal="center" vertical="center"/>
    </xf>
    <xf numFmtId="193" fontId="77" fillId="16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7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6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7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6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7" borderId="49" xfId="563" applyNumberFormat="1" applyFont="1" applyFill="1" applyBorder="1" applyAlignment="1">
      <alignment horizontal="centerContinuous" vertical="center"/>
    </xf>
    <xf numFmtId="187" fontId="82" fillId="17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5" borderId="0" xfId="562" applyFont="1" applyFill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84" fillId="18" borderId="0" xfId="570" applyFont="1" applyFill="1" applyBorder="1" applyAlignment="1">
      <alignment vertical="center" wrapText="1"/>
    </xf>
    <xf numFmtId="0" fontId="44" fillId="18" borderId="0" xfId="570" applyFont="1" applyFill="1" applyBorder="1" applyAlignment="1">
      <alignment horizontal="center" vertical="center" wrapText="1"/>
    </xf>
    <xf numFmtId="0" fontId="44" fillId="18" borderId="0" xfId="570" applyFont="1" applyFill="1" applyBorder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vertical="center" wrapText="1"/>
    </xf>
    <xf numFmtId="0" fontId="6" fillId="21" borderId="0" xfId="0" applyFont="1" applyFill="1">
      <alignment vertical="center"/>
    </xf>
    <xf numFmtId="0" fontId="85" fillId="21" borderId="0" xfId="0" applyFont="1" applyFill="1">
      <alignment vertical="center"/>
    </xf>
    <xf numFmtId="0" fontId="2" fillId="21" borderId="0" xfId="0" applyFont="1" applyFill="1">
      <alignment vertical="center"/>
    </xf>
    <xf numFmtId="0" fontId="86" fillId="22" borderId="0" xfId="0" applyFont="1" applyFill="1" applyAlignment="1">
      <alignment vertical="center" wrapText="1"/>
    </xf>
    <xf numFmtId="0" fontId="87" fillId="23" borderId="0" xfId="0" applyFont="1" applyFill="1" applyAlignment="1">
      <alignment horizontal="center" vertical="center"/>
    </xf>
    <xf numFmtId="0" fontId="88" fillId="21" borderId="0" xfId="0" applyFont="1" applyFill="1">
      <alignment vertical="center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>
      <alignment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49" fontId="73" fillId="14" borderId="0" xfId="0" applyNumberFormat="1" applyFont="1" applyFill="1" applyAlignment="1">
      <alignment horizontal="center" vertical="center" wrapText="1"/>
    </xf>
    <xf numFmtId="9" fontId="6" fillId="0" borderId="0" xfId="2" applyFont="1" applyFill="1" applyBorder="1">
      <alignment vertical="center"/>
    </xf>
    <xf numFmtId="0" fontId="5" fillId="25" borderId="0" xfId="0" applyFont="1" applyFill="1" applyAlignment="1">
      <alignment horizontal="center" vertical="center"/>
    </xf>
    <xf numFmtId="41" fontId="2" fillId="0" borderId="0" xfId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88" fillId="0" borderId="0" xfId="0" applyFont="1">
      <alignment vertical="center"/>
    </xf>
    <xf numFmtId="0" fontId="85" fillId="0" borderId="0" xfId="0" applyFont="1">
      <alignment vertical="center"/>
    </xf>
    <xf numFmtId="0" fontId="89" fillId="22" borderId="0" xfId="0" applyFont="1" applyFill="1">
      <alignment vertical="center"/>
    </xf>
    <xf numFmtId="0" fontId="6" fillId="21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9" fontId="2" fillId="0" borderId="0" xfId="0" applyNumberFormat="1" applyFont="1">
      <alignment vertical="center"/>
    </xf>
    <xf numFmtId="10" fontId="2" fillId="0" borderId="0" xfId="2" applyNumberFormat="1" applyFont="1" applyFill="1" applyBorder="1">
      <alignment vertical="center"/>
    </xf>
    <xf numFmtId="177" fontId="2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9" fillId="0" borderId="0" xfId="2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1">
    <cellStyle name="나쁨" xfId="570" builtinId="27"/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4" xfId="3" xr:uid="{F025CCA9-607F-40C4-B9F4-A4606A80B63C}"/>
    <cellStyle name="표준 3" xfId="565" xr:uid="{60C4FBB4-F171-472B-9713-681973E66964}"/>
  </cellStyles>
  <dxfs count="7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832-4CD9-BB48-7B35DF8F5B0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C19-4253-9E35-A89581F7DD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C19-4253-9E35-A89581F7DD47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  <c:pt idx="9">
                  <c:v>2.5838552889258497</c:v>
                </c:pt>
                <c:pt idx="10">
                  <c:v>2.6042881539285911</c:v>
                </c:pt>
                <c:pt idx="11">
                  <c:v>2.6128202081787979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0.15873015873015872</c:v>
                </c:pt>
                <c:pt idx="1">
                  <c:v>0.12698412698412698</c:v>
                </c:pt>
                <c:pt idx="2">
                  <c:v>0.12698412698412698</c:v>
                </c:pt>
                <c:pt idx="3">
                  <c:v>0.25396825396825395</c:v>
                </c:pt>
                <c:pt idx="4">
                  <c:v>0.19047619047619047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5"/>
          <c:order val="0"/>
          <c:tx>
            <c:v>F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종합!$M$78:$V$78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</c:v>
                </c:pt>
                <c:pt idx="9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1"/>
          <c:tx>
            <c:v>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종합!$M$77:$V$77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2"/>
          <c:tx>
            <c:v>C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92-4910-A378-66984A5D9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종합!$M$76:$V$76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0.5</c:v>
                </c:pt>
                <c:pt idx="7">
                  <c:v>0.16666666666666666</c:v>
                </c:pt>
                <c:pt idx="8">
                  <c:v>0.5</c:v>
                </c:pt>
                <c:pt idx="9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3"/>
          <c:tx>
            <c:v>B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종합!$M$75:$V$75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0.25</c:v>
                </c:pt>
                <c:pt idx="4">
                  <c:v>0.5</c:v>
                </c:pt>
                <c:pt idx="5">
                  <c:v>0.25</c:v>
                </c:pt>
                <c:pt idx="6">
                  <c:v>0</c:v>
                </c:pt>
                <c:pt idx="7">
                  <c:v>0.5</c:v>
                </c:pt>
                <c:pt idx="8">
                  <c:v>0</c:v>
                </c:pt>
                <c:pt idx="9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4"/>
          <c:tx>
            <c:v>A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종합!$M$74:$V$74</c:f>
              <c:numCache>
                <c:formatCode>0%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5"/>
          <c:tx>
            <c:v>S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종합!$M$71:$X$71</c:f>
              <c:strCache>
                <c:ptCount val="10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e음86 </c:v>
                </c:pt>
                <c:pt idx="7">
                  <c:v> e음88 </c:v>
                </c:pt>
                <c:pt idx="8">
                  <c:v> e음21 </c:v>
                </c:pt>
                <c:pt idx="9">
                  <c:v> 14-1 </c:v>
                </c:pt>
              </c:strCache>
            </c:strRef>
          </c:cat>
          <c:val>
            <c:numRef>
              <c:f>종합!$M$73:$V$73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228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165845</xdr:colOff>
      <xdr:row>10</xdr:row>
      <xdr:rowOff>132233</xdr:rowOff>
    </xdr:from>
    <xdr:to>
      <xdr:col>6</xdr:col>
      <xdr:colOff>322732</xdr:colOff>
      <xdr:row>12</xdr:row>
      <xdr:rowOff>31381</xdr:rowOff>
    </xdr:to>
    <xdr:sp macro="" textlink="$K$21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818963" y="348279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D14493A-E131-4959-8FEA-CC1E63DA5E2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190500</xdr:colOff>
      <xdr:row>11</xdr:row>
      <xdr:rowOff>145677</xdr:rowOff>
    </xdr:from>
    <xdr:to>
      <xdr:col>6</xdr:col>
      <xdr:colOff>313765</xdr:colOff>
      <xdr:row>11</xdr:row>
      <xdr:rowOff>179295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 flipV="1">
          <a:off x="4717676" y="3787589"/>
          <a:ext cx="123265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598395</xdr:colOff>
      <xdr:row>9</xdr:row>
      <xdr:rowOff>273423</xdr:rowOff>
    </xdr:from>
    <xdr:to>
      <xdr:col>6</xdr:col>
      <xdr:colOff>755282</xdr:colOff>
      <xdr:row>11</xdr:row>
      <xdr:rowOff>172571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251513" y="33326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582705</xdr:colOff>
      <xdr:row>11</xdr:row>
      <xdr:rowOff>208429</xdr:rowOff>
    </xdr:from>
    <xdr:to>
      <xdr:col>5</xdr:col>
      <xdr:colOff>791134</xdr:colOff>
      <xdr:row>12</xdr:row>
      <xdr:rowOff>11205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7FA1AEED-C68C-46C0-B3FD-FF4338C2A0A8}"/>
            </a:ext>
          </a:extLst>
        </xdr:cNvPr>
        <xdr:cNvCxnSpPr/>
      </xdr:nvCxnSpPr>
      <xdr:spPr>
        <a:xfrm flipV="1">
          <a:off x="4235823" y="3850341"/>
          <a:ext cx="208429" cy="941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3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61" t="s">
        <v>508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113</v>
      </c>
      <c r="C4" s="318" t="s">
        <v>38</v>
      </c>
      <c r="D4" s="318"/>
      <c r="E4" s="58" t="s">
        <v>112</v>
      </c>
      <c r="F4" s="58" t="s">
        <v>64</v>
      </c>
      <c r="G4" s="244" t="s">
        <v>115</v>
      </c>
      <c r="H4" s="34"/>
      <c r="I4" s="34"/>
      <c r="J4" s="93" t="s">
        <v>35</v>
      </c>
      <c r="K4" s="93" t="s">
        <v>36</v>
      </c>
    </row>
    <row r="5" spans="1:28" ht="48.75" customHeight="1">
      <c r="B5" s="60" t="s">
        <v>518</v>
      </c>
      <c r="C5" s="319" t="s">
        <v>286</v>
      </c>
      <c r="D5" s="319"/>
      <c r="E5" s="59">
        <v>10</v>
      </c>
      <c r="F5" s="60">
        <v>48</v>
      </c>
      <c r="G5" s="90" t="s">
        <v>337</v>
      </c>
      <c r="H5" s="34"/>
      <c r="I5" s="34"/>
      <c r="J5" s="92" t="s">
        <v>50</v>
      </c>
      <c r="K5" s="91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80"/>
    </row>
    <row r="7" spans="1:28" ht="16.5" customHeight="1">
      <c r="B7" s="48" t="s">
        <v>133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>
      <c r="G10" s="6"/>
      <c r="H10" s="187" t="s">
        <v>92</v>
      </c>
      <c r="I10" s="188" t="s">
        <v>93</v>
      </c>
      <c r="J10" s="189" t="str">
        <f>C5</f>
        <v>공영급행</v>
      </c>
      <c r="K10" s="190" t="s">
        <v>94</v>
      </c>
      <c r="X10" s="280"/>
      <c r="Z10" s="35"/>
      <c r="AA10" s="35"/>
      <c r="AB10" s="35"/>
    </row>
    <row r="11" spans="1:28" ht="23.25" customHeight="1" thickTop="1">
      <c r="G11" s="6"/>
      <c r="H11" s="245">
        <v>1</v>
      </c>
      <c r="I11" s="246">
        <v>2.0099999999999998</v>
      </c>
      <c r="J11" s="247">
        <v>2.3357119739712338</v>
      </c>
      <c r="K11" s="248"/>
      <c r="M11" s="2"/>
      <c r="Y11" s="277"/>
      <c r="Z11" s="278"/>
      <c r="AA11" s="223"/>
      <c r="AB11" s="35"/>
    </row>
    <row r="12" spans="1:28" ht="23.25" customHeight="1">
      <c r="G12" s="6"/>
      <c r="H12" s="249">
        <v>2</v>
      </c>
      <c r="I12" s="246">
        <v>2.3662575846193561</v>
      </c>
      <c r="J12" s="247">
        <v>2.7731990586181752</v>
      </c>
      <c r="K12" s="250">
        <v>0.18730352437381881</v>
      </c>
      <c r="M12" s="223"/>
      <c r="Y12" s="277"/>
      <c r="Z12" s="278"/>
      <c r="AA12" s="223"/>
      <c r="AB12" s="35"/>
    </row>
    <row r="13" spans="1:28" ht="23.25" customHeight="1">
      <c r="G13" s="6"/>
      <c r="H13" s="249">
        <v>3</v>
      </c>
      <c r="I13" s="246">
        <v>2.37</v>
      </c>
      <c r="J13" s="247">
        <v>2.7762958042224377</v>
      </c>
      <c r="K13" s="251">
        <v>1.1166690665924683E-3</v>
      </c>
      <c r="M13" s="223"/>
      <c r="Y13" s="277"/>
      <c r="Z13" s="278"/>
      <c r="AA13" s="223"/>
      <c r="AB13" s="35"/>
    </row>
    <row r="14" spans="1:28" ht="23.25" customHeight="1">
      <c r="G14" s="6"/>
      <c r="H14" s="249">
        <v>4</v>
      </c>
      <c r="I14" s="246">
        <v>2.33</v>
      </c>
      <c r="J14" s="247">
        <v>2.7322018806254862</v>
      </c>
      <c r="K14" s="251">
        <v>-1.5882285860854384E-2</v>
      </c>
      <c r="M14" s="223"/>
      <c r="Y14" s="277"/>
      <c r="Z14" s="278"/>
      <c r="AA14" s="223"/>
      <c r="AB14" s="35"/>
    </row>
    <row r="15" spans="1:28" ht="23.25" customHeight="1">
      <c r="G15" s="6"/>
      <c r="H15" s="249">
        <v>5</v>
      </c>
      <c r="I15" s="246">
        <v>2.2850259626150282</v>
      </c>
      <c r="J15" s="247">
        <v>2.6263888888888896</v>
      </c>
      <c r="K15" s="251">
        <v>-3.8728101494598488E-2</v>
      </c>
      <c r="M15" s="223"/>
      <c r="Y15" s="277"/>
      <c r="Z15" s="278"/>
      <c r="AA15" s="223"/>
      <c r="AB15" s="35"/>
    </row>
    <row r="16" spans="1:28" ht="23.25" customHeight="1">
      <c r="G16" s="6"/>
      <c r="H16" s="249">
        <v>6</v>
      </c>
      <c r="I16" s="246">
        <v>2.0664933427553414</v>
      </c>
      <c r="J16" s="247">
        <v>2.4753168135544223</v>
      </c>
      <c r="K16" s="251">
        <v>-5.7520832491177343E-2</v>
      </c>
      <c r="M16" s="223"/>
      <c r="Y16" s="277"/>
      <c r="Z16" s="278"/>
      <c r="AA16" s="223"/>
      <c r="AB16" s="35"/>
    </row>
    <row r="17" spans="2:28" ht="23.25" customHeight="1">
      <c r="G17" s="6"/>
      <c r="H17" s="249">
        <v>7</v>
      </c>
      <c r="I17" s="246">
        <v>2.13</v>
      </c>
      <c r="J17" s="247">
        <v>2.3888730623222338</v>
      </c>
      <c r="K17" s="251">
        <v>-3.4922297929233515E-2</v>
      </c>
      <c r="M17" s="223"/>
      <c r="Y17" s="277"/>
      <c r="Z17" s="278"/>
      <c r="AA17" s="223"/>
      <c r="AB17" s="35"/>
    </row>
    <row r="18" spans="2:28" ht="23.25" customHeight="1">
      <c r="G18" s="6"/>
      <c r="H18" s="249">
        <v>8</v>
      </c>
      <c r="I18" s="246">
        <v>2.08</v>
      </c>
      <c r="J18" s="247">
        <v>2.3137918628606284</v>
      </c>
      <c r="K18" s="251">
        <v>-3.142954753260041E-2</v>
      </c>
      <c r="M18" s="223"/>
      <c r="Y18" s="277"/>
      <c r="Z18" s="278"/>
      <c r="AA18" s="223"/>
      <c r="AB18" s="35"/>
    </row>
    <row r="19" spans="2:28" ht="23.25" customHeight="1">
      <c r="G19" s="6"/>
      <c r="H19" s="249">
        <v>9</v>
      </c>
      <c r="I19" s="246">
        <v>2.13</v>
      </c>
      <c r="J19" s="247">
        <v>2.3453556992544602</v>
      </c>
      <c r="K19" s="251">
        <v>1.3641605755674302E-2</v>
      </c>
      <c r="M19" s="223"/>
      <c r="Y19" s="277"/>
      <c r="Z19" s="278"/>
      <c r="AA19" s="223"/>
      <c r="AB19" s="35"/>
    </row>
    <row r="20" spans="2:28" ht="23.25" customHeight="1">
      <c r="G20" s="6"/>
      <c r="H20" s="249">
        <v>10</v>
      </c>
      <c r="I20" s="246">
        <v>2.25</v>
      </c>
      <c r="J20" s="247">
        <v>2.5838552889258497</v>
      </c>
      <c r="K20" s="251">
        <v>0.10169015716771823</v>
      </c>
      <c r="M20" s="223"/>
      <c r="Y20" s="277"/>
      <c r="Z20" s="278"/>
      <c r="AA20" s="223"/>
      <c r="AB20" s="35"/>
    </row>
    <row r="21" spans="2:28" ht="23.25" customHeight="1">
      <c r="G21" s="6"/>
      <c r="H21" s="249">
        <v>11</v>
      </c>
      <c r="I21" s="246">
        <v>2.17</v>
      </c>
      <c r="J21" s="247">
        <v>2.6042881539285911</v>
      </c>
      <c r="K21" s="251">
        <v>7.9078983603744213E-3</v>
      </c>
      <c r="M21" s="223"/>
      <c r="Y21" s="277"/>
      <c r="Z21" s="278"/>
      <c r="AA21" s="223"/>
      <c r="AB21" s="35"/>
    </row>
    <row r="22" spans="2:28" ht="23.25" customHeight="1">
      <c r="G22" s="6"/>
      <c r="H22" s="249">
        <v>12</v>
      </c>
      <c r="I22" s="246">
        <v>2.25</v>
      </c>
      <c r="J22" s="247">
        <v>2.6128202081787979</v>
      </c>
      <c r="K22" s="251">
        <v>3.2761559957703579E-3</v>
      </c>
      <c r="M22" s="223"/>
      <c r="Y22" s="277"/>
      <c r="Z22" s="278"/>
      <c r="AA22" s="223"/>
      <c r="AB22" s="35"/>
    </row>
    <row r="23" spans="2:28" ht="23.25" customHeight="1">
      <c r="G23" s="6"/>
      <c r="H23" s="252" t="s">
        <v>316</v>
      </c>
      <c r="I23" s="253">
        <v>0.11940298507462699</v>
      </c>
      <c r="J23" s="254">
        <v>0.11863972839785464</v>
      </c>
      <c r="K23" s="255">
        <v>-7.6325667677235032E-4</v>
      </c>
      <c r="M23" s="223"/>
      <c r="Y23" s="277"/>
      <c r="Z23" s="278"/>
      <c r="AA23" s="223"/>
      <c r="AB23" s="35"/>
    </row>
    <row r="24" spans="2:28" ht="23.25" customHeight="1">
      <c r="H24" s="256" t="s">
        <v>317</v>
      </c>
      <c r="I24" s="257"/>
      <c r="J24" s="258" t="s">
        <v>509</v>
      </c>
      <c r="K24" s="259"/>
      <c r="M24" s="223"/>
      <c r="X24" s="2"/>
      <c r="Y24" s="2"/>
      <c r="AB24" s="35"/>
    </row>
    <row r="25" spans="2:28" ht="9" customHeight="1">
      <c r="M25" s="223"/>
      <c r="X25" s="2"/>
      <c r="Y25" s="2"/>
      <c r="AB25" s="223"/>
    </row>
    <row r="26" spans="2:28" ht="16.5" customHeight="1">
      <c r="B26" s="48" t="s">
        <v>134</v>
      </c>
      <c r="C26" s="48"/>
      <c r="D26" s="47"/>
      <c r="E26" s="47"/>
      <c r="F26" s="47"/>
      <c r="G26" s="47"/>
      <c r="H26" s="47"/>
      <c r="I26" s="47"/>
      <c r="J26" s="47"/>
      <c r="K26" s="47"/>
      <c r="M26" s="223"/>
      <c r="X26" s="2"/>
      <c r="Y26" s="2"/>
      <c r="AB26" s="223"/>
    </row>
    <row r="27" spans="2:28" ht="27.75" customHeight="1">
      <c r="B27" s="52" t="s">
        <v>62</v>
      </c>
      <c r="C27" s="52" t="s">
        <v>101</v>
      </c>
      <c r="D27" s="52" t="s">
        <v>103</v>
      </c>
      <c r="E27" s="52" t="s">
        <v>104</v>
      </c>
      <c r="F27" s="52" t="s">
        <v>105</v>
      </c>
      <c r="G27" s="52" t="s">
        <v>106</v>
      </c>
      <c r="H27" s="52" t="s">
        <v>6</v>
      </c>
      <c r="I27" s="52" t="s">
        <v>7</v>
      </c>
      <c r="J27" s="52" t="s">
        <v>107</v>
      </c>
      <c r="K27" s="52" t="s">
        <v>72</v>
      </c>
      <c r="M27" s="223"/>
      <c r="X27" s="2"/>
      <c r="Y27" s="2"/>
      <c r="AB27" s="223"/>
    </row>
    <row r="28" spans="2:28" ht="23.25" customHeight="1">
      <c r="B28" s="72" t="s">
        <v>315</v>
      </c>
      <c r="C28" s="73">
        <v>12</v>
      </c>
      <c r="D28" s="74">
        <v>2.490552124315935E-2</v>
      </c>
      <c r="E28" s="74">
        <v>0.36931126595054364</v>
      </c>
      <c r="F28" s="74">
        <v>0.19576844572273858</v>
      </c>
      <c r="G28" s="75">
        <v>12.762945145803021</v>
      </c>
      <c r="H28" s="76">
        <v>0.54247566559104299</v>
      </c>
      <c r="I28" s="76">
        <v>18.581353448929889</v>
      </c>
      <c r="J28" s="77">
        <v>2.2522984689383176</v>
      </c>
      <c r="K28" s="78" t="s">
        <v>69</v>
      </c>
      <c r="M28" s="223"/>
      <c r="N28" s="321" t="s">
        <v>118</v>
      </c>
      <c r="Y28" s="2"/>
    </row>
    <row r="29" spans="2:28" ht="22.5" customHeight="1">
      <c r="B29" s="219" t="s">
        <v>118</v>
      </c>
      <c r="C29" s="65">
        <v>12</v>
      </c>
      <c r="D29" s="66">
        <v>5.7634845448681513E-2</v>
      </c>
      <c r="E29" s="66">
        <v>0.37653692024670143</v>
      </c>
      <c r="F29" s="66">
        <v>0.28696623348925143</v>
      </c>
      <c r="G29" s="67">
        <v>9.0704666666666665</v>
      </c>
      <c r="H29" s="68">
        <v>0.23633876314819252</v>
      </c>
      <c r="I29" s="68">
        <v>5.9262331033858864</v>
      </c>
      <c r="J29" s="69">
        <v>2.6128202081787979</v>
      </c>
      <c r="K29" s="70" t="s">
        <v>69</v>
      </c>
      <c r="M29" s="223"/>
      <c r="N29" s="35" t="s">
        <v>69</v>
      </c>
      <c r="O29" s="35">
        <v>119</v>
      </c>
      <c r="Y29" s="2"/>
    </row>
    <row r="30" spans="2:28" ht="22.5" customHeight="1">
      <c r="B30" s="49" t="s">
        <v>510</v>
      </c>
      <c r="C30" s="49"/>
      <c r="D30" s="63">
        <v>1.3141392981089175</v>
      </c>
      <c r="E30" s="63">
        <v>1.956521493477914E-2</v>
      </c>
      <c r="F30" s="63">
        <v>0.46584518475297987</v>
      </c>
      <c r="G30" s="63">
        <v>-0.28931241472510705</v>
      </c>
      <c r="H30" s="63">
        <v>-0.5643329680222714</v>
      </c>
      <c r="I30" s="63">
        <v>-0.68106558439492026</v>
      </c>
      <c r="J30" s="63">
        <v>0.16006836758647802</v>
      </c>
      <c r="K30" s="64" t="s">
        <v>509</v>
      </c>
      <c r="M30" s="2" t="s">
        <v>202</v>
      </c>
      <c r="N30" s="322">
        <v>0.15873015873015872</v>
      </c>
      <c r="O30" s="35">
        <v>19</v>
      </c>
      <c r="X30" s="2"/>
      <c r="Y30" s="2"/>
    </row>
    <row r="31" spans="2:28" ht="22.5" customHeight="1">
      <c r="M31" s="2" t="s">
        <v>203</v>
      </c>
      <c r="N31" s="322">
        <v>0.12698412698412698</v>
      </c>
      <c r="O31" s="35">
        <v>16</v>
      </c>
      <c r="X31" s="2"/>
      <c r="Y31" s="2"/>
    </row>
    <row r="32" spans="2:28" ht="17.25" customHeight="1">
      <c r="B32" s="48" t="s">
        <v>135</v>
      </c>
      <c r="C32" s="48"/>
      <c r="D32" s="47"/>
      <c r="E32" s="47"/>
      <c r="F32" s="47"/>
      <c r="G32" s="47"/>
      <c r="H32" s="47"/>
      <c r="I32" s="47"/>
      <c r="J32" s="47"/>
      <c r="K32" s="47"/>
      <c r="M32" s="2" t="s">
        <v>117</v>
      </c>
      <c r="N32" s="322">
        <v>0.12698412698412698</v>
      </c>
      <c r="O32" s="35">
        <v>16</v>
      </c>
      <c r="X32" s="2"/>
      <c r="Y32" s="2"/>
    </row>
    <row r="33" spans="2:28" ht="22.5" customHeight="1">
      <c r="B33" s="56"/>
      <c r="C33" s="56"/>
      <c r="M33" s="2" t="s">
        <v>204</v>
      </c>
      <c r="N33" s="322">
        <v>0.25396825396825395</v>
      </c>
      <c r="O33" s="35">
        <v>28</v>
      </c>
      <c r="X33" s="2"/>
      <c r="Y33" s="2"/>
    </row>
    <row r="34" spans="2:28" ht="22.5" customHeight="1" thickBot="1">
      <c r="H34" s="191" t="s">
        <v>92</v>
      </c>
      <c r="I34" s="192" t="s">
        <v>93</v>
      </c>
      <c r="J34" s="193" t="str">
        <f>J10</f>
        <v>공영급행</v>
      </c>
      <c r="K34" s="194" t="s">
        <v>116</v>
      </c>
      <c r="M34" s="2" t="s">
        <v>205</v>
      </c>
      <c r="N34" s="322">
        <v>0.19047619047619047</v>
      </c>
      <c r="O34" s="35">
        <v>22</v>
      </c>
      <c r="X34" s="2"/>
      <c r="Y34" s="2"/>
    </row>
    <row r="35" spans="2:28" ht="22.5" customHeight="1" thickTop="1">
      <c r="H35" s="199" t="s">
        <v>110</v>
      </c>
      <c r="I35" s="200" t="s">
        <v>69</v>
      </c>
      <c r="J35" s="201" t="s">
        <v>69</v>
      </c>
      <c r="K35" s="202"/>
      <c r="M35" s="2" t="s">
        <v>76</v>
      </c>
      <c r="N35" s="322">
        <v>0.14285714285714285</v>
      </c>
      <c r="O35" s="35">
        <v>18</v>
      </c>
      <c r="X35" s="2"/>
      <c r="Z35" s="35"/>
      <c r="AA35" s="35"/>
      <c r="AB35" s="35"/>
    </row>
    <row r="36" spans="2:28" ht="21" customHeight="1">
      <c r="H36" s="195" t="s">
        <v>95</v>
      </c>
      <c r="I36" s="196">
        <v>9.4502228826151558E-2</v>
      </c>
      <c r="J36" s="197" t="s">
        <v>400</v>
      </c>
      <c r="K36" s="198">
        <v>6.4227929904007164E-2</v>
      </c>
      <c r="M36" s="2"/>
      <c r="X36" s="2"/>
      <c r="Z36" s="35"/>
      <c r="AA36" s="35"/>
      <c r="AB36" s="35"/>
    </row>
    <row r="37" spans="2:28" ht="21" customHeight="1">
      <c r="H37" s="179" t="s">
        <v>96</v>
      </c>
      <c r="I37" s="171">
        <v>0.10222882615156018</v>
      </c>
      <c r="J37" s="180" t="s">
        <v>399</v>
      </c>
      <c r="K37" s="181">
        <v>2.4755300832566801E-2</v>
      </c>
      <c r="L37" s="4"/>
      <c r="M37" s="2"/>
      <c r="X37" s="2"/>
      <c r="Z37" s="35"/>
      <c r="AA37" s="35"/>
      <c r="AB37" s="35"/>
    </row>
    <row r="38" spans="2:28" ht="21" customHeight="1">
      <c r="H38" s="178" t="s">
        <v>97</v>
      </c>
      <c r="I38" s="171">
        <v>0.17830609212481427</v>
      </c>
      <c r="J38" s="180" t="s">
        <v>399</v>
      </c>
      <c r="K38" s="181">
        <v>-5.1321965140687292E-2</v>
      </c>
      <c r="L38" s="4"/>
      <c r="M38" s="2"/>
      <c r="X38" s="2"/>
      <c r="Z38" s="35"/>
      <c r="AA38" s="35"/>
      <c r="AB38" s="35"/>
    </row>
    <row r="39" spans="2:28" ht="21" customHeight="1">
      <c r="H39" s="178" t="s">
        <v>100</v>
      </c>
      <c r="I39" s="171">
        <v>0.22704309063893016</v>
      </c>
      <c r="J39" s="180" t="s">
        <v>511</v>
      </c>
      <c r="K39" s="181">
        <v>2.6925163329323792E-2</v>
      </c>
      <c r="L39" s="4"/>
      <c r="M39" s="2"/>
      <c r="X39" s="2"/>
      <c r="Z39" s="35"/>
      <c r="AA39" s="35"/>
      <c r="AB39" s="35"/>
    </row>
    <row r="40" spans="2:28" ht="21" customHeight="1">
      <c r="H40" s="182" t="s">
        <v>98</v>
      </c>
      <c r="I40" s="171">
        <v>0.22912332838038632</v>
      </c>
      <c r="J40" s="180" t="s">
        <v>512</v>
      </c>
      <c r="K40" s="181">
        <v>-3.8647137904195855E-2</v>
      </c>
      <c r="L40" s="4"/>
      <c r="M40" s="2"/>
      <c r="X40" s="2"/>
      <c r="Z40" s="35"/>
      <c r="AA40" s="35"/>
      <c r="AB40" s="35"/>
    </row>
    <row r="41" spans="2:28" ht="21" customHeight="1">
      <c r="H41" s="183" t="s">
        <v>99</v>
      </c>
      <c r="I41" s="184">
        <v>0.16879643387815751</v>
      </c>
      <c r="J41" s="185" t="s">
        <v>513</v>
      </c>
      <c r="K41" s="186">
        <v>-2.5939291021014665E-2</v>
      </c>
      <c r="L41" s="4"/>
      <c r="M41" s="2"/>
      <c r="X41" s="2"/>
      <c r="Z41" s="35"/>
      <c r="AA41" s="35"/>
      <c r="AB41" s="35"/>
    </row>
    <row r="42" spans="2:28" ht="22.5" customHeight="1">
      <c r="L42" s="4"/>
      <c r="M42" s="2"/>
      <c r="X42" s="2"/>
      <c r="Z42" s="35"/>
      <c r="AA42" s="35"/>
      <c r="AB42" s="35"/>
    </row>
    <row r="43" spans="2:28" ht="18" customHeight="1">
      <c r="B43" s="48" t="s">
        <v>136</v>
      </c>
      <c r="C43" s="48"/>
      <c r="D43" s="47"/>
      <c r="E43" s="47"/>
      <c r="F43" s="47"/>
      <c r="G43" s="47"/>
      <c r="H43" s="47"/>
      <c r="I43" s="47"/>
      <c r="J43" s="47"/>
      <c r="K43" s="47"/>
      <c r="L43" s="4"/>
      <c r="M43" s="2"/>
      <c r="X43" s="2"/>
      <c r="Z43" s="35"/>
      <c r="AA43" s="35"/>
      <c r="AB43" s="35"/>
    </row>
    <row r="44" spans="2:28" ht="30.75" customHeight="1">
      <c r="B44" s="52" t="s">
        <v>62</v>
      </c>
      <c r="C44" s="52" t="s">
        <v>102</v>
      </c>
      <c r="D44" s="52" t="s">
        <v>103</v>
      </c>
      <c r="E44" s="52" t="s">
        <v>104</v>
      </c>
      <c r="F44" s="52" t="s">
        <v>105</v>
      </c>
      <c r="G44" s="52" t="s">
        <v>106</v>
      </c>
      <c r="H44" s="52" t="s">
        <v>6</v>
      </c>
      <c r="I44" s="52" t="s">
        <v>7</v>
      </c>
      <c r="J44" s="52" t="s">
        <v>107</v>
      </c>
      <c r="K44" s="52" t="s">
        <v>72</v>
      </c>
      <c r="L44" s="4"/>
      <c r="M44" s="2"/>
      <c r="N44" s="35" t="s">
        <v>129</v>
      </c>
      <c r="X44" s="2"/>
      <c r="Z44" s="35"/>
      <c r="AA44" s="35"/>
      <c r="AB44" s="35"/>
    </row>
    <row r="45" spans="2:28" ht="22.5" customHeight="1">
      <c r="B45" s="221" t="s">
        <v>118</v>
      </c>
      <c r="C45" s="73">
        <v>1</v>
      </c>
      <c r="D45" s="74">
        <v>3.0531872573032557E-2</v>
      </c>
      <c r="E45" s="74">
        <v>0.45371122824252375</v>
      </c>
      <c r="F45" s="74">
        <v>0.265135899550694</v>
      </c>
      <c r="G45" s="75">
        <v>10.283477272727271</v>
      </c>
      <c r="H45" s="76">
        <v>0.71114489927761848</v>
      </c>
      <c r="I45" s="76">
        <v>14.621933092654249</v>
      </c>
      <c r="J45" s="77">
        <v>2.3123786516021321</v>
      </c>
      <c r="K45" s="79" t="s">
        <v>70</v>
      </c>
      <c r="L45" s="4"/>
      <c r="M45" s="2"/>
      <c r="N45" s="35">
        <v>1</v>
      </c>
      <c r="X45" s="2"/>
      <c r="Z45" s="35"/>
      <c r="AA45" s="35"/>
      <c r="AB45" s="35"/>
    </row>
    <row r="46" spans="2:28" ht="22.5" customHeight="1">
      <c r="B46" s="219" t="s">
        <v>118</v>
      </c>
      <c r="C46" s="65">
        <v>2</v>
      </c>
      <c r="D46" s="66">
        <v>3.7929045240580793E-2</v>
      </c>
      <c r="E46" s="66">
        <v>0.37402972548791297</v>
      </c>
      <c r="F46" s="66">
        <v>0.25291253357587656</v>
      </c>
      <c r="G46" s="67">
        <v>6.9634782608695662</v>
      </c>
      <c r="H46" s="68">
        <v>4.1581115208674475E-2</v>
      </c>
      <c r="I46" s="68">
        <v>3.4140671407617855</v>
      </c>
      <c r="J46" s="69">
        <v>2.7571601319883534</v>
      </c>
      <c r="K46" s="70" t="s">
        <v>66</v>
      </c>
      <c r="M46" s="2"/>
      <c r="N46" s="35">
        <v>5</v>
      </c>
      <c r="X46" s="2"/>
      <c r="Z46" s="35"/>
      <c r="AA46" s="35"/>
      <c r="AB46" s="35"/>
    </row>
    <row r="47" spans="2:28" ht="22.5" customHeight="1">
      <c r="B47" s="219" t="s">
        <v>118</v>
      </c>
      <c r="C47" s="65">
        <v>3</v>
      </c>
      <c r="D47" s="66">
        <v>4.2509046747873237E-2</v>
      </c>
      <c r="E47" s="66">
        <v>0.34993799984934409</v>
      </c>
      <c r="F47" s="66">
        <v>0.26423836294674791</v>
      </c>
      <c r="G47" s="67">
        <v>7.1610851063829832</v>
      </c>
      <c r="H47" s="68">
        <v>5.9830109806802596E-2</v>
      </c>
      <c r="I47" s="68">
        <v>3.7057039080339118</v>
      </c>
      <c r="J47" s="69">
        <v>2.8098007324825782</v>
      </c>
      <c r="K47" s="70" t="s">
        <v>68</v>
      </c>
      <c r="M47" s="2"/>
      <c r="N47" s="35">
        <v>4</v>
      </c>
      <c r="X47" s="2"/>
      <c r="Z47" s="35"/>
      <c r="AA47" s="35"/>
      <c r="AB47" s="35"/>
    </row>
    <row r="48" spans="2:28" ht="22.5" customHeight="1">
      <c r="B48" s="219" t="s">
        <v>118</v>
      </c>
      <c r="C48" s="65">
        <v>4</v>
      </c>
      <c r="D48" s="66">
        <v>4.3470537413778668E-2</v>
      </c>
      <c r="E48" s="66">
        <v>0.34660265492150472</v>
      </c>
      <c r="F48" s="66">
        <v>0.27050627124505933</v>
      </c>
      <c r="G48" s="67">
        <v>7.5916382978723407</v>
      </c>
      <c r="H48" s="68">
        <v>5.3698140042775254E-2</v>
      </c>
      <c r="I48" s="68">
        <v>4.1026135304511886</v>
      </c>
      <c r="J48" s="69">
        <v>2.7322018806254862</v>
      </c>
      <c r="K48" s="70" t="s">
        <v>68</v>
      </c>
      <c r="M48" s="2"/>
      <c r="N48" s="35">
        <v>4</v>
      </c>
      <c r="X48" s="2"/>
      <c r="Z48" s="35"/>
      <c r="AA48" s="35"/>
      <c r="AB48" s="35"/>
    </row>
    <row r="49" spans="2:28" ht="22.5" customHeight="1">
      <c r="B49" s="219" t="s">
        <v>118</v>
      </c>
      <c r="C49" s="65">
        <v>5</v>
      </c>
      <c r="D49" s="66">
        <v>4.1993160382102941E-2</v>
      </c>
      <c r="E49" s="66">
        <v>0.35279447287893639</v>
      </c>
      <c r="F49" s="66">
        <v>0.25616834967386831</v>
      </c>
      <c r="G49" s="67">
        <v>8.208127659574469</v>
      </c>
      <c r="H49" s="68">
        <v>7.0137159008380107E-2</v>
      </c>
      <c r="I49" s="68">
        <v>4.2798914203591947</v>
      </c>
      <c r="J49" s="69">
        <v>2.6461911950880719</v>
      </c>
      <c r="K49" s="70" t="s">
        <v>68</v>
      </c>
      <c r="M49" s="2"/>
      <c r="N49" s="35">
        <v>4</v>
      </c>
      <c r="X49" s="2"/>
      <c r="Z49" s="35"/>
      <c r="AA49" s="35"/>
      <c r="AB49" s="35"/>
    </row>
    <row r="50" spans="2:28" ht="22.5" customHeight="1">
      <c r="B50" s="219" t="s">
        <v>118</v>
      </c>
      <c r="C50" s="65">
        <v>6</v>
      </c>
      <c r="D50" s="66">
        <v>4.4184675479668867E-2</v>
      </c>
      <c r="E50" s="66">
        <v>0.35924384868487419</v>
      </c>
      <c r="F50" s="66">
        <v>0.23324951588057916</v>
      </c>
      <c r="G50" s="67">
        <v>9.4030212765957444</v>
      </c>
      <c r="H50" s="68">
        <v>6.5240564469192672E-2</v>
      </c>
      <c r="I50" s="68">
        <v>4.5512542668869571</v>
      </c>
      <c r="J50" s="69">
        <v>2.4753661862776837</v>
      </c>
      <c r="K50" s="70" t="s">
        <v>69</v>
      </c>
      <c r="M50" s="2"/>
      <c r="N50" s="35">
        <v>3</v>
      </c>
      <c r="X50" s="2"/>
      <c r="Z50" s="35"/>
      <c r="AA50" s="35"/>
      <c r="AB50" s="35"/>
    </row>
    <row r="51" spans="2:28" ht="22.5" customHeight="1">
      <c r="B51" s="219" t="s">
        <v>118</v>
      </c>
      <c r="C51" s="65">
        <v>7</v>
      </c>
      <c r="D51" s="66">
        <v>4.8938738525887801E-2</v>
      </c>
      <c r="E51" s="66">
        <v>0.35496906856710392</v>
      </c>
      <c r="F51" s="66">
        <v>0.21223958490334111</v>
      </c>
      <c r="G51" s="67">
        <v>9.935586956521739</v>
      </c>
      <c r="H51" s="68">
        <v>5.8223630241198289E-2</v>
      </c>
      <c r="I51" s="68">
        <v>4.5319456872138382</v>
      </c>
      <c r="J51" s="69">
        <v>2.3813977892141778</v>
      </c>
      <c r="K51" s="70" t="s">
        <v>67</v>
      </c>
      <c r="M51" s="2"/>
      <c r="N51" s="35">
        <v>2</v>
      </c>
      <c r="X51" s="2"/>
      <c r="Z51" s="35"/>
      <c r="AA51" s="35"/>
      <c r="AB51" s="35"/>
    </row>
    <row r="52" spans="2:28" ht="22.5" customHeight="1">
      <c r="B52" s="219" t="s">
        <v>118</v>
      </c>
      <c r="C52" s="65">
        <v>8</v>
      </c>
      <c r="D52" s="66">
        <v>5.2479157969717805E-2</v>
      </c>
      <c r="E52" s="66">
        <v>0.36741758976508387</v>
      </c>
      <c r="F52" s="66">
        <v>0.19549376430769616</v>
      </c>
      <c r="G52" s="67">
        <v>10.878711111111111</v>
      </c>
      <c r="H52" s="68">
        <v>6.1779035486242209E-2</v>
      </c>
      <c r="I52" s="68">
        <v>4.4015257596056294</v>
      </c>
      <c r="J52" s="69">
        <v>2.3137918628606284</v>
      </c>
      <c r="K52" s="70" t="s">
        <v>70</v>
      </c>
      <c r="M52" s="2"/>
      <c r="N52" s="35">
        <v>1</v>
      </c>
      <c r="X52" s="2"/>
      <c r="Z52" s="35"/>
      <c r="AA52" s="35"/>
      <c r="AB52" s="35"/>
    </row>
    <row r="53" spans="2:28" ht="22.5" customHeight="1">
      <c r="B53" s="219" t="s">
        <v>118</v>
      </c>
      <c r="C53" s="65">
        <v>9</v>
      </c>
      <c r="D53" s="66">
        <v>4.9559507134594456E-2</v>
      </c>
      <c r="E53" s="66">
        <v>0.36407567556037546</v>
      </c>
      <c r="F53" s="66">
        <v>0.21687112647465229</v>
      </c>
      <c r="G53" s="67">
        <v>10.364044444444446</v>
      </c>
      <c r="H53" s="68">
        <v>8.05489003912115E-2</v>
      </c>
      <c r="I53" s="68">
        <v>5.3094395971353059</v>
      </c>
      <c r="J53" s="69">
        <v>2.3453556992544602</v>
      </c>
      <c r="K53" s="70" t="s">
        <v>338</v>
      </c>
      <c r="M53" s="2"/>
      <c r="N53" s="35">
        <v>2</v>
      </c>
      <c r="X53" s="2"/>
      <c r="Z53" s="35"/>
      <c r="AA53" s="35"/>
      <c r="AB53" s="35"/>
    </row>
    <row r="54" spans="2:28" ht="22.5" customHeight="1">
      <c r="B54" s="219" t="s">
        <v>118</v>
      </c>
      <c r="C54" s="65">
        <v>10</v>
      </c>
      <c r="D54" s="66">
        <v>4.7709002235810094E-2</v>
      </c>
      <c r="E54" s="66">
        <v>0.36275208479742016</v>
      </c>
      <c r="F54" s="66">
        <v>0.27577312999532594</v>
      </c>
      <c r="G54" s="67">
        <v>8.8600851063829769</v>
      </c>
      <c r="H54" s="68">
        <v>0.16034305392155826</v>
      </c>
      <c r="I54" s="68">
        <v>5.7461196790570028</v>
      </c>
      <c r="J54" s="69">
        <v>2.5838552889258497</v>
      </c>
      <c r="K54" s="70" t="s">
        <v>69</v>
      </c>
      <c r="M54" s="2"/>
      <c r="N54" s="35">
        <v>3</v>
      </c>
      <c r="X54" s="2"/>
      <c r="Z54" s="35"/>
      <c r="AA54" s="35"/>
      <c r="AB54" s="35"/>
    </row>
    <row r="55" spans="2:28" ht="22.5" customHeight="1">
      <c r="B55" s="219" t="s">
        <v>118</v>
      </c>
      <c r="C55" s="65">
        <v>11</v>
      </c>
      <c r="D55" s="66">
        <v>5.2558425296350408E-2</v>
      </c>
      <c r="E55" s="66">
        <v>0.36560652480551642</v>
      </c>
      <c r="F55" s="66">
        <v>0.28733251395126141</v>
      </c>
      <c r="G55" s="67">
        <v>8.9475652173913076</v>
      </c>
      <c r="H55" s="68">
        <v>0.2399068586696225</v>
      </c>
      <c r="I55" s="68">
        <v>5.5820136325107086</v>
      </c>
      <c r="J55" s="69">
        <v>2.6042881539285911</v>
      </c>
      <c r="K55" s="70" t="s">
        <v>337</v>
      </c>
      <c r="M55" s="2"/>
      <c r="N55" s="35">
        <v>3</v>
      </c>
      <c r="X55" s="2"/>
      <c r="Z55" s="35"/>
      <c r="AA55" s="35"/>
      <c r="AB55" s="35"/>
    </row>
    <row r="56" spans="2:28" ht="22.5" customHeight="1">
      <c r="B56" s="219" t="s">
        <v>118</v>
      </c>
      <c r="C56" s="65">
        <v>12</v>
      </c>
      <c r="D56" s="66">
        <v>5.7634845448681513E-2</v>
      </c>
      <c r="E56" s="66">
        <v>0.37653692024670143</v>
      </c>
      <c r="F56" s="66">
        <v>0.28696623348925143</v>
      </c>
      <c r="G56" s="67">
        <v>9.0704666666666665</v>
      </c>
      <c r="H56" s="68">
        <v>0.23633876314819252</v>
      </c>
      <c r="I56" s="68">
        <v>5.9262331033858864</v>
      </c>
      <c r="J56" s="69">
        <v>2.6128202081787979</v>
      </c>
      <c r="K56" s="70" t="s">
        <v>69</v>
      </c>
      <c r="M56" s="2"/>
      <c r="N56" s="35">
        <v>3</v>
      </c>
      <c r="X56" s="2"/>
      <c r="Z56" s="35"/>
      <c r="AA56" s="35"/>
      <c r="AB56" s="35"/>
    </row>
    <row r="57" spans="2:28" ht="25.5" customHeight="1">
      <c r="B57" s="49" t="s">
        <v>108</v>
      </c>
      <c r="C57" s="49"/>
      <c r="D57" s="63" cm="1">
        <f t="array" aca="1" ref="D57" ca="1">(INDIRECT(ADDRESS(ROW()-1,COLUMN()))/INDIRECT(ADDRESS(ROW()-2,COLUMN())))-1</f>
        <v>9.6586229966132642E-2</v>
      </c>
      <c r="E57" s="63" cm="1">
        <f t="array" aca="1" ref="E57" ca="1">(INDIRECT(ADDRESS(ROW()-1,COLUMN()))/INDIRECT(ADDRESS(ROW()-2,COLUMN())))-1</f>
        <v>2.9896609331574231E-2</v>
      </c>
      <c r="F57" s="63" cm="1">
        <f t="array" aca="1" ref="F57" ca="1">(INDIRECT(ADDRESS(ROW()-1,COLUMN()))/INDIRECT(ADDRESS(ROW()-2,COLUMN())))-1</f>
        <v>-1.2747616236431503E-3</v>
      </c>
      <c r="G57" s="63" cm="1">
        <f t="array" aca="1" ref="G57" ca="1">(INDIRECT(ADDRESS(ROW()-1,COLUMN()))/INDIRECT(ADDRESS(ROW()-2,COLUMN())))-1</f>
        <v>1.3735742214706192E-2</v>
      </c>
      <c r="H57" s="63" cm="1">
        <f t="array" aca="1" ref="H57" ca="1">(INDIRECT(ADDRESS(ROW()-1,COLUMN()))/INDIRECT(ADDRESS(ROW()-2,COLUMN())))-1</f>
        <v>-1.4872836655093868E-2</v>
      </c>
      <c r="I57" s="63" cm="1">
        <f t="array" aca="1" ref="I57" ca="1">(INDIRECT(ADDRESS(ROW()-1,COLUMN()))/INDIRECT(ADDRESS(ROW()-2,COLUMN())))-1</f>
        <v>6.1665824115938683E-2</v>
      </c>
      <c r="J57" s="63" cm="1">
        <f t="array" aca="1" ref="J57" ca="1">(INDIRECT(ADDRESS(ROW()-1,COLUMN()))/INDIRECT(ADDRESS(ROW()-2,COLUMN())))-1</f>
        <v>3.2761559957703579E-3</v>
      </c>
      <c r="K57" s="71" t="str" cm="1">
        <f t="array" aca="1" ref="K57" ca="1">_xlfn.IFS(N57=0,"등급유지",N57&gt;0,N57&amp;"등급 상승",N57&lt;0,N57&amp;"등급 하락")</f>
        <v>등급유지</v>
      </c>
      <c r="M57" s="323"/>
      <c r="N57" s="35" cm="1">
        <f t="array" aca="1" ref="N57" ca="1">(INDIRECT(ADDRESS(ROW()-1,COLUMN()))-INDIRECT(ADDRESS(ROW()-2,COLUMN())))</f>
        <v>0</v>
      </c>
      <c r="O57" s="35" t="s">
        <v>130</v>
      </c>
      <c r="X57" s="281"/>
      <c r="Z57" s="279"/>
      <c r="AA57" s="35"/>
      <c r="AB57" s="35"/>
    </row>
    <row r="58" spans="2:28" ht="25.5" customHeight="1">
      <c r="B58" s="44"/>
      <c r="C58" s="44"/>
      <c r="D58" s="45"/>
      <c r="E58" s="45"/>
      <c r="F58" s="45"/>
      <c r="G58" s="45"/>
      <c r="H58" s="45"/>
      <c r="I58" s="45"/>
      <c r="J58" s="45"/>
      <c r="K58" s="45"/>
      <c r="M58" s="323"/>
      <c r="N58" s="2"/>
      <c r="O58" s="2"/>
      <c r="X58" s="281"/>
      <c r="Z58" s="279"/>
      <c r="AA58" s="35"/>
      <c r="AB58" s="35"/>
    </row>
    <row r="59" spans="2:28" ht="18" customHeight="1">
      <c r="B59" s="48" t="s">
        <v>137</v>
      </c>
      <c r="C59" s="48"/>
      <c r="D59" s="47"/>
      <c r="E59" s="47"/>
      <c r="F59" s="47"/>
      <c r="G59" s="47"/>
      <c r="H59" s="47"/>
      <c r="I59" s="47"/>
      <c r="J59" s="47"/>
      <c r="K59" s="47"/>
      <c r="M59" s="323"/>
      <c r="X59" s="281"/>
      <c r="Z59" s="279"/>
      <c r="AA59" s="35"/>
      <c r="AB59" s="35"/>
    </row>
    <row r="60" spans="2:28" ht="21" customHeight="1">
      <c r="B60" s="44"/>
      <c r="C60" s="44"/>
      <c r="D60" s="45"/>
      <c r="E60" s="45"/>
      <c r="F60" s="45"/>
      <c r="G60" s="45"/>
      <c r="H60" s="45"/>
      <c r="I60" s="45"/>
      <c r="J60" s="45"/>
      <c r="K60" s="45"/>
      <c r="M60" s="323"/>
      <c r="X60" s="281"/>
      <c r="Z60" s="279"/>
      <c r="AA60" s="35"/>
      <c r="AB60" s="35"/>
    </row>
    <row r="61" spans="2:28" ht="25.5" customHeight="1">
      <c r="B61" s="44"/>
      <c r="C61" s="44"/>
      <c r="D61" s="45"/>
      <c r="E61" s="45"/>
      <c r="F61" s="45"/>
      <c r="G61" s="45"/>
      <c r="H61" s="45"/>
      <c r="I61" s="45"/>
      <c r="J61" s="45"/>
      <c r="K61" s="45"/>
      <c r="M61" s="323"/>
      <c r="N61" s="281"/>
      <c r="P61" s="279"/>
      <c r="AA61" s="36"/>
    </row>
    <row r="62" spans="2:28" ht="25.5" customHeight="1">
      <c r="B62" s="44"/>
      <c r="C62" s="44"/>
      <c r="D62" s="45"/>
      <c r="M62" s="323"/>
      <c r="N62" s="281"/>
      <c r="P62" s="279"/>
      <c r="AA62" s="36"/>
    </row>
    <row r="63" spans="2:28" ht="25.5" customHeight="1">
      <c r="B63" s="44"/>
      <c r="C63" s="44"/>
      <c r="D63" s="45"/>
      <c r="M63" s="323"/>
      <c r="N63" s="281"/>
      <c r="P63" s="279"/>
      <c r="AA63" s="36"/>
    </row>
    <row r="64" spans="2:28" ht="25.5" customHeight="1">
      <c r="B64" s="44"/>
      <c r="C64" s="44"/>
      <c r="D64" s="45"/>
      <c r="M64" s="323"/>
      <c r="N64" s="281"/>
      <c r="P64" s="279"/>
      <c r="AA64" s="36"/>
    </row>
    <row r="65" spans="2:27" ht="25.5" customHeight="1">
      <c r="B65" s="44"/>
      <c r="C65" s="44"/>
      <c r="D65" s="45"/>
      <c r="M65" s="323"/>
      <c r="N65" s="281"/>
      <c r="P65" s="279"/>
      <c r="AA65" s="36"/>
    </row>
    <row r="66" spans="2:27" ht="25.5" customHeight="1">
      <c r="B66" s="44"/>
      <c r="C66" s="44"/>
      <c r="D66" s="45"/>
      <c r="M66" s="323"/>
      <c r="N66" s="281"/>
      <c r="P66" s="279"/>
      <c r="AA66" s="36"/>
    </row>
    <row r="67" spans="2:27" ht="25.5" customHeight="1">
      <c r="B67" s="44"/>
      <c r="C67" s="44"/>
      <c r="D67" s="45"/>
      <c r="M67" s="323"/>
      <c r="N67" s="281"/>
      <c r="P67" s="279"/>
      <c r="AA67" s="36"/>
    </row>
    <row r="68" spans="2:27" ht="25.5" customHeight="1">
      <c r="B68" s="44"/>
      <c r="C68" s="44"/>
      <c r="D68" s="45"/>
      <c r="E68" s="45"/>
      <c r="F68" s="45"/>
      <c r="G68" s="45"/>
      <c r="H68" s="45"/>
      <c r="I68" s="45"/>
      <c r="J68" s="45"/>
      <c r="K68" s="45"/>
      <c r="M68" s="323"/>
      <c r="N68" s="281"/>
      <c r="P68" s="279"/>
      <c r="AA68" s="36"/>
    </row>
    <row r="69" spans="2:27" ht="25.5" customHeight="1">
      <c r="B69" s="44"/>
      <c r="C69" s="44"/>
      <c r="D69" s="45"/>
      <c r="E69" s="45"/>
      <c r="F69" s="45"/>
      <c r="G69" s="45"/>
      <c r="H69" s="45"/>
      <c r="I69" s="45"/>
      <c r="J69" s="45"/>
      <c r="K69" s="45"/>
      <c r="M69" s="323"/>
      <c r="N69" s="281"/>
      <c r="P69" s="279"/>
      <c r="AA69" s="36"/>
    </row>
    <row r="70" spans="2:27" ht="25.5" customHeight="1" thickBot="1">
      <c r="B70" s="203" t="s">
        <v>92</v>
      </c>
      <c r="C70" s="204" t="s">
        <v>126</v>
      </c>
      <c r="D70" s="204" t="s">
        <v>120</v>
      </c>
      <c r="E70" s="204" t="s">
        <v>123</v>
      </c>
      <c r="F70" s="204" t="s">
        <v>124</v>
      </c>
      <c r="G70" s="204" t="s">
        <v>121</v>
      </c>
      <c r="H70" s="204" t="s">
        <v>125</v>
      </c>
      <c r="I70" s="204" t="s">
        <v>127</v>
      </c>
      <c r="J70" s="204" t="s">
        <v>128</v>
      </c>
      <c r="K70" s="205" t="s">
        <v>122</v>
      </c>
      <c r="M70" s="282">
        <v>1</v>
      </c>
      <c r="N70" s="283">
        <v>2</v>
      </c>
      <c r="O70" s="283">
        <v>3</v>
      </c>
      <c r="P70" s="282">
        <v>4</v>
      </c>
      <c r="Q70" s="283">
        <v>5</v>
      </c>
      <c r="R70" s="283">
        <v>6</v>
      </c>
      <c r="S70" s="282">
        <v>7</v>
      </c>
      <c r="T70" s="283">
        <v>8</v>
      </c>
      <c r="U70" s="283">
        <v>9</v>
      </c>
      <c r="V70" s="283">
        <v>10</v>
      </c>
      <c r="W70" s="283">
        <v>11</v>
      </c>
      <c r="X70" s="283"/>
      <c r="AA70" s="36"/>
    </row>
    <row r="71" spans="2:27" ht="25.5" customHeight="1" thickTop="1">
      <c r="B71" s="208" t="s">
        <v>110</v>
      </c>
      <c r="C71" s="209" t="s">
        <v>66</v>
      </c>
      <c r="D71" s="210" t="s">
        <v>68</v>
      </c>
      <c r="E71" s="210" t="s">
        <v>68</v>
      </c>
      <c r="F71" s="210" t="s">
        <v>68</v>
      </c>
      <c r="G71" s="210" t="s">
        <v>68</v>
      </c>
      <c r="H71" s="210" t="s">
        <v>69</v>
      </c>
      <c r="I71" s="210" t="s">
        <v>69</v>
      </c>
      <c r="J71" s="210" t="s">
        <v>69</v>
      </c>
      <c r="K71" s="210" t="s">
        <v>69</v>
      </c>
      <c r="M71" s="282" t="s">
        <v>126</v>
      </c>
      <c r="N71" s="282" t="s">
        <v>120</v>
      </c>
      <c r="O71" s="282" t="s">
        <v>123</v>
      </c>
      <c r="P71" s="282" t="s">
        <v>124</v>
      </c>
      <c r="Q71" s="282" t="s">
        <v>121</v>
      </c>
      <c r="R71" s="282" t="s">
        <v>125</v>
      </c>
      <c r="S71" s="282" t="s">
        <v>127</v>
      </c>
      <c r="T71" s="282" t="s">
        <v>128</v>
      </c>
      <c r="U71" s="282" t="s">
        <v>122</v>
      </c>
      <c r="V71" s="282" t="s">
        <v>119</v>
      </c>
      <c r="W71" s="282"/>
      <c r="X71" s="282"/>
      <c r="AA71" s="36"/>
    </row>
    <row r="72" spans="2:27" ht="25.5" customHeight="1">
      <c r="B72" s="206" t="s">
        <v>95</v>
      </c>
      <c r="C72" s="196" t="s">
        <v>309</v>
      </c>
      <c r="D72" s="196" t="s">
        <v>309</v>
      </c>
      <c r="E72" s="196" t="s">
        <v>309</v>
      </c>
      <c r="F72" s="196" t="s">
        <v>310</v>
      </c>
      <c r="G72" s="196" t="s">
        <v>309</v>
      </c>
      <c r="H72" s="196" t="s">
        <v>309</v>
      </c>
      <c r="I72" s="196" t="s">
        <v>309</v>
      </c>
      <c r="J72" s="196" t="s">
        <v>309</v>
      </c>
      <c r="K72" s="207" t="s">
        <v>309</v>
      </c>
      <c r="M72" s="284"/>
      <c r="N72" s="284"/>
      <c r="O72" s="284"/>
      <c r="P72" s="284"/>
      <c r="Q72" s="284"/>
      <c r="R72" s="284"/>
      <c r="S72" s="284"/>
      <c r="T72" s="284"/>
      <c r="U72" s="284"/>
      <c r="V72" s="284"/>
      <c r="W72" s="284"/>
      <c r="X72" s="284"/>
      <c r="AA72" s="36"/>
    </row>
    <row r="73" spans="2:27" ht="25.5" customHeight="1">
      <c r="B73" s="170" t="s">
        <v>96</v>
      </c>
      <c r="C73" s="172" t="s">
        <v>401</v>
      </c>
      <c r="D73" s="172" t="s">
        <v>309</v>
      </c>
      <c r="E73" s="172" t="s">
        <v>309</v>
      </c>
      <c r="F73" s="172" t="s">
        <v>310</v>
      </c>
      <c r="G73" s="172" t="s">
        <v>309</v>
      </c>
      <c r="H73" s="172" t="s">
        <v>310</v>
      </c>
      <c r="I73" s="172" t="s">
        <v>309</v>
      </c>
      <c r="J73" s="172" t="s">
        <v>309</v>
      </c>
      <c r="K73" s="173" t="s">
        <v>309</v>
      </c>
      <c r="M73" s="284">
        <v>0</v>
      </c>
      <c r="N73" s="284">
        <v>0</v>
      </c>
      <c r="O73" s="284">
        <v>0</v>
      </c>
      <c r="P73" s="284">
        <v>0.25</v>
      </c>
      <c r="Q73" s="284">
        <v>0</v>
      </c>
      <c r="R73" s="284">
        <v>0</v>
      </c>
      <c r="S73" s="284">
        <v>0</v>
      </c>
      <c r="T73" s="284">
        <v>0</v>
      </c>
      <c r="U73" s="284">
        <v>0</v>
      </c>
      <c r="V73" s="284">
        <v>0</v>
      </c>
      <c r="W73" s="284"/>
      <c r="X73" s="284"/>
      <c r="AA73" s="36"/>
    </row>
    <row r="74" spans="2:27" ht="25.5" customHeight="1">
      <c r="B74" s="169" t="s">
        <v>97</v>
      </c>
      <c r="C74" s="172" t="s">
        <v>309</v>
      </c>
      <c r="D74" s="172" t="s">
        <v>403</v>
      </c>
      <c r="E74" s="172" t="s">
        <v>403</v>
      </c>
      <c r="F74" s="172" t="s">
        <v>310</v>
      </c>
      <c r="G74" s="172" t="s">
        <v>311</v>
      </c>
      <c r="H74" s="172" t="s">
        <v>310</v>
      </c>
      <c r="I74" s="172" t="s">
        <v>309</v>
      </c>
      <c r="J74" s="172" t="s">
        <v>514</v>
      </c>
      <c r="K74" s="173" t="s">
        <v>309</v>
      </c>
      <c r="M74" s="284">
        <v>1</v>
      </c>
      <c r="N74" s="284">
        <v>0</v>
      </c>
      <c r="O74" s="284">
        <v>0</v>
      </c>
      <c r="P74" s="284">
        <v>0.25</v>
      </c>
      <c r="Q74" s="284">
        <v>0</v>
      </c>
      <c r="R74" s="284">
        <v>0.25</v>
      </c>
      <c r="S74" s="284">
        <v>0</v>
      </c>
      <c r="T74" s="284">
        <v>0</v>
      </c>
      <c r="U74" s="284">
        <v>0</v>
      </c>
      <c r="V74" s="284">
        <v>0</v>
      </c>
      <c r="W74" s="284"/>
      <c r="X74" s="284"/>
      <c r="AA74" s="36"/>
    </row>
    <row r="75" spans="2:27" ht="25.5" customHeight="1">
      <c r="B75" s="169" t="s">
        <v>100</v>
      </c>
      <c r="C75" s="172" t="s">
        <v>309</v>
      </c>
      <c r="D75" s="172" t="s">
        <v>309</v>
      </c>
      <c r="E75" s="172" t="s">
        <v>309</v>
      </c>
      <c r="F75" s="172" t="s">
        <v>309</v>
      </c>
      <c r="G75" s="172" t="s">
        <v>311</v>
      </c>
      <c r="H75" s="172" t="s">
        <v>309</v>
      </c>
      <c r="I75" s="172" t="s">
        <v>311</v>
      </c>
      <c r="J75" s="172" t="s">
        <v>334</v>
      </c>
      <c r="K75" s="173" t="s">
        <v>311</v>
      </c>
      <c r="M75" s="284">
        <v>0</v>
      </c>
      <c r="N75" s="284">
        <v>1</v>
      </c>
      <c r="O75" s="284">
        <v>1</v>
      </c>
      <c r="P75" s="284">
        <v>0.25</v>
      </c>
      <c r="Q75" s="284">
        <v>0.5</v>
      </c>
      <c r="R75" s="284">
        <v>0.25</v>
      </c>
      <c r="S75" s="284">
        <v>0</v>
      </c>
      <c r="T75" s="284">
        <v>0.5</v>
      </c>
      <c r="U75" s="284">
        <v>0</v>
      </c>
      <c r="V75" s="284">
        <v>0.15789473684210525</v>
      </c>
      <c r="W75" s="284"/>
      <c r="X75" s="284"/>
      <c r="AA75" s="36"/>
    </row>
    <row r="76" spans="2:27" ht="25.5" customHeight="1">
      <c r="B76" s="174" t="s">
        <v>98</v>
      </c>
      <c r="C76" s="172" t="s">
        <v>309</v>
      </c>
      <c r="D76" s="172" t="s">
        <v>309</v>
      </c>
      <c r="E76" s="172" t="s">
        <v>309</v>
      </c>
      <c r="F76" s="172" t="s">
        <v>309</v>
      </c>
      <c r="G76" s="172" t="s">
        <v>309</v>
      </c>
      <c r="H76" s="172" t="s">
        <v>402</v>
      </c>
      <c r="I76" s="172" t="s">
        <v>311</v>
      </c>
      <c r="J76" s="172" t="s">
        <v>309</v>
      </c>
      <c r="K76" s="173" t="s">
        <v>311</v>
      </c>
      <c r="M76" s="284">
        <v>0</v>
      </c>
      <c r="N76" s="284">
        <v>0</v>
      </c>
      <c r="O76" s="284">
        <v>0</v>
      </c>
      <c r="P76" s="284">
        <v>0</v>
      </c>
      <c r="Q76" s="284">
        <v>0.5</v>
      </c>
      <c r="R76" s="284">
        <v>0</v>
      </c>
      <c r="S76" s="284">
        <v>0.5</v>
      </c>
      <c r="T76" s="284">
        <v>0.16666666666666666</v>
      </c>
      <c r="U76" s="284">
        <v>0.5</v>
      </c>
      <c r="V76" s="284">
        <v>0.36842105263157893</v>
      </c>
      <c r="W76" s="284"/>
      <c r="X76" s="284"/>
      <c r="AA76" s="36"/>
    </row>
    <row r="77" spans="2:27" ht="25.5" customHeight="1">
      <c r="B77" s="175" t="s">
        <v>99</v>
      </c>
      <c r="C77" s="176" t="s">
        <v>309</v>
      </c>
      <c r="D77" s="176" t="s">
        <v>309</v>
      </c>
      <c r="E77" s="176" t="s">
        <v>309</v>
      </c>
      <c r="F77" s="176" t="s">
        <v>310</v>
      </c>
      <c r="G77" s="176" t="s">
        <v>309</v>
      </c>
      <c r="H77" s="176" t="s">
        <v>309</v>
      </c>
      <c r="I77" s="176" t="s">
        <v>309</v>
      </c>
      <c r="J77" s="176" t="s">
        <v>339</v>
      </c>
      <c r="K77" s="177" t="s">
        <v>309</v>
      </c>
      <c r="M77" s="284">
        <v>0</v>
      </c>
      <c r="N77" s="284">
        <v>0</v>
      </c>
      <c r="O77" s="284">
        <v>0</v>
      </c>
      <c r="P77" s="284">
        <v>0</v>
      </c>
      <c r="Q77" s="284">
        <v>0</v>
      </c>
      <c r="R77" s="284">
        <v>0.5</v>
      </c>
      <c r="S77" s="284">
        <v>0.5</v>
      </c>
      <c r="T77" s="284">
        <v>0</v>
      </c>
      <c r="U77" s="284">
        <v>0.5</v>
      </c>
      <c r="V77" s="284">
        <v>0.36842105263157893</v>
      </c>
      <c r="W77" s="284"/>
      <c r="X77" s="284"/>
      <c r="AA77" s="36"/>
    </row>
    <row r="78" spans="2:27" ht="15.75" customHeight="1">
      <c r="B78" s="44"/>
      <c r="C78" s="44"/>
      <c r="D78" s="45"/>
      <c r="E78" s="45"/>
      <c r="F78" s="45"/>
      <c r="G78" s="45"/>
      <c r="H78" s="45"/>
      <c r="I78" s="45"/>
      <c r="J78" s="45"/>
      <c r="K78" s="45"/>
      <c r="M78" s="324">
        <v>0</v>
      </c>
      <c r="N78" s="324">
        <v>0</v>
      </c>
      <c r="O78" s="324">
        <v>0</v>
      </c>
      <c r="P78" s="324">
        <v>0.25</v>
      </c>
      <c r="Q78" s="324">
        <v>0</v>
      </c>
      <c r="R78" s="324">
        <v>0</v>
      </c>
      <c r="S78" s="324">
        <v>0</v>
      </c>
      <c r="T78" s="324">
        <v>0.33333333333333331</v>
      </c>
      <c r="U78" s="324">
        <v>0</v>
      </c>
      <c r="V78" s="324">
        <v>0.10526315789473684</v>
      </c>
      <c r="W78" s="2"/>
      <c r="AA78" s="36"/>
    </row>
    <row r="79" spans="2:27" ht="25.5" customHeight="1" thickBot="1">
      <c r="B79" s="203" t="s">
        <v>92</v>
      </c>
      <c r="C79" s="204" t="s">
        <v>119</v>
      </c>
      <c r="D79" s="204"/>
      <c r="E79" s="204"/>
      <c r="F79" s="204"/>
      <c r="G79" s="204"/>
      <c r="H79" s="204"/>
      <c r="I79" s="204"/>
      <c r="J79" s="204"/>
      <c r="K79" s="204"/>
      <c r="M79" s="284"/>
      <c r="N79" s="284"/>
      <c r="O79" s="284"/>
      <c r="P79" s="284"/>
      <c r="Q79" s="284"/>
      <c r="R79" s="284"/>
      <c r="S79" s="284"/>
      <c r="T79" s="284"/>
      <c r="U79" s="284"/>
      <c r="AA79" s="36"/>
    </row>
    <row r="80" spans="2:27" ht="25.5" customHeight="1" thickTop="1">
      <c r="B80" s="208" t="s">
        <v>110</v>
      </c>
      <c r="C80" s="209" t="s">
        <v>69</v>
      </c>
      <c r="D80" s="210"/>
      <c r="E80" s="210"/>
      <c r="F80" s="210"/>
      <c r="G80" s="210"/>
      <c r="H80" s="210"/>
      <c r="I80" s="210"/>
      <c r="J80" s="210"/>
      <c r="K80" s="210"/>
      <c r="M80" s="284"/>
      <c r="N80" s="284"/>
      <c r="O80" s="284"/>
      <c r="P80" s="284"/>
      <c r="Q80" s="284"/>
      <c r="R80" s="284"/>
      <c r="S80" s="284"/>
      <c r="T80" s="284"/>
      <c r="U80" s="284"/>
      <c r="AA80" s="36"/>
    </row>
    <row r="81" spans="2:27" ht="25.5" customHeight="1">
      <c r="B81" s="206" t="s">
        <v>95</v>
      </c>
      <c r="C81" s="196" t="s">
        <v>309</v>
      </c>
      <c r="D81" s="196"/>
      <c r="E81" s="196"/>
      <c r="F81" s="196"/>
      <c r="G81" s="196"/>
      <c r="H81" s="196"/>
      <c r="I81" s="196"/>
      <c r="J81" s="196"/>
      <c r="K81" s="207"/>
      <c r="M81" s="284"/>
      <c r="N81" s="284"/>
      <c r="O81" s="284"/>
      <c r="P81" s="284"/>
      <c r="Q81" s="284"/>
      <c r="R81" s="284"/>
      <c r="S81" s="284"/>
      <c r="T81" s="284"/>
      <c r="U81" s="284"/>
      <c r="AA81" s="36"/>
    </row>
    <row r="82" spans="2:27" ht="25.5" customHeight="1">
      <c r="B82" s="170" t="s">
        <v>96</v>
      </c>
      <c r="C82" s="172" t="s">
        <v>309</v>
      </c>
      <c r="D82" s="172"/>
      <c r="E82" s="172"/>
      <c r="F82" s="172"/>
      <c r="G82" s="172"/>
      <c r="H82" s="172"/>
      <c r="I82" s="172"/>
      <c r="J82" s="172"/>
      <c r="K82" s="173"/>
      <c r="M82" s="284"/>
      <c r="N82" s="284"/>
      <c r="O82" s="284"/>
      <c r="P82" s="284"/>
      <c r="Q82" s="284"/>
      <c r="R82" s="284"/>
      <c r="S82" s="284"/>
      <c r="T82" s="284"/>
      <c r="U82" s="284"/>
      <c r="AA82" s="36"/>
    </row>
    <row r="83" spans="2:27" ht="25.5" customHeight="1">
      <c r="B83" s="169" t="s">
        <v>97</v>
      </c>
      <c r="C83" s="172" t="s">
        <v>515</v>
      </c>
      <c r="D83" s="172"/>
      <c r="E83" s="172"/>
      <c r="F83" s="172"/>
      <c r="G83" s="172"/>
      <c r="H83" s="172"/>
      <c r="I83" s="172"/>
      <c r="J83" s="172"/>
      <c r="K83" s="173"/>
      <c r="M83" s="284"/>
      <c r="N83" s="284"/>
      <c r="O83" s="284"/>
      <c r="P83" s="284"/>
      <c r="Q83" s="284"/>
      <c r="R83" s="284"/>
      <c r="S83" s="284"/>
      <c r="T83" s="284"/>
      <c r="U83" s="284"/>
      <c r="AA83" s="36"/>
    </row>
    <row r="84" spans="2:27" ht="25.5" customHeight="1">
      <c r="B84" s="169" t="s">
        <v>100</v>
      </c>
      <c r="C84" s="172" t="s">
        <v>516</v>
      </c>
      <c r="D84" s="172"/>
      <c r="E84" s="172"/>
      <c r="F84" s="172"/>
      <c r="G84" s="172"/>
      <c r="H84" s="172"/>
      <c r="I84" s="172"/>
      <c r="J84" s="172"/>
      <c r="K84" s="173"/>
      <c r="M84" s="284"/>
      <c r="N84" s="284"/>
      <c r="O84" s="284"/>
      <c r="P84" s="284"/>
      <c r="Q84" s="284"/>
      <c r="R84" s="284"/>
      <c r="S84" s="284"/>
      <c r="T84" s="284"/>
      <c r="U84" s="284"/>
      <c r="AA84" s="36"/>
    </row>
    <row r="85" spans="2:27" ht="25.5" customHeight="1">
      <c r="B85" s="174" t="s">
        <v>98</v>
      </c>
      <c r="C85" s="172" t="s">
        <v>516</v>
      </c>
      <c r="D85" s="172"/>
      <c r="E85" s="172"/>
      <c r="F85" s="172"/>
      <c r="G85" s="172"/>
      <c r="H85" s="172"/>
      <c r="I85" s="172"/>
      <c r="J85" s="172"/>
      <c r="K85" s="173"/>
      <c r="M85" s="284"/>
      <c r="N85" s="284"/>
      <c r="O85" s="284"/>
      <c r="P85" s="284"/>
      <c r="Q85" s="284"/>
      <c r="R85" s="284"/>
      <c r="S85" s="284"/>
      <c r="T85" s="284"/>
      <c r="U85" s="284"/>
      <c r="AA85" s="36"/>
    </row>
    <row r="86" spans="2:27" ht="25.5" customHeight="1">
      <c r="B86" s="175" t="s">
        <v>99</v>
      </c>
      <c r="C86" s="176" t="s">
        <v>517</v>
      </c>
      <c r="D86" s="176"/>
      <c r="E86" s="176"/>
      <c r="F86" s="176"/>
      <c r="G86" s="176"/>
      <c r="H86" s="176"/>
      <c r="I86" s="176"/>
      <c r="J86" s="176"/>
      <c r="K86" s="177"/>
      <c r="M86" s="284"/>
      <c r="N86" s="284"/>
      <c r="O86" s="284"/>
      <c r="P86" s="284"/>
      <c r="Q86" s="284"/>
      <c r="R86" s="284"/>
      <c r="S86" s="284"/>
      <c r="T86" s="284"/>
      <c r="U86" s="284"/>
      <c r="AA86" s="36"/>
    </row>
    <row r="87" spans="2:27" ht="15.75" customHeight="1">
      <c r="B87" s="44"/>
      <c r="C87" s="44"/>
      <c r="D87" s="45"/>
      <c r="E87" s="45"/>
      <c r="F87" s="45"/>
      <c r="G87" s="45"/>
      <c r="H87" s="45"/>
      <c r="I87" s="45"/>
      <c r="J87" s="45"/>
      <c r="K87" s="45"/>
      <c r="M87" s="284"/>
      <c r="N87" s="284"/>
      <c r="O87" s="284"/>
      <c r="P87" s="284"/>
      <c r="Q87" s="284"/>
      <c r="R87" s="284"/>
      <c r="S87" s="284"/>
      <c r="T87" s="284"/>
      <c r="U87" s="284"/>
      <c r="AA87" s="36"/>
    </row>
    <row r="88" spans="2:27" ht="17.25" customHeight="1">
      <c r="B88" s="48" t="s">
        <v>138</v>
      </c>
      <c r="C88" s="48"/>
      <c r="D88" s="47"/>
      <c r="E88" s="47"/>
      <c r="F88" s="47"/>
      <c r="G88" s="47"/>
      <c r="H88" s="47"/>
      <c r="I88" s="47"/>
      <c r="J88" s="47"/>
      <c r="K88" s="47"/>
      <c r="M88" s="323"/>
      <c r="N88" s="281"/>
      <c r="P88" s="279"/>
      <c r="AA88" s="36"/>
    </row>
    <row r="89" spans="2:27" ht="30.75" customHeight="1">
      <c r="B89" s="243" t="s">
        <v>75</v>
      </c>
      <c r="C89" s="243" t="s">
        <v>102</v>
      </c>
      <c r="D89" s="243" t="s">
        <v>103</v>
      </c>
      <c r="E89" s="243" t="s">
        <v>104</v>
      </c>
      <c r="F89" s="243" t="s">
        <v>105</v>
      </c>
      <c r="G89" s="243" t="s">
        <v>106</v>
      </c>
      <c r="H89" s="243" t="s">
        <v>6</v>
      </c>
      <c r="I89" s="243" t="s">
        <v>7</v>
      </c>
      <c r="J89" s="243" t="s">
        <v>107</v>
      </c>
      <c r="K89" s="243" t="s">
        <v>109</v>
      </c>
      <c r="M89" s="323"/>
      <c r="N89" s="281"/>
      <c r="P89" s="279"/>
      <c r="AA89" s="36"/>
    </row>
    <row r="90" spans="2:27" ht="20.25" customHeight="1">
      <c r="B90" s="83" t="s">
        <v>126</v>
      </c>
      <c r="C90" s="62">
        <v>1</v>
      </c>
      <c r="D90" s="84">
        <v>2.9174302087371321E-2</v>
      </c>
      <c r="E90" s="84">
        <v>0.48597566458485003</v>
      </c>
      <c r="F90" s="84">
        <v>0.26840649130775901</v>
      </c>
      <c r="G90" s="85">
        <v>10.912000000000001</v>
      </c>
      <c r="H90" s="86">
        <v>0.57911344278409538</v>
      </c>
      <c r="I90" s="86">
        <v>20.948799321581191</v>
      </c>
      <c r="J90" s="87">
        <v>2.3070762907055031</v>
      </c>
      <c r="K90" s="70"/>
      <c r="M90" s="323"/>
      <c r="N90" s="325"/>
      <c r="P90" s="279"/>
      <c r="AA90" s="36"/>
    </row>
    <row r="91" spans="2:27" ht="20.25" customHeight="1">
      <c r="B91" s="83" t="s">
        <v>126</v>
      </c>
      <c r="C91" s="62">
        <v>2</v>
      </c>
      <c r="D91" s="84">
        <v>4.5219983529265956E-2</v>
      </c>
      <c r="E91" s="84">
        <v>0.37619052186527674</v>
      </c>
      <c r="F91" s="84">
        <v>0.21027315611963329</v>
      </c>
      <c r="G91" s="85">
        <v>6.4669999999999996</v>
      </c>
      <c r="H91" s="86">
        <v>2.8224584714044737E-2</v>
      </c>
      <c r="I91" s="86">
        <v>2.2297421924095344</v>
      </c>
      <c r="J91" s="87">
        <v>2.7903960413194762</v>
      </c>
      <c r="K91" s="70"/>
      <c r="M91" s="323"/>
      <c r="N91" s="325"/>
      <c r="P91" s="279"/>
      <c r="AA91" s="36"/>
    </row>
    <row r="92" spans="2:27" ht="20.25" customHeight="1">
      <c r="B92" s="83" t="s">
        <v>126</v>
      </c>
      <c r="C92" s="62">
        <v>3</v>
      </c>
      <c r="D92" s="84">
        <v>2.3261440196968311E-2</v>
      </c>
      <c r="E92" s="84">
        <v>0.33769819824842717</v>
      </c>
      <c r="F92" s="84">
        <v>0.21959405219889941</v>
      </c>
      <c r="G92" s="85">
        <v>6.1820000000000004</v>
      </c>
      <c r="H92" s="86">
        <v>2.6537045582948567E-2</v>
      </c>
      <c r="I92" s="86">
        <v>1.8973987591808226</v>
      </c>
      <c r="J92" s="87">
        <v>2.8732856475138031</v>
      </c>
      <c r="K92" s="70"/>
      <c r="M92" s="323"/>
      <c r="N92" s="325"/>
      <c r="P92" s="279"/>
      <c r="AA92" s="36"/>
    </row>
    <row r="93" spans="2:27" ht="20.25" customHeight="1">
      <c r="B93" s="83" t="s">
        <v>126</v>
      </c>
      <c r="C93" s="62">
        <v>4</v>
      </c>
      <c r="D93" s="84">
        <v>1.8027413703672498E-2</v>
      </c>
      <c r="E93" s="84">
        <v>0.3331628147753935</v>
      </c>
      <c r="F93" s="84">
        <v>0.24773048333142433</v>
      </c>
      <c r="G93" s="85">
        <v>6.4210000000000003</v>
      </c>
      <c r="H93" s="86">
        <v>2.9369351906511479E-2</v>
      </c>
      <c r="I93" s="86">
        <v>1.9677465777362693</v>
      </c>
      <c r="J93" s="87">
        <v>2.8671707013722783</v>
      </c>
      <c r="K93" s="70"/>
      <c r="M93" s="323"/>
      <c r="N93" s="325"/>
      <c r="P93" s="279"/>
      <c r="AA93" s="36"/>
    </row>
    <row r="94" spans="2:27" ht="20.25" customHeight="1">
      <c r="B94" s="83" t="s">
        <v>126</v>
      </c>
      <c r="C94" s="62">
        <v>5</v>
      </c>
      <c r="D94" s="84">
        <v>1.8461118707938869E-2</v>
      </c>
      <c r="E94" s="84">
        <v>0.30986060878655947</v>
      </c>
      <c r="F94" s="84">
        <v>0.2433205614136553</v>
      </c>
      <c r="G94" s="85">
        <v>6.0979999999999999</v>
      </c>
      <c r="H94" s="86">
        <v>2.7540527607657645E-2</v>
      </c>
      <c r="I94" s="86">
        <v>2.1894719448087829</v>
      </c>
      <c r="J94" s="87">
        <v>2.8542789865339966</v>
      </c>
      <c r="K94" s="70"/>
      <c r="M94" s="323"/>
      <c r="N94" s="325"/>
      <c r="P94" s="279"/>
      <c r="AA94" s="36"/>
    </row>
    <row r="95" spans="2:27" ht="20.25" customHeight="1">
      <c r="B95" s="83" t="s">
        <v>126</v>
      </c>
      <c r="C95" s="62">
        <v>6</v>
      </c>
      <c r="D95" s="84">
        <v>2.3152422808286409E-2</v>
      </c>
      <c r="E95" s="84">
        <v>0.29911238226977965</v>
      </c>
      <c r="F95" s="84">
        <v>0.22807191158666615</v>
      </c>
      <c r="G95" s="85">
        <v>7.1769999999999996</v>
      </c>
      <c r="H95" s="86">
        <v>0</v>
      </c>
      <c r="I95" s="86">
        <v>2.3019874784391976</v>
      </c>
      <c r="J95" s="87">
        <v>2.6484919212492866</v>
      </c>
      <c r="K95" s="70"/>
      <c r="M95" s="323"/>
      <c r="N95" s="325"/>
      <c r="P95" s="279"/>
      <c r="AA95" s="36"/>
    </row>
    <row r="96" spans="2:27" ht="20.25" customHeight="1">
      <c r="B96" s="83" t="s">
        <v>126</v>
      </c>
      <c r="C96" s="62">
        <v>7</v>
      </c>
      <c r="D96" s="84">
        <v>2.8152757612015859E-2</v>
      </c>
      <c r="E96" s="84">
        <v>0.30682248559274916</v>
      </c>
      <c r="F96" s="84">
        <v>0.214993227917299</v>
      </c>
      <c r="G96" s="85">
        <v>7.8310000000000004</v>
      </c>
      <c r="H96" s="86">
        <v>1.3598559640562871E-2</v>
      </c>
      <c r="I96" s="86">
        <v>2.2165652214117482</v>
      </c>
      <c r="J96" s="87">
        <v>2.534153271453162</v>
      </c>
      <c r="K96" s="70"/>
      <c r="M96" s="323"/>
      <c r="N96" s="325"/>
      <c r="P96" s="279"/>
      <c r="AA96" s="36"/>
    </row>
    <row r="97" spans="2:27" ht="20.25" customHeight="1">
      <c r="B97" s="83" t="s">
        <v>126</v>
      </c>
      <c r="C97" s="62">
        <v>8</v>
      </c>
      <c r="D97" s="84">
        <v>2.452249774758436E-2</v>
      </c>
      <c r="E97" s="84">
        <v>0.36597968575668743</v>
      </c>
      <c r="F97" s="84">
        <v>0.20241992103799478</v>
      </c>
      <c r="G97" s="85">
        <v>9.6359999999999992</v>
      </c>
      <c r="H97" s="86">
        <v>0</v>
      </c>
      <c r="I97" s="86">
        <v>3.8997046464700307</v>
      </c>
      <c r="J97" s="87">
        <v>2.2929028435714085</v>
      </c>
      <c r="K97" s="70"/>
      <c r="M97" s="323"/>
      <c r="N97" s="325"/>
      <c r="P97" s="279"/>
      <c r="AA97" s="36"/>
    </row>
    <row r="98" spans="2:27" ht="20.25" customHeight="1">
      <c r="B98" s="83" t="s">
        <v>126</v>
      </c>
      <c r="C98" s="62">
        <v>9</v>
      </c>
      <c r="D98" s="84">
        <v>2.6892406777607649E-2</v>
      </c>
      <c r="E98" s="84">
        <v>0.34998346060740454</v>
      </c>
      <c r="F98" s="84">
        <v>0.23428164857629083</v>
      </c>
      <c r="G98" s="85">
        <v>8.6630000000000003</v>
      </c>
      <c r="H98" s="86">
        <v>0</v>
      </c>
      <c r="I98" s="86">
        <v>5.2079759610956469</v>
      </c>
      <c r="J98" s="87">
        <v>2.4763065214038633</v>
      </c>
      <c r="K98" s="70"/>
      <c r="M98" s="323"/>
      <c r="N98" s="325"/>
      <c r="P98" s="279"/>
      <c r="AA98" s="36"/>
    </row>
    <row r="99" spans="2:27" ht="20.25" customHeight="1">
      <c r="B99" s="83" t="s">
        <v>126</v>
      </c>
      <c r="C99" s="62">
        <v>10</v>
      </c>
      <c r="D99" s="84">
        <v>2.7635180794543447E-2</v>
      </c>
      <c r="E99" s="84">
        <v>0.32222622545980883</v>
      </c>
      <c r="F99" s="84">
        <v>0.28354198853542045</v>
      </c>
      <c r="G99" s="85">
        <v>7.4619999999999997</v>
      </c>
      <c r="H99" s="86">
        <v>0</v>
      </c>
      <c r="I99" s="86">
        <v>5.5454872337297516</v>
      </c>
      <c r="J99" s="87">
        <v>2.723321982603959</v>
      </c>
      <c r="K99" s="70"/>
      <c r="M99" s="323"/>
      <c r="N99" s="325"/>
      <c r="P99" s="279"/>
      <c r="AA99" s="36"/>
    </row>
    <row r="100" spans="2:27" ht="20.25" customHeight="1">
      <c r="B100" s="83" t="s">
        <v>126</v>
      </c>
      <c r="C100" s="62">
        <v>11</v>
      </c>
      <c r="D100" s="84">
        <v>2.968221227593686E-2</v>
      </c>
      <c r="E100" s="84">
        <v>0.3309391651564757</v>
      </c>
      <c r="F100" s="84">
        <v>0.27632097214454931</v>
      </c>
      <c r="G100" s="85">
        <v>7.22</v>
      </c>
      <c r="H100" s="86">
        <v>0</v>
      </c>
      <c r="I100" s="86">
        <v>5.397230416953275</v>
      </c>
      <c r="J100" s="87">
        <v>2.7629009735244345</v>
      </c>
      <c r="K100" s="70"/>
      <c r="M100" s="323"/>
      <c r="N100" s="325"/>
      <c r="P100" s="279"/>
      <c r="AA100" s="36"/>
    </row>
    <row r="101" spans="2:27" ht="20.25" customHeight="1">
      <c r="B101" s="83" t="s">
        <v>126</v>
      </c>
      <c r="C101" s="62">
        <v>12</v>
      </c>
      <c r="D101" s="84">
        <v>2.5542025313871397E-2</v>
      </c>
      <c r="E101" s="84">
        <v>0.35811950636831602</v>
      </c>
      <c r="F101" s="84">
        <v>0.22803164730468145</v>
      </c>
      <c r="G101" s="85">
        <v>6.907</v>
      </c>
      <c r="H101" s="86">
        <v>1.1945083672324852E-2</v>
      </c>
      <c r="I101" s="86">
        <v>3.3565685119232835</v>
      </c>
      <c r="J101" s="87">
        <v>2.7559936845168611</v>
      </c>
      <c r="K101" s="70" t="s">
        <v>66</v>
      </c>
      <c r="M101" s="323"/>
      <c r="N101" s="325"/>
      <c r="P101" s="279"/>
      <c r="AA101" s="36"/>
    </row>
    <row r="102" spans="2:27" ht="20.25" customHeight="1">
      <c r="B102" s="83" t="s">
        <v>120</v>
      </c>
      <c r="C102" s="62">
        <v>1</v>
      </c>
      <c r="D102" s="84">
        <v>3.4165406253505635E-3</v>
      </c>
      <c r="E102" s="84">
        <v>0.49279550333650485</v>
      </c>
      <c r="F102" s="84">
        <v>0.46334201979707923</v>
      </c>
      <c r="G102" s="85">
        <v>6.4459999999999997</v>
      </c>
      <c r="H102" s="86">
        <v>0.24462156324690518</v>
      </c>
      <c r="I102" s="86">
        <v>5.4680114137543505</v>
      </c>
      <c r="J102" s="87">
        <v>3.6755230981925733</v>
      </c>
      <c r="K102" s="70"/>
      <c r="M102" s="323"/>
      <c r="N102" s="325"/>
      <c r="P102" s="279"/>
      <c r="AA102" s="36"/>
    </row>
    <row r="103" spans="2:27" ht="20.25" customHeight="1">
      <c r="B103" s="83" t="s">
        <v>120</v>
      </c>
      <c r="C103" s="62">
        <v>2</v>
      </c>
      <c r="D103" s="84">
        <v>2.2607353808805512E-2</v>
      </c>
      <c r="E103" s="84">
        <v>0.42030648052312924</v>
      </c>
      <c r="F103" s="84">
        <v>0.46081383279797161</v>
      </c>
      <c r="G103" s="85">
        <v>3.7829999999999999</v>
      </c>
      <c r="H103" s="86">
        <v>5.8447125015144076E-2</v>
      </c>
      <c r="I103" s="86">
        <v>1.3025359289089251</v>
      </c>
      <c r="J103" s="87">
        <v>4.4283633120591421</v>
      </c>
      <c r="K103" s="70"/>
      <c r="M103" s="323"/>
      <c r="N103" s="325"/>
      <c r="P103" s="279"/>
      <c r="AA103" s="36"/>
    </row>
    <row r="104" spans="2:27" ht="20.25" customHeight="1">
      <c r="B104" s="83" t="s">
        <v>120</v>
      </c>
      <c r="C104" s="62">
        <v>3</v>
      </c>
      <c r="D104" s="84">
        <v>9.1194642596003295E-2</v>
      </c>
      <c r="E104" s="84">
        <v>0.3414740628310054</v>
      </c>
      <c r="F104" s="84">
        <v>0.44911139595321764</v>
      </c>
      <c r="G104" s="85">
        <v>4.0315000000000003</v>
      </c>
      <c r="H104" s="86">
        <v>3.9437249381209835E-2</v>
      </c>
      <c r="I104" s="86">
        <v>0.87550693626285836</v>
      </c>
      <c r="J104" s="87">
        <v>4.6462117875044804</v>
      </c>
      <c r="K104" s="70"/>
      <c r="M104" s="323"/>
      <c r="N104" s="325"/>
      <c r="P104" s="279"/>
      <c r="AA104" s="36"/>
    </row>
    <row r="105" spans="2:27" ht="20.25" customHeight="1">
      <c r="B105" s="83" t="s">
        <v>120</v>
      </c>
      <c r="C105" s="62">
        <v>4</v>
      </c>
      <c r="D105" s="84">
        <v>0.11456044002917973</v>
      </c>
      <c r="E105" s="84">
        <v>0.31951395356611501</v>
      </c>
      <c r="F105" s="84">
        <v>0.47320261278308112</v>
      </c>
      <c r="G105" s="85">
        <v>4.5984999999999996</v>
      </c>
      <c r="H105" s="86">
        <v>5.2326127473248926E-2</v>
      </c>
      <c r="I105" s="86">
        <v>0.91570723078185623</v>
      </c>
      <c r="J105" s="87">
        <v>4.6149546213752437</v>
      </c>
      <c r="K105" s="70"/>
      <c r="M105" s="323"/>
      <c r="N105" s="325"/>
      <c r="P105" s="279"/>
      <c r="AA105" s="36"/>
    </row>
    <row r="106" spans="2:27" ht="20.25" customHeight="1">
      <c r="B106" s="83" t="s">
        <v>120</v>
      </c>
      <c r="C106" s="62">
        <v>5</v>
      </c>
      <c r="D106" s="84">
        <v>0.10469313650608322</v>
      </c>
      <c r="E106" s="84">
        <v>0.33408309168229749</v>
      </c>
      <c r="F106" s="84">
        <v>0.46472693684332061</v>
      </c>
      <c r="G106" s="85">
        <v>5.3654999999999999</v>
      </c>
      <c r="H106" s="86">
        <v>3.608128391640688E-2</v>
      </c>
      <c r="I106" s="86">
        <v>0.63142246853712047</v>
      </c>
      <c r="J106" s="87">
        <v>4.373201925204822</v>
      </c>
      <c r="K106" s="70"/>
      <c r="M106" s="323"/>
      <c r="N106" s="325"/>
      <c r="P106" s="279"/>
      <c r="AA106" s="36"/>
    </row>
    <row r="107" spans="2:27" ht="20.25" customHeight="1">
      <c r="B107" s="83" t="s">
        <v>120</v>
      </c>
      <c r="C107" s="62">
        <v>6</v>
      </c>
      <c r="D107" s="84">
        <v>5.6645290880212217E-2</v>
      </c>
      <c r="E107" s="84">
        <v>0.42442175665898113</v>
      </c>
      <c r="F107" s="84">
        <v>0.3974834170614433</v>
      </c>
      <c r="G107" s="85">
        <v>6.9485000000000001</v>
      </c>
      <c r="H107" s="86">
        <v>0.13257733318705633</v>
      </c>
      <c r="I107" s="86">
        <v>1.7815079147010697</v>
      </c>
      <c r="J107" s="87">
        <v>3.6494510292973876</v>
      </c>
      <c r="K107" s="70"/>
      <c r="M107" s="323"/>
      <c r="N107" s="325"/>
      <c r="P107" s="279"/>
      <c r="AA107" s="36"/>
    </row>
    <row r="108" spans="2:27" ht="20.25" customHeight="1">
      <c r="B108" s="83" t="s">
        <v>120</v>
      </c>
      <c r="C108" s="62">
        <v>7</v>
      </c>
      <c r="D108" s="84">
        <v>0.10934311179510764</v>
      </c>
      <c r="E108" s="84">
        <v>0.35943616869889683</v>
      </c>
      <c r="F108" s="84">
        <v>0.36673883540872765</v>
      </c>
      <c r="G108" s="85">
        <v>7.0034999999999998</v>
      </c>
      <c r="H108" s="86">
        <v>8.5920851716218882E-2</v>
      </c>
      <c r="I108" s="86">
        <v>1.2172120659797676</v>
      </c>
      <c r="J108" s="87">
        <v>3.7794634516486241</v>
      </c>
      <c r="K108" s="70"/>
      <c r="M108" s="323"/>
      <c r="N108" s="325"/>
      <c r="P108" s="279"/>
      <c r="AA108" s="36"/>
    </row>
    <row r="109" spans="2:27" ht="20.25" customHeight="1">
      <c r="B109" s="83" t="s">
        <v>120</v>
      </c>
      <c r="C109" s="62">
        <v>8</v>
      </c>
      <c r="D109" s="84">
        <v>0.13140062737517796</v>
      </c>
      <c r="E109" s="84">
        <v>0.37209814097853294</v>
      </c>
      <c r="F109" s="84">
        <v>0.35025329753938111</v>
      </c>
      <c r="G109" s="85">
        <v>8.3970000000000002</v>
      </c>
      <c r="H109" s="86">
        <v>9.9390833580982149E-2</v>
      </c>
      <c r="I109" s="86">
        <v>2.027573005052036</v>
      </c>
      <c r="J109" s="87">
        <v>3.4785866164191752</v>
      </c>
      <c r="K109" s="70"/>
      <c r="M109" s="323"/>
      <c r="N109" s="325"/>
      <c r="P109" s="279"/>
      <c r="AA109" s="36"/>
    </row>
    <row r="110" spans="2:27" ht="20.25" customHeight="1">
      <c r="B110" s="83" t="s">
        <v>120</v>
      </c>
      <c r="C110" s="62">
        <v>9</v>
      </c>
      <c r="D110" s="84">
        <v>0.12056486742348956</v>
      </c>
      <c r="E110" s="84">
        <v>0.38320185745756113</v>
      </c>
      <c r="F110" s="84">
        <v>0.3909755589038969</v>
      </c>
      <c r="G110" s="85">
        <v>8.0519999999999996</v>
      </c>
      <c r="H110" s="86">
        <v>3.9412858760473478E-2</v>
      </c>
      <c r="I110" s="86">
        <v>2.5421293900505391</v>
      </c>
      <c r="J110" s="87">
        <v>3.5994265869581867</v>
      </c>
      <c r="K110" s="70"/>
      <c r="M110" s="323"/>
      <c r="N110" s="325"/>
      <c r="P110" s="279"/>
      <c r="AA110" s="36"/>
    </row>
    <row r="111" spans="2:27" ht="20.25" customHeight="1">
      <c r="B111" s="83" t="s">
        <v>120</v>
      </c>
      <c r="C111" s="62">
        <v>10</v>
      </c>
      <c r="D111" s="84">
        <v>0.13504462192112679</v>
      </c>
      <c r="E111" s="84">
        <v>0.35512976179513012</v>
      </c>
      <c r="F111" s="84">
        <v>0.47949520882102942</v>
      </c>
      <c r="G111" s="85">
        <v>6.5975000000000001</v>
      </c>
      <c r="H111" s="86">
        <v>0.14845052904675832</v>
      </c>
      <c r="I111" s="86">
        <v>2.2020161808602485</v>
      </c>
      <c r="J111" s="87">
        <v>4.0688981887151074</v>
      </c>
      <c r="K111" s="70"/>
      <c r="M111" s="323"/>
      <c r="N111" s="325"/>
      <c r="P111" s="279"/>
      <c r="AA111" s="36"/>
    </row>
    <row r="112" spans="2:27" ht="20.25" customHeight="1">
      <c r="B112" s="83" t="s">
        <v>120</v>
      </c>
      <c r="C112" s="62">
        <v>11</v>
      </c>
      <c r="D112" s="84">
        <v>0.12133561888662427</v>
      </c>
      <c r="E112" s="84">
        <v>0.3585757141537243</v>
      </c>
      <c r="F112" s="84">
        <v>0.48297477587491044</v>
      </c>
      <c r="G112" s="85">
        <v>6.2895000000000003</v>
      </c>
      <c r="H112" s="86">
        <v>9.0818874741427316E-2</v>
      </c>
      <c r="I112" s="86">
        <v>1.1533997092161268</v>
      </c>
      <c r="J112" s="87">
        <v>4.082369799680408</v>
      </c>
      <c r="K112" s="70"/>
      <c r="M112" s="323"/>
      <c r="N112" s="325"/>
      <c r="P112" s="279"/>
      <c r="AA112" s="36"/>
    </row>
    <row r="113" spans="2:27" ht="20.25" customHeight="1">
      <c r="B113" s="83" t="s">
        <v>120</v>
      </c>
      <c r="C113" s="62">
        <v>12</v>
      </c>
      <c r="D113" s="84">
        <v>0.12606360988472348</v>
      </c>
      <c r="E113" s="84">
        <v>0.36521476049234186</v>
      </c>
      <c r="F113" s="84">
        <v>0.4817183313562321</v>
      </c>
      <c r="G113" s="85">
        <v>6.1229999999999993</v>
      </c>
      <c r="H113" s="86">
        <v>0.19453541902321336</v>
      </c>
      <c r="I113" s="86">
        <v>1.6292341343194119</v>
      </c>
      <c r="J113" s="87">
        <v>4.1848616040490807</v>
      </c>
      <c r="K113" s="70" t="s">
        <v>68</v>
      </c>
      <c r="M113" s="323"/>
      <c r="N113" s="325"/>
      <c r="P113" s="279"/>
      <c r="AA113" s="36"/>
    </row>
    <row r="114" spans="2:27" ht="20.25" customHeight="1">
      <c r="B114" s="83" t="s">
        <v>123</v>
      </c>
      <c r="C114" s="62">
        <v>1</v>
      </c>
      <c r="D114" s="84">
        <v>3.0672054149782457E-3</v>
      </c>
      <c r="E114" s="84">
        <v>0.4960760758038128</v>
      </c>
      <c r="F114" s="84">
        <v>0.44274915188555075</v>
      </c>
      <c r="G114" s="85">
        <v>8.5685000000000002</v>
      </c>
      <c r="H114" s="86">
        <v>1.0040747504963894</v>
      </c>
      <c r="I114" s="86">
        <v>9.3713643379663019</v>
      </c>
      <c r="J114" s="87">
        <v>3.7336865928163032</v>
      </c>
      <c r="K114" s="70"/>
      <c r="M114" s="323"/>
      <c r="N114" s="325"/>
      <c r="P114" s="279"/>
      <c r="AA114" s="36"/>
    </row>
    <row r="115" spans="2:27" ht="20.25" customHeight="1">
      <c r="B115" s="83" t="s">
        <v>123</v>
      </c>
      <c r="C115" s="62">
        <v>2</v>
      </c>
      <c r="D115" s="84">
        <v>3.5951939659878175E-2</v>
      </c>
      <c r="E115" s="84">
        <v>0.45889010883580977</v>
      </c>
      <c r="F115" s="84">
        <v>0.44685851336751481</v>
      </c>
      <c r="G115" s="85">
        <v>4.59</v>
      </c>
      <c r="H115" s="86">
        <v>8.1679023712905668E-2</v>
      </c>
      <c r="I115" s="86">
        <v>1.0024243819311149</v>
      </c>
      <c r="J115" s="87">
        <v>4.8149800730719567</v>
      </c>
      <c r="K115" s="70"/>
      <c r="M115" s="323"/>
      <c r="N115" s="325"/>
      <c r="P115" s="279"/>
      <c r="AA115" s="36"/>
    </row>
    <row r="116" spans="2:27" ht="20.25" customHeight="1">
      <c r="B116" s="83" t="s">
        <v>123</v>
      </c>
      <c r="C116" s="62">
        <v>3</v>
      </c>
      <c r="D116" s="84">
        <v>8.9244441266384977E-2</v>
      </c>
      <c r="E116" s="84">
        <v>0.41328215412702185</v>
      </c>
      <c r="F116" s="84">
        <v>0.4705244568518866</v>
      </c>
      <c r="G116" s="85">
        <v>5.056</v>
      </c>
      <c r="H116" s="86">
        <v>9.2148507669094992E-2</v>
      </c>
      <c r="I116" s="86">
        <v>0.89313168971584378</v>
      </c>
      <c r="J116" s="87">
        <v>4.8767768530761453</v>
      </c>
      <c r="K116" s="70"/>
      <c r="M116" s="323"/>
      <c r="N116" s="325"/>
      <c r="P116" s="279"/>
      <c r="AA116" s="36"/>
    </row>
    <row r="117" spans="2:27" ht="20.25" customHeight="1">
      <c r="B117" s="83" t="s">
        <v>123</v>
      </c>
      <c r="C117" s="62">
        <v>4</v>
      </c>
      <c r="D117" s="84">
        <v>0.10776106811005401</v>
      </c>
      <c r="E117" s="84">
        <v>0.39783178301419814</v>
      </c>
      <c r="F117" s="84">
        <v>0.47566712459930893</v>
      </c>
      <c r="G117" s="85">
        <v>5.6094999999999997</v>
      </c>
      <c r="H117" s="86">
        <v>9.1586528454269178E-2</v>
      </c>
      <c r="I117" s="86">
        <v>1.0241039090795554</v>
      </c>
      <c r="J117" s="87">
        <v>4.691143443023142</v>
      </c>
      <c r="K117" s="70"/>
      <c r="M117" s="323"/>
      <c r="N117" s="325"/>
      <c r="P117" s="279"/>
      <c r="AA117" s="36"/>
    </row>
    <row r="118" spans="2:27" ht="20.25" customHeight="1">
      <c r="B118" s="83" t="s">
        <v>123</v>
      </c>
      <c r="C118" s="62">
        <v>5</v>
      </c>
      <c r="D118" s="84">
        <v>0.11435842312371217</v>
      </c>
      <c r="E118" s="84">
        <v>0.39924941464674285</v>
      </c>
      <c r="F118" s="84">
        <v>0.44769071612491601</v>
      </c>
      <c r="G118" s="85">
        <v>6.9365000000000006</v>
      </c>
      <c r="H118" s="86">
        <v>0.15219401693278592</v>
      </c>
      <c r="I118" s="86">
        <v>1.0493376956944713</v>
      </c>
      <c r="J118" s="87">
        <v>4.347297613525722</v>
      </c>
      <c r="K118" s="70"/>
      <c r="M118" s="323"/>
      <c r="N118" s="325"/>
      <c r="P118" s="279"/>
      <c r="AA118" s="36"/>
    </row>
    <row r="119" spans="2:27" ht="20.25" customHeight="1">
      <c r="B119" s="83" t="s">
        <v>123</v>
      </c>
      <c r="C119" s="62">
        <v>6</v>
      </c>
      <c r="D119" s="84">
        <v>0.13390418016731093</v>
      </c>
      <c r="E119" s="84">
        <v>0.38112577735173175</v>
      </c>
      <c r="F119" s="84">
        <v>0.40815074594753503</v>
      </c>
      <c r="G119" s="85">
        <v>8.4439999999999991</v>
      </c>
      <c r="H119" s="86">
        <v>0.22967277408556155</v>
      </c>
      <c r="I119" s="86">
        <v>1.629935816091082</v>
      </c>
      <c r="J119" s="87">
        <v>3.9217068615452919</v>
      </c>
      <c r="K119" s="70"/>
      <c r="M119" s="323"/>
      <c r="N119" s="325"/>
      <c r="P119" s="279"/>
      <c r="AA119" s="36"/>
    </row>
    <row r="120" spans="2:27" ht="20.25" customHeight="1">
      <c r="B120" s="83" t="s">
        <v>123</v>
      </c>
      <c r="C120" s="62">
        <v>7</v>
      </c>
      <c r="D120" s="84">
        <v>0.13959285049300832</v>
      </c>
      <c r="E120" s="84">
        <v>0.37016353171205785</v>
      </c>
      <c r="F120" s="84">
        <v>0.39738726194309409</v>
      </c>
      <c r="G120" s="85">
        <v>9.3090000000000011</v>
      </c>
      <c r="H120" s="86">
        <v>0.1401100967626599</v>
      </c>
      <c r="I120" s="86">
        <v>1.4186147297219314</v>
      </c>
      <c r="J120" s="87">
        <v>3.7686652968738761</v>
      </c>
      <c r="K120" s="70"/>
      <c r="M120" s="323"/>
      <c r="N120" s="325"/>
      <c r="P120" s="279"/>
      <c r="AA120" s="36"/>
    </row>
    <row r="121" spans="2:27" ht="20.25" customHeight="1">
      <c r="B121" s="83" t="s">
        <v>123</v>
      </c>
      <c r="C121" s="62">
        <v>8</v>
      </c>
      <c r="D121" s="84">
        <v>0.1308540434086865</v>
      </c>
      <c r="E121" s="84">
        <v>0.38349270199748758</v>
      </c>
      <c r="F121" s="84">
        <v>0.36542883605928062</v>
      </c>
      <c r="G121" s="85">
        <v>10.052</v>
      </c>
      <c r="H121" s="86">
        <v>0.29925928339704511</v>
      </c>
      <c r="I121" s="86">
        <v>1.8869960369758121</v>
      </c>
      <c r="J121" s="87">
        <v>3.5890413084124972</v>
      </c>
      <c r="K121" s="70"/>
      <c r="M121" s="323"/>
      <c r="N121" s="325"/>
      <c r="P121" s="279"/>
      <c r="AA121" s="36"/>
    </row>
    <row r="122" spans="2:27" ht="20.25" customHeight="1">
      <c r="B122" s="83" t="s">
        <v>123</v>
      </c>
      <c r="C122" s="62">
        <v>9</v>
      </c>
      <c r="D122" s="84">
        <v>0.12649845070939592</v>
      </c>
      <c r="E122" s="84">
        <v>0.38481766810882451</v>
      </c>
      <c r="F122" s="84">
        <v>0.39865629787933698</v>
      </c>
      <c r="G122" s="85">
        <v>9.6189999999999998</v>
      </c>
      <c r="H122" s="86">
        <v>0.16581588572038974</v>
      </c>
      <c r="I122" s="86">
        <v>1.6319774015638358</v>
      </c>
      <c r="J122" s="87">
        <v>3.6403438766822127</v>
      </c>
      <c r="K122" s="70"/>
      <c r="M122" s="323"/>
      <c r="N122" s="325"/>
      <c r="P122" s="279"/>
      <c r="AA122" s="36"/>
    </row>
    <row r="123" spans="2:27" ht="20.25" customHeight="1">
      <c r="B123" s="83" t="s">
        <v>123</v>
      </c>
      <c r="C123" s="62">
        <v>10</v>
      </c>
      <c r="D123" s="84">
        <v>0.11782829021170332</v>
      </c>
      <c r="E123" s="84">
        <v>0.39752830443806603</v>
      </c>
      <c r="F123" s="84">
        <v>0.47534154399313616</v>
      </c>
      <c r="G123" s="85">
        <v>7.8574999999999999</v>
      </c>
      <c r="H123" s="86">
        <v>0.33817461918651021</v>
      </c>
      <c r="I123" s="86">
        <v>2.045544038006208</v>
      </c>
      <c r="J123" s="87">
        <v>4.0712746766530685</v>
      </c>
      <c r="K123" s="70"/>
      <c r="M123" s="323"/>
      <c r="N123" s="325"/>
      <c r="P123" s="279"/>
      <c r="AA123" s="36"/>
    </row>
    <row r="124" spans="2:27" ht="20.25" customHeight="1">
      <c r="B124" s="83" t="s">
        <v>123</v>
      </c>
      <c r="C124" s="62">
        <v>11</v>
      </c>
      <c r="D124" s="84">
        <v>0.12725506954578653</v>
      </c>
      <c r="E124" s="84">
        <v>0.38436605774057025</v>
      </c>
      <c r="F124" s="84">
        <v>0.47398514846534806</v>
      </c>
      <c r="G124" s="85">
        <v>7.8350000000000009</v>
      </c>
      <c r="H124" s="86">
        <v>0.17499451683847239</v>
      </c>
      <c r="I124" s="86">
        <v>1.6499483016198826</v>
      </c>
      <c r="J124" s="87">
        <v>4.0670761858121107</v>
      </c>
      <c r="K124" s="70"/>
      <c r="M124" s="323"/>
      <c r="N124" s="325"/>
      <c r="P124" s="279"/>
      <c r="AA124" s="36"/>
    </row>
    <row r="125" spans="2:27" ht="20.25" customHeight="1">
      <c r="B125" s="83" t="s">
        <v>123</v>
      </c>
      <c r="C125" s="62">
        <v>12</v>
      </c>
      <c r="D125" s="84">
        <v>0.13738426731050116</v>
      </c>
      <c r="E125" s="84">
        <v>0.37833008348667418</v>
      </c>
      <c r="F125" s="84">
        <v>0.47231881907015144</v>
      </c>
      <c r="G125" s="85">
        <v>7.8045</v>
      </c>
      <c r="H125" s="86">
        <v>0.25538635358342809</v>
      </c>
      <c r="I125" s="86">
        <v>1.5833953922172543</v>
      </c>
      <c r="J125" s="87">
        <v>4.1672611834893489</v>
      </c>
      <c r="K125" s="70" t="s">
        <v>68</v>
      </c>
      <c r="M125" s="323"/>
      <c r="N125" s="325"/>
      <c r="P125" s="279"/>
      <c r="AA125" s="36"/>
    </row>
    <row r="126" spans="2:27" ht="20.25" customHeight="1">
      <c r="B126" s="83" t="s">
        <v>124</v>
      </c>
      <c r="C126" s="62">
        <v>1</v>
      </c>
      <c r="D126" s="84">
        <v>1.767668324983529E-2</v>
      </c>
      <c r="E126" s="84">
        <v>0.53867420766205876</v>
      </c>
      <c r="F126" s="84">
        <v>0.48995583794643288</v>
      </c>
      <c r="G126" s="85">
        <v>9.4116666666666671</v>
      </c>
      <c r="H126" s="86">
        <v>1.3340381726264261</v>
      </c>
      <c r="I126" s="86">
        <v>9.2978418092144857</v>
      </c>
      <c r="J126" s="87">
        <v>3.6423375505350073</v>
      </c>
      <c r="K126" s="70"/>
      <c r="M126" s="323"/>
      <c r="N126" s="325"/>
      <c r="P126" s="279"/>
      <c r="AA126" s="36"/>
    </row>
    <row r="127" spans="2:27" ht="20.25" customHeight="1">
      <c r="B127" s="83" t="s">
        <v>124</v>
      </c>
      <c r="C127" s="62">
        <v>2</v>
      </c>
      <c r="D127" s="84">
        <v>4.3912485443472815E-2</v>
      </c>
      <c r="E127" s="84">
        <v>0.47477205960813657</v>
      </c>
      <c r="F127" s="84">
        <v>0.50044483438953835</v>
      </c>
      <c r="G127" s="85">
        <v>6.5314999999999994</v>
      </c>
      <c r="H127" s="86">
        <v>0.13275703014853149</v>
      </c>
      <c r="I127" s="86">
        <v>1.9667708170152816</v>
      </c>
      <c r="J127" s="87">
        <v>4.3374883527299879</v>
      </c>
      <c r="K127" s="70"/>
      <c r="M127" s="323"/>
      <c r="N127" s="325"/>
      <c r="P127" s="279"/>
      <c r="AA127" s="36"/>
    </row>
    <row r="128" spans="2:27" ht="20.25" customHeight="1">
      <c r="B128" s="83" t="s">
        <v>124</v>
      </c>
      <c r="C128" s="62">
        <v>3</v>
      </c>
      <c r="D128" s="84">
        <v>5.3180605779590016E-2</v>
      </c>
      <c r="E128" s="84">
        <v>0.44952009050242847</v>
      </c>
      <c r="F128" s="84">
        <v>0.47202863097060055</v>
      </c>
      <c r="G128" s="85">
        <v>6.7190000000000003</v>
      </c>
      <c r="H128" s="86">
        <v>0.20909946169756272</v>
      </c>
      <c r="I128" s="86">
        <v>2.4555782937816342</v>
      </c>
      <c r="J128" s="87">
        <v>4.6202459964819429</v>
      </c>
      <c r="K128" s="70"/>
      <c r="M128" s="323"/>
      <c r="N128" s="325"/>
      <c r="P128" s="279"/>
      <c r="AA128" s="36"/>
    </row>
    <row r="129" spans="2:27" ht="20.25" customHeight="1">
      <c r="B129" s="83" t="s">
        <v>124</v>
      </c>
      <c r="C129" s="62">
        <v>4</v>
      </c>
      <c r="D129" s="84">
        <v>6.1258245958225474E-2</v>
      </c>
      <c r="E129" s="84">
        <v>0.43108486642965871</v>
      </c>
      <c r="F129" s="84">
        <v>0.46920765027692135</v>
      </c>
      <c r="G129" s="85">
        <v>6.7392500000000002</v>
      </c>
      <c r="H129" s="86">
        <v>0.14434382627246187</v>
      </c>
      <c r="I129" s="86">
        <v>2.5169954706260538</v>
      </c>
      <c r="J129" s="87">
        <v>4.5829020230119921</v>
      </c>
      <c r="K129" s="70"/>
      <c r="M129" s="323"/>
      <c r="N129" s="325"/>
      <c r="P129" s="279"/>
      <c r="AA129" s="36"/>
    </row>
    <row r="130" spans="2:27" ht="20.25" customHeight="1">
      <c r="B130" s="83" t="s">
        <v>124</v>
      </c>
      <c r="C130" s="62">
        <v>5</v>
      </c>
      <c r="D130" s="84">
        <v>5.1061875412128394E-2</v>
      </c>
      <c r="E130" s="84">
        <v>0.44536092409463973</v>
      </c>
      <c r="F130" s="84">
        <v>0.44980993547436821</v>
      </c>
      <c r="G130" s="85">
        <v>7.6564999999999994</v>
      </c>
      <c r="H130" s="86">
        <v>0.29911794197791741</v>
      </c>
      <c r="I130" s="86">
        <v>3.1316742107081956</v>
      </c>
      <c r="J130" s="87">
        <v>4.2780695007494662</v>
      </c>
      <c r="K130" s="70"/>
      <c r="M130" s="323"/>
      <c r="N130" s="325"/>
      <c r="P130" s="279"/>
      <c r="AA130" s="36"/>
    </row>
    <row r="131" spans="2:27" ht="20.25" customHeight="1">
      <c r="B131" s="83" t="s">
        <v>124</v>
      </c>
      <c r="C131" s="62">
        <v>6</v>
      </c>
      <c r="D131" s="84">
        <v>7.5104878160253241E-2</v>
      </c>
      <c r="E131" s="84">
        <v>0.42599041263660986</v>
      </c>
      <c r="F131" s="84">
        <v>0.360098414688585</v>
      </c>
      <c r="G131" s="85">
        <v>9.3015000000000008</v>
      </c>
      <c r="H131" s="86">
        <v>4.995584943656671E-2</v>
      </c>
      <c r="I131" s="86">
        <v>2.1730794504906519</v>
      </c>
      <c r="J131" s="87">
        <v>3.8962714626777259</v>
      </c>
      <c r="K131" s="70"/>
      <c r="M131" s="323"/>
      <c r="N131" s="325"/>
      <c r="P131" s="279"/>
      <c r="AA131" s="36"/>
    </row>
    <row r="132" spans="2:27" ht="20.25" customHeight="1">
      <c r="B132" s="83" t="s">
        <v>124</v>
      </c>
      <c r="C132" s="62">
        <v>7</v>
      </c>
      <c r="D132" s="84">
        <v>8.8826925803579856E-2</v>
      </c>
      <c r="E132" s="84">
        <v>0.41158157338732121</v>
      </c>
      <c r="F132" s="84">
        <v>0.30550043837087232</v>
      </c>
      <c r="G132" s="85">
        <v>10.458</v>
      </c>
      <c r="H132" s="86">
        <v>0.21176292941254413</v>
      </c>
      <c r="I132" s="86">
        <v>2.6059805395053899</v>
      </c>
      <c r="J132" s="87">
        <v>3.647092321589199</v>
      </c>
      <c r="K132" s="70"/>
      <c r="M132" s="323"/>
      <c r="N132" s="281"/>
      <c r="P132" s="279"/>
      <c r="AA132" s="36"/>
    </row>
    <row r="133" spans="2:27" ht="20.25" customHeight="1">
      <c r="B133" s="83" t="s">
        <v>124</v>
      </c>
      <c r="C133" s="62">
        <v>8</v>
      </c>
      <c r="D133" s="84">
        <v>8.6507997738642747E-2</v>
      </c>
      <c r="E133" s="84">
        <v>0.4211772289551387</v>
      </c>
      <c r="F133" s="84">
        <v>0.24432753882745936</v>
      </c>
      <c r="G133" s="85">
        <v>11.600249999999999</v>
      </c>
      <c r="H133" s="86">
        <v>0.15766245699694897</v>
      </c>
      <c r="I133" s="86">
        <v>2.7196773831973697</v>
      </c>
      <c r="J133" s="87">
        <v>3.4720886940384812</v>
      </c>
      <c r="K133" s="70"/>
      <c r="M133" s="323"/>
      <c r="N133" s="281"/>
      <c r="P133" s="279"/>
      <c r="AA133" s="36"/>
    </row>
    <row r="134" spans="2:27" ht="20.25" customHeight="1">
      <c r="B134" s="83" t="s">
        <v>124</v>
      </c>
      <c r="C134" s="62">
        <v>9</v>
      </c>
      <c r="D134" s="84">
        <v>8.1221776265170617E-2</v>
      </c>
      <c r="E134" s="84">
        <v>0.41867622830431567</v>
      </c>
      <c r="F134" s="84">
        <v>0.30467177680209856</v>
      </c>
      <c r="G134" s="85">
        <v>11.0115</v>
      </c>
      <c r="H134" s="86">
        <v>0.20910897515586724</v>
      </c>
      <c r="I134" s="86">
        <v>3.3248327049782889</v>
      </c>
      <c r="J134" s="87">
        <v>3.6078842099088653</v>
      </c>
      <c r="K134" s="70"/>
      <c r="M134" s="323"/>
      <c r="N134" s="281"/>
      <c r="P134" s="279"/>
      <c r="AA134" s="36"/>
    </row>
    <row r="135" spans="2:27" ht="20.25" customHeight="1">
      <c r="B135" s="83" t="s">
        <v>124</v>
      </c>
      <c r="C135" s="62">
        <v>10</v>
      </c>
      <c r="D135" s="84">
        <v>7.0814007704254597E-2</v>
      </c>
      <c r="E135" s="84">
        <v>0.43431552116593591</v>
      </c>
      <c r="F135" s="84">
        <v>0.4578846497799347</v>
      </c>
      <c r="G135" s="85">
        <v>8.7902500000000003</v>
      </c>
      <c r="H135" s="86">
        <v>0.44499005169115685</v>
      </c>
      <c r="I135" s="86">
        <v>4.1566116192060329</v>
      </c>
      <c r="J135" s="87">
        <v>4.0730378664364295</v>
      </c>
      <c r="K135" s="70"/>
      <c r="M135" s="323"/>
      <c r="N135" s="281"/>
      <c r="P135" s="279"/>
      <c r="AA135" s="36"/>
    </row>
    <row r="136" spans="2:27" ht="20.25" customHeight="1">
      <c r="B136" s="83" t="s">
        <v>124</v>
      </c>
      <c r="C136" s="62">
        <v>11</v>
      </c>
      <c r="D136" s="84">
        <v>7.4250513664777723E-2</v>
      </c>
      <c r="E136" s="84">
        <v>0.43327155215787155</v>
      </c>
      <c r="F136" s="84">
        <v>0.48817278276494303</v>
      </c>
      <c r="G136" s="85">
        <v>8.7985000000000007</v>
      </c>
      <c r="H136" s="86">
        <v>0.60434044633899409</v>
      </c>
      <c r="I136" s="86">
        <v>3.8091761466215388</v>
      </c>
      <c r="J136" s="87">
        <v>4.064495775592821</v>
      </c>
      <c r="K136" s="70"/>
      <c r="M136" s="323"/>
      <c r="N136" s="281"/>
      <c r="P136" s="279"/>
      <c r="AA136" s="36"/>
    </row>
    <row r="137" spans="2:27" ht="20.25" customHeight="1">
      <c r="B137" s="83" t="s">
        <v>124</v>
      </c>
      <c r="C137" s="62">
        <v>12</v>
      </c>
      <c r="D137" s="84">
        <v>7.6805252782042671E-2</v>
      </c>
      <c r="E137" s="84">
        <v>0.43671431318211301</v>
      </c>
      <c r="F137" s="84">
        <v>0.49835830894215433</v>
      </c>
      <c r="G137" s="85">
        <v>8.3015000000000008</v>
      </c>
      <c r="H137" s="86">
        <v>0.32527818714193796</v>
      </c>
      <c r="I137" s="86">
        <v>2.9676614851591623</v>
      </c>
      <c r="J137" s="87">
        <v>4.2115570817564372</v>
      </c>
      <c r="K137" s="70" t="s">
        <v>68</v>
      </c>
      <c r="M137" s="323"/>
      <c r="N137" s="281"/>
      <c r="P137" s="279"/>
      <c r="AA137" s="36"/>
    </row>
    <row r="138" spans="2:27" ht="20.25" customHeight="1">
      <c r="B138" s="83" t="s">
        <v>121</v>
      </c>
      <c r="C138" s="62">
        <v>1</v>
      </c>
      <c r="D138" s="84">
        <v>7.2411916528357431E-3</v>
      </c>
      <c r="E138" s="84">
        <v>0.51666990494564335</v>
      </c>
      <c r="F138" s="84">
        <v>0.42168102618342951</v>
      </c>
      <c r="G138" s="85">
        <v>7.9909999999999997</v>
      </c>
      <c r="H138" s="86">
        <v>0.63891064573246892</v>
      </c>
      <c r="I138" s="86">
        <v>6.3019822783611712</v>
      </c>
      <c r="J138" s="87">
        <v>3.698907416697371</v>
      </c>
      <c r="K138" s="70"/>
    </row>
    <row r="139" spans="2:27" ht="20.25" customHeight="1">
      <c r="B139" s="83" t="s">
        <v>121</v>
      </c>
      <c r="C139" s="62">
        <v>2</v>
      </c>
      <c r="D139" s="84">
        <v>2.1788146464927501E-2</v>
      </c>
      <c r="E139" s="84">
        <v>0.46080532675991737</v>
      </c>
      <c r="F139" s="84">
        <v>0.42262490833074395</v>
      </c>
      <c r="G139" s="85">
        <v>4.8594999999999997</v>
      </c>
      <c r="H139" s="86">
        <v>3.3277551837066453E-2</v>
      </c>
      <c r="I139" s="86">
        <v>1.0399234949083267</v>
      </c>
      <c r="J139" s="87">
        <v>4.4106758617248003</v>
      </c>
      <c r="K139" s="70"/>
    </row>
    <row r="140" spans="2:27" ht="20.25" customHeight="1">
      <c r="B140" s="83" t="s">
        <v>121</v>
      </c>
      <c r="C140" s="62">
        <v>3</v>
      </c>
      <c r="D140" s="84">
        <v>0.11723216090720995</v>
      </c>
      <c r="E140" s="84">
        <v>0.36677557391645671</v>
      </c>
      <c r="F140" s="84">
        <v>0.46298366243621131</v>
      </c>
      <c r="G140" s="85">
        <v>4.7809999999999997</v>
      </c>
      <c r="H140" s="86">
        <v>1.5338203161709833E-2</v>
      </c>
      <c r="I140" s="86">
        <v>0.62886632963010314</v>
      </c>
      <c r="J140" s="87">
        <v>4.7412546855904711</v>
      </c>
      <c r="K140" s="70"/>
      <c r="N140" s="326"/>
    </row>
    <row r="141" spans="2:27" ht="20.25" customHeight="1">
      <c r="B141" s="83" t="s">
        <v>121</v>
      </c>
      <c r="C141" s="62">
        <v>4</v>
      </c>
      <c r="D141" s="84">
        <v>0.11981339010286937</v>
      </c>
      <c r="E141" s="84">
        <v>0.37445890465738663</v>
      </c>
      <c r="F141" s="84">
        <v>0.47286479650921975</v>
      </c>
      <c r="G141" s="85">
        <v>5.0460000000000003</v>
      </c>
      <c r="H141" s="86">
        <v>6.7624568682047873E-2</v>
      </c>
      <c r="I141" s="86">
        <v>0.60016804705317484</v>
      </c>
      <c r="J141" s="87">
        <v>4.6359874283833253</v>
      </c>
      <c r="K141" s="70"/>
      <c r="N141" s="326"/>
    </row>
    <row r="142" spans="2:27" ht="20.25" customHeight="1">
      <c r="B142" s="83" t="s">
        <v>121</v>
      </c>
      <c r="C142" s="62">
        <v>5</v>
      </c>
      <c r="D142" s="84">
        <v>0.11177560163810965</v>
      </c>
      <c r="E142" s="84">
        <v>0.38660811432082209</v>
      </c>
      <c r="F142" s="84">
        <v>0.44113219566896317</v>
      </c>
      <c r="G142" s="85">
        <v>6.9190000000000005</v>
      </c>
      <c r="H142" s="86">
        <v>0.13089976132610184</v>
      </c>
      <c r="I142" s="86">
        <v>1.1344645981595491</v>
      </c>
      <c r="J142" s="87">
        <v>4.153060699346117</v>
      </c>
      <c r="K142" s="70"/>
      <c r="N142" s="326"/>
    </row>
    <row r="143" spans="2:27" ht="20.25" customHeight="1">
      <c r="B143" s="83" t="s">
        <v>121</v>
      </c>
      <c r="C143" s="62">
        <v>6</v>
      </c>
      <c r="D143" s="84">
        <v>8.5361062596928633E-2</v>
      </c>
      <c r="E143" s="84">
        <v>0.42650553251117446</v>
      </c>
      <c r="F143" s="84">
        <v>0.37637272850671316</v>
      </c>
      <c r="G143" s="85">
        <v>8.7444999999999986</v>
      </c>
      <c r="H143" s="86">
        <v>0.4328788826530281</v>
      </c>
      <c r="I143" s="86">
        <v>2.4117537747811566</v>
      </c>
      <c r="J143" s="87">
        <v>3.5696973827661402</v>
      </c>
      <c r="K143" s="70"/>
      <c r="N143" s="326"/>
    </row>
    <row r="144" spans="2:27" ht="20.25" customHeight="1">
      <c r="B144" s="83" t="s">
        <v>121</v>
      </c>
      <c r="C144" s="62">
        <v>7</v>
      </c>
      <c r="D144" s="84">
        <v>0.11307121782007447</v>
      </c>
      <c r="E144" s="84">
        <v>0.4049128018691065</v>
      </c>
      <c r="F144" s="84">
        <v>0.3212410947763123</v>
      </c>
      <c r="G144" s="85">
        <v>9.6669999999999998</v>
      </c>
      <c r="H144" s="86">
        <v>0.19452315427631367</v>
      </c>
      <c r="I144" s="86">
        <v>1.8062864325657697</v>
      </c>
      <c r="J144" s="87">
        <v>3.4505801558631508</v>
      </c>
      <c r="K144" s="70"/>
      <c r="N144" s="326"/>
    </row>
    <row r="145" spans="2:14" ht="20.25" customHeight="1">
      <c r="B145" s="83" t="s">
        <v>121</v>
      </c>
      <c r="C145" s="62">
        <v>8</v>
      </c>
      <c r="D145" s="84">
        <v>0.1062494865870335</v>
      </c>
      <c r="E145" s="84">
        <v>0.40937182030669195</v>
      </c>
      <c r="F145" s="84">
        <v>0.26920839489343029</v>
      </c>
      <c r="G145" s="85">
        <v>10.045999999999999</v>
      </c>
      <c r="H145" s="86">
        <v>0.14524096201803602</v>
      </c>
      <c r="I145" s="86">
        <v>1.5036711361867259</v>
      </c>
      <c r="J145" s="87">
        <v>3.3381980207564181</v>
      </c>
      <c r="K145" s="70"/>
      <c r="N145" s="326"/>
    </row>
    <row r="146" spans="2:14" ht="20.25" customHeight="1">
      <c r="B146" s="83" t="s">
        <v>121</v>
      </c>
      <c r="C146" s="62">
        <v>9</v>
      </c>
      <c r="D146" s="84">
        <v>0.11123094904956239</v>
      </c>
      <c r="E146" s="84">
        <v>0.39671235264435756</v>
      </c>
      <c r="F146" s="84">
        <v>0.31120997524395477</v>
      </c>
      <c r="G146" s="85">
        <v>8.9740000000000002</v>
      </c>
      <c r="H146" s="86">
        <v>0.19193566755133776</v>
      </c>
      <c r="I146" s="86">
        <v>1.6360230710328312</v>
      </c>
      <c r="J146" s="87">
        <v>3.5647929822114937</v>
      </c>
      <c r="K146" s="70"/>
    </row>
    <row r="147" spans="2:14" ht="20.25" customHeight="1">
      <c r="B147" s="83" t="s">
        <v>121</v>
      </c>
      <c r="C147" s="62">
        <v>10</v>
      </c>
      <c r="D147" s="84">
        <v>9.7203609242727945E-2</v>
      </c>
      <c r="E147" s="84">
        <v>0.4094267280457034</v>
      </c>
      <c r="F147" s="84">
        <v>0.46085314751092443</v>
      </c>
      <c r="G147" s="85">
        <v>6.7195</v>
      </c>
      <c r="H147" s="86">
        <v>0.36971427878674906</v>
      </c>
      <c r="I147" s="86">
        <v>2.3386577634882735</v>
      </c>
      <c r="J147" s="87">
        <v>4.1573427985723503</v>
      </c>
      <c r="K147" s="70"/>
    </row>
    <row r="148" spans="2:14" ht="20.25" customHeight="1">
      <c r="B148" s="83" t="s">
        <v>121</v>
      </c>
      <c r="C148" s="62">
        <v>11</v>
      </c>
      <c r="D148" s="84">
        <v>9.3555355017222452E-2</v>
      </c>
      <c r="E148" s="84">
        <v>0.41265652597508051</v>
      </c>
      <c r="F148" s="84">
        <v>0.45675325728081956</v>
      </c>
      <c r="G148" s="85">
        <v>6.3135000000000003</v>
      </c>
      <c r="H148" s="86">
        <v>0.29795876338349703</v>
      </c>
      <c r="I148" s="86">
        <v>1.6913541568533801</v>
      </c>
      <c r="J148" s="87">
        <v>4.1645802965394969</v>
      </c>
      <c r="K148" s="70"/>
    </row>
    <row r="149" spans="2:14" ht="20.25" customHeight="1">
      <c r="B149" s="83" t="s">
        <v>121</v>
      </c>
      <c r="C149" s="62">
        <v>12</v>
      </c>
      <c r="D149" s="84">
        <v>0.10688903453568312</v>
      </c>
      <c r="E149" s="84">
        <v>0.40588352058401467</v>
      </c>
      <c r="F149" s="84">
        <v>0.46852399050361354</v>
      </c>
      <c r="G149" s="85">
        <v>6.2805</v>
      </c>
      <c r="H149" s="86">
        <v>0.50146648086176315</v>
      </c>
      <c r="I149" s="86">
        <v>1.6046927387576422</v>
      </c>
      <c r="J149" s="87">
        <v>4.2809183807261331</v>
      </c>
      <c r="K149" s="70" t="s">
        <v>68</v>
      </c>
    </row>
    <row r="150" spans="2:14" ht="20.25" customHeight="1">
      <c r="B150" s="83" t="s">
        <v>125</v>
      </c>
      <c r="C150" s="62">
        <v>1</v>
      </c>
      <c r="D150" s="84">
        <v>3.8866958264391079E-2</v>
      </c>
      <c r="E150" s="84">
        <v>0.41103800666472962</v>
      </c>
      <c r="F150" s="84">
        <v>0.20156926454850077</v>
      </c>
      <c r="G150" s="85">
        <v>10.17825</v>
      </c>
      <c r="H150" s="86">
        <v>0.21963610548342791</v>
      </c>
      <c r="I150" s="86">
        <v>22.523328365542493</v>
      </c>
      <c r="J150" s="87">
        <v>2.3542019092809654</v>
      </c>
      <c r="K150" s="70"/>
    </row>
    <row r="151" spans="2:14" ht="20.25" customHeight="1">
      <c r="B151" s="83" t="s">
        <v>125</v>
      </c>
      <c r="C151" s="62">
        <v>2</v>
      </c>
      <c r="D151" s="84">
        <v>1.7984783823997867E-2</v>
      </c>
      <c r="E151" s="84">
        <v>0.33164284020168661</v>
      </c>
      <c r="F151" s="84">
        <v>0.17502650593343211</v>
      </c>
      <c r="G151" s="85">
        <v>6.9470000000000001</v>
      </c>
      <c r="H151" s="86">
        <v>1.6797169475377363E-2</v>
      </c>
      <c r="I151" s="86">
        <v>3.7667652548533734</v>
      </c>
      <c r="J151" s="87">
        <v>2.7145183853099906</v>
      </c>
      <c r="K151" s="70"/>
    </row>
    <row r="152" spans="2:14" ht="20.25" customHeight="1">
      <c r="B152" s="83" t="s">
        <v>125</v>
      </c>
      <c r="C152" s="62">
        <v>3</v>
      </c>
      <c r="D152" s="84">
        <v>1.2269691830527807E-2</v>
      </c>
      <c r="E152" s="84">
        <v>0.30837844288682853</v>
      </c>
      <c r="F152" s="84">
        <v>0.16619287598811991</v>
      </c>
      <c r="G152" s="85">
        <v>6.54725</v>
      </c>
      <c r="H152" s="86">
        <v>1.9903338441691006E-2</v>
      </c>
      <c r="I152" s="86">
        <v>2.8909599086556188</v>
      </c>
      <c r="J152" s="87">
        <v>2.8010278312782324</v>
      </c>
      <c r="K152" s="70"/>
    </row>
    <row r="153" spans="2:14" ht="20.25" customHeight="1">
      <c r="B153" s="83" t="s">
        <v>125</v>
      </c>
      <c r="C153" s="62">
        <v>4</v>
      </c>
      <c r="D153" s="84">
        <v>7.8122689285169021E-3</v>
      </c>
      <c r="E153" s="84">
        <v>0.2938607306511879</v>
      </c>
      <c r="F153" s="84">
        <v>0.16699941317839495</v>
      </c>
      <c r="G153" s="85">
        <v>6.2479999999999993</v>
      </c>
      <c r="H153" s="86">
        <v>4.7776165018526509E-2</v>
      </c>
      <c r="I153" s="86">
        <v>1.9067033130121036</v>
      </c>
      <c r="J153" s="87">
        <v>2.8059357692194258</v>
      </c>
      <c r="K153" s="70"/>
    </row>
    <row r="154" spans="2:14" ht="20.25" customHeight="1">
      <c r="B154" s="83" t="s">
        <v>125</v>
      </c>
      <c r="C154" s="62">
        <v>5</v>
      </c>
      <c r="D154" s="84">
        <v>7.9394831727268699E-3</v>
      </c>
      <c r="E154" s="84">
        <v>0.29147549537583983</v>
      </c>
      <c r="F154" s="84">
        <v>0.16185597954841108</v>
      </c>
      <c r="G154" s="85">
        <v>6.4597499999999997</v>
      </c>
      <c r="H154" s="86">
        <v>2.2343453830537145E-2</v>
      </c>
      <c r="I154" s="86">
        <v>2.2432827645859295</v>
      </c>
      <c r="J154" s="87">
        <v>2.7687556094785868</v>
      </c>
      <c r="K154" s="70"/>
    </row>
    <row r="155" spans="2:14" ht="20.25" customHeight="1">
      <c r="B155" s="83" t="s">
        <v>125</v>
      </c>
      <c r="C155" s="62">
        <v>6</v>
      </c>
      <c r="D155" s="84">
        <v>7.5832366538419729E-3</v>
      </c>
      <c r="E155" s="84">
        <v>0.28851918377104319</v>
      </c>
      <c r="F155" s="84">
        <v>0.15481163544791418</v>
      </c>
      <c r="G155" s="85">
        <v>7.0492499999999989</v>
      </c>
      <c r="H155" s="86">
        <v>4.158249676280262E-3</v>
      </c>
      <c r="I155" s="86">
        <v>1.9668520968805641</v>
      </c>
      <c r="J155" s="87">
        <v>2.6238420181449666</v>
      </c>
      <c r="K155" s="70"/>
    </row>
    <row r="156" spans="2:14" ht="20.25" customHeight="1">
      <c r="B156" s="83" t="s">
        <v>125</v>
      </c>
      <c r="C156" s="62">
        <v>7</v>
      </c>
      <c r="D156" s="84">
        <v>7.1532741404993876E-3</v>
      </c>
      <c r="E156" s="84">
        <v>0.29599780495348416</v>
      </c>
      <c r="F156" s="84">
        <v>0.16448163870733354</v>
      </c>
      <c r="G156" s="85">
        <v>7.79725</v>
      </c>
      <c r="H156" s="86">
        <v>4.6280708696492274E-3</v>
      </c>
      <c r="I156" s="86">
        <v>2.6796530335269027</v>
      </c>
      <c r="J156" s="87">
        <v>2.5332114127770144</v>
      </c>
      <c r="K156" s="70"/>
    </row>
    <row r="157" spans="2:14" ht="20.25" customHeight="1">
      <c r="B157" s="83" t="s">
        <v>125</v>
      </c>
      <c r="C157" s="62">
        <v>8</v>
      </c>
      <c r="D157" s="84">
        <v>8.8250818433263326E-3</v>
      </c>
      <c r="E157" s="84">
        <v>0.30465569903457473</v>
      </c>
      <c r="F157" s="84">
        <v>0.14161634011961963</v>
      </c>
      <c r="G157" s="85">
        <v>8.7904999999999998</v>
      </c>
      <c r="H157" s="86">
        <v>2.9950583035520544E-2</v>
      </c>
      <c r="I157" s="86">
        <v>2.5907254325725271</v>
      </c>
      <c r="J157" s="87">
        <v>2.342373447752196</v>
      </c>
      <c r="K157" s="70"/>
    </row>
    <row r="158" spans="2:14" ht="20.25" customHeight="1">
      <c r="B158" s="83" t="s">
        <v>125</v>
      </c>
      <c r="C158" s="62">
        <v>9</v>
      </c>
      <c r="D158" s="84">
        <v>8.8983454449752235E-3</v>
      </c>
      <c r="E158" s="84">
        <v>0.30627617123749667</v>
      </c>
      <c r="F158" s="84">
        <v>0.14887201882308326</v>
      </c>
      <c r="G158" s="85">
        <v>8.60975</v>
      </c>
      <c r="H158" s="86">
        <v>1.1791843075095704E-2</v>
      </c>
      <c r="I158" s="86">
        <v>3.0953588072126221</v>
      </c>
      <c r="J158" s="87">
        <v>2.4232323676813521</v>
      </c>
      <c r="K158" s="70"/>
    </row>
    <row r="159" spans="2:14" ht="20.25" customHeight="1">
      <c r="B159" s="83" t="s">
        <v>125</v>
      </c>
      <c r="C159" s="62">
        <v>10</v>
      </c>
      <c r="D159" s="84">
        <v>6.9056048133032148E-3</v>
      </c>
      <c r="E159" s="84">
        <v>0.29776203374111015</v>
      </c>
      <c r="F159" s="84">
        <v>0.18454093157561505</v>
      </c>
      <c r="G159" s="85">
        <v>7.0009999999999994</v>
      </c>
      <c r="H159" s="86">
        <v>1.8045071536077088E-2</v>
      </c>
      <c r="I159" s="86">
        <v>2.5744302058136648</v>
      </c>
      <c r="J159" s="87">
        <v>2.7001896543911315</v>
      </c>
      <c r="K159" s="70"/>
    </row>
    <row r="160" spans="2:14" ht="20.25" customHeight="1">
      <c r="B160" s="83" t="s">
        <v>125</v>
      </c>
      <c r="C160" s="62">
        <v>11</v>
      </c>
      <c r="D160" s="84">
        <v>8.7392504632153884E-3</v>
      </c>
      <c r="E160" s="84">
        <v>0.30403907358489557</v>
      </c>
      <c r="F160" s="84">
        <v>0.17081134401056211</v>
      </c>
      <c r="G160" s="85">
        <v>7.2232500000000002</v>
      </c>
      <c r="H160" s="86">
        <v>2.3231736689637825E-2</v>
      </c>
      <c r="I160" s="86">
        <v>2.8981591520323184</v>
      </c>
      <c r="J160" s="87">
        <v>2.6594465366761124</v>
      </c>
      <c r="K160" s="70"/>
    </row>
    <row r="161" spans="2:14" ht="20.25" customHeight="1">
      <c r="B161" s="83" t="s">
        <v>125</v>
      </c>
      <c r="C161" s="62">
        <v>12</v>
      </c>
      <c r="D161" s="84">
        <v>9.5938811450574125E-3</v>
      </c>
      <c r="E161" s="84">
        <v>0.31386737812194609</v>
      </c>
      <c r="F161" s="84">
        <v>0.16805191802253755</v>
      </c>
      <c r="G161" s="85">
        <v>7.56975</v>
      </c>
      <c r="H161" s="86">
        <v>1.9085964568147366E-2</v>
      </c>
      <c r="I161" s="86">
        <v>2.5193473229954524</v>
      </c>
      <c r="J161" s="87">
        <v>2.591744998064645</v>
      </c>
      <c r="K161" s="70" t="s">
        <v>69</v>
      </c>
    </row>
    <row r="162" spans="2:14" ht="20.25" customHeight="1">
      <c r="B162" s="83" t="s">
        <v>127</v>
      </c>
      <c r="C162" s="62">
        <v>1</v>
      </c>
      <c r="D162" s="84">
        <v>3.9037833394534482E-2</v>
      </c>
      <c r="E162" s="84">
        <v>0.39893583163741075</v>
      </c>
      <c r="F162" s="84">
        <v>0.17872837453979687</v>
      </c>
      <c r="G162" s="85">
        <v>6.8469999999999995</v>
      </c>
      <c r="H162" s="86">
        <v>0.16667638945605159</v>
      </c>
      <c r="I162" s="86">
        <v>7.6927564364331511</v>
      </c>
      <c r="J162" s="87">
        <v>2.4416413670733594</v>
      </c>
      <c r="K162" s="70"/>
    </row>
    <row r="163" spans="2:14" ht="20.25" customHeight="1">
      <c r="B163" s="83" t="s">
        <v>127</v>
      </c>
      <c r="C163" s="62">
        <v>2</v>
      </c>
      <c r="D163" s="84">
        <v>4.0511703802402481E-2</v>
      </c>
      <c r="E163" s="84">
        <v>0.33553448296563815</v>
      </c>
      <c r="F163" s="84">
        <v>0.15952598500633403</v>
      </c>
      <c r="G163" s="85">
        <v>5.3454999999999995</v>
      </c>
      <c r="H163" s="86">
        <v>8.8831174945522423E-2</v>
      </c>
      <c r="I163" s="86">
        <v>1.4953247782496275</v>
      </c>
      <c r="J163" s="87">
        <v>2.6827773064451295</v>
      </c>
      <c r="K163" s="70"/>
      <c r="N163" s="327"/>
    </row>
    <row r="164" spans="2:14" ht="20.25" customHeight="1">
      <c r="B164" s="83" t="s">
        <v>127</v>
      </c>
      <c r="C164" s="62">
        <v>3</v>
      </c>
      <c r="D164" s="84">
        <v>1.9672379614353527E-2</v>
      </c>
      <c r="E164" s="84">
        <v>0.29150445015923643</v>
      </c>
      <c r="F164" s="84">
        <v>0.16135547386772572</v>
      </c>
      <c r="G164" s="85">
        <v>4.6044999999999998</v>
      </c>
      <c r="H164" s="86">
        <v>0.10985904603760049</v>
      </c>
      <c r="I164" s="86">
        <v>0.94066808169695426</v>
      </c>
      <c r="J164" s="87">
        <v>2.8046227375586308</v>
      </c>
      <c r="K164" s="70"/>
      <c r="N164" s="327"/>
    </row>
    <row r="165" spans="2:14" ht="20.25" customHeight="1">
      <c r="B165" s="83" t="s">
        <v>127</v>
      </c>
      <c r="C165" s="62">
        <v>4</v>
      </c>
      <c r="D165" s="84">
        <v>1.4226334831011883E-2</v>
      </c>
      <c r="E165" s="84">
        <v>0.30008254191189315</v>
      </c>
      <c r="F165" s="84">
        <v>0.18483133987357017</v>
      </c>
      <c r="G165" s="85">
        <v>5.0489999999999995</v>
      </c>
      <c r="H165" s="86">
        <v>0.14523554415210227</v>
      </c>
      <c r="I165" s="86">
        <v>1.0090048330567105</v>
      </c>
      <c r="J165" s="87">
        <v>2.7783706191200501</v>
      </c>
      <c r="K165" s="70"/>
      <c r="N165" s="327"/>
    </row>
    <row r="166" spans="2:14" ht="20.25" customHeight="1">
      <c r="B166" s="83" t="s">
        <v>127</v>
      </c>
      <c r="C166" s="62">
        <v>5</v>
      </c>
      <c r="D166" s="84">
        <v>1.5651605018333296E-2</v>
      </c>
      <c r="E166" s="84">
        <v>0.30952993455341321</v>
      </c>
      <c r="F166" s="84">
        <v>0.16978663911045525</v>
      </c>
      <c r="G166" s="85">
        <v>5.5254999999999992</v>
      </c>
      <c r="H166" s="86">
        <v>0</v>
      </c>
      <c r="I166" s="86">
        <v>1.3799452931743332</v>
      </c>
      <c r="J166" s="87">
        <v>2.6880915345314147</v>
      </c>
      <c r="K166" s="70"/>
      <c r="N166" s="327"/>
    </row>
    <row r="167" spans="2:14" ht="20.25" customHeight="1">
      <c r="B167" s="83" t="s">
        <v>127</v>
      </c>
      <c r="C167" s="62">
        <v>6</v>
      </c>
      <c r="D167" s="84">
        <v>2.1854194987496672E-2</v>
      </c>
      <c r="E167" s="84">
        <v>0.31938639285843784</v>
      </c>
      <c r="F167" s="84">
        <v>0.14992543014901299</v>
      </c>
      <c r="G167" s="85">
        <v>6.7565</v>
      </c>
      <c r="H167" s="86">
        <v>0</v>
      </c>
      <c r="I167" s="86">
        <v>1.2033674752281496</v>
      </c>
      <c r="J167" s="87">
        <v>2.4088396273338315</v>
      </c>
      <c r="K167" s="70"/>
      <c r="N167" s="327"/>
    </row>
    <row r="168" spans="2:14" ht="20.25" customHeight="1">
      <c r="B168" s="83" t="s">
        <v>127</v>
      </c>
      <c r="C168" s="62">
        <v>7</v>
      </c>
      <c r="D168" s="84">
        <v>2.3104069391751417E-2</v>
      </c>
      <c r="E168" s="84">
        <v>0.32321065899955959</v>
      </c>
      <c r="F168" s="84">
        <v>0.14766850473604609</v>
      </c>
      <c r="G168" s="85">
        <v>7.3975000000000009</v>
      </c>
      <c r="H168" s="86">
        <v>0</v>
      </c>
      <c r="I168" s="86">
        <v>0.90611546530267972</v>
      </c>
      <c r="J168" s="87">
        <v>2.3281417153171411</v>
      </c>
      <c r="K168" s="70"/>
      <c r="N168" s="327"/>
    </row>
    <row r="169" spans="2:14" ht="20.25" customHeight="1">
      <c r="B169" s="83" t="s">
        <v>127</v>
      </c>
      <c r="C169" s="62">
        <v>8</v>
      </c>
      <c r="D169" s="84">
        <v>2.4303439452000409E-2</v>
      </c>
      <c r="E169" s="84">
        <v>0.34757926128725497</v>
      </c>
      <c r="F169" s="84">
        <v>0.140127146291182</v>
      </c>
      <c r="G169" s="85">
        <v>8.4700000000000006</v>
      </c>
      <c r="H169" s="86">
        <v>0</v>
      </c>
      <c r="I169" s="86">
        <v>1.1768186368169347</v>
      </c>
      <c r="J169" s="87">
        <v>2.1933277129242743</v>
      </c>
      <c r="K169" s="70"/>
      <c r="N169" s="327"/>
    </row>
    <row r="170" spans="2:14" ht="20.25" customHeight="1">
      <c r="B170" s="83" t="s">
        <v>127</v>
      </c>
      <c r="C170" s="62">
        <v>9</v>
      </c>
      <c r="D170" s="84">
        <v>2.0954523498551775E-2</v>
      </c>
      <c r="E170" s="84">
        <v>0.34988409218941741</v>
      </c>
      <c r="F170" s="84">
        <v>0.16406084482229957</v>
      </c>
      <c r="G170" s="85">
        <v>7.6259999999999994</v>
      </c>
      <c r="H170" s="86">
        <v>0</v>
      </c>
      <c r="I170" s="86">
        <v>1.1634325069618368</v>
      </c>
      <c r="J170" s="87">
        <v>2.3275792001133428</v>
      </c>
      <c r="K170" s="70"/>
    </row>
    <row r="171" spans="2:14" ht="20.25" customHeight="1">
      <c r="B171" s="83" t="s">
        <v>127</v>
      </c>
      <c r="C171" s="62">
        <v>10</v>
      </c>
      <c r="D171" s="84">
        <v>1.7394907066722656E-2</v>
      </c>
      <c r="E171" s="84">
        <v>0.34520484937822676</v>
      </c>
      <c r="F171" s="84">
        <v>0.20332168341976115</v>
      </c>
      <c r="G171" s="85">
        <v>6.4329999999999998</v>
      </c>
      <c r="H171" s="86">
        <v>0</v>
      </c>
      <c r="I171" s="86">
        <v>2.4327713309337504</v>
      </c>
      <c r="J171" s="87">
        <v>2.5712064748749799</v>
      </c>
      <c r="K171" s="70"/>
    </row>
    <row r="172" spans="2:14" ht="20.25" customHeight="1">
      <c r="B172" s="83" t="s">
        <v>127</v>
      </c>
      <c r="C172" s="62">
        <v>11</v>
      </c>
      <c r="D172" s="84">
        <v>1.7620251812135317E-2</v>
      </c>
      <c r="E172" s="84">
        <v>0.35632842893088584</v>
      </c>
      <c r="F172" s="84">
        <v>0.28076024099751368</v>
      </c>
      <c r="G172" s="85">
        <v>5.3239999999999998</v>
      </c>
      <c r="H172" s="86">
        <v>0</v>
      </c>
      <c r="I172" s="86">
        <v>3.0885178528748045</v>
      </c>
      <c r="J172" s="87">
        <v>2.6768897124197126</v>
      </c>
      <c r="K172" s="70"/>
    </row>
    <row r="173" spans="2:14" ht="20.25" customHeight="1">
      <c r="B173" s="83" t="s">
        <v>127</v>
      </c>
      <c r="C173" s="62">
        <v>12</v>
      </c>
      <c r="D173" s="84">
        <v>2.8242806514268626E-2</v>
      </c>
      <c r="E173" s="84">
        <v>0.37665562063189212</v>
      </c>
      <c r="F173" s="84">
        <v>0.22251313978454765</v>
      </c>
      <c r="G173" s="85">
        <v>6.6349999999999998</v>
      </c>
      <c r="H173" s="86">
        <v>0</v>
      </c>
      <c r="I173" s="86">
        <v>4.4054325621814741</v>
      </c>
      <c r="J173" s="87">
        <v>2.5882315532984048</v>
      </c>
      <c r="K173" s="70" t="s">
        <v>69</v>
      </c>
    </row>
    <row r="174" spans="2:14" ht="20.25" customHeight="1">
      <c r="B174" s="83" t="s">
        <v>128</v>
      </c>
      <c r="C174" s="62">
        <v>1</v>
      </c>
      <c r="D174" s="84">
        <v>3.9112213118838335E-2</v>
      </c>
      <c r="E174" s="84">
        <v>0.44766005905216333</v>
      </c>
      <c r="F174" s="84">
        <v>0.27506542989282201</v>
      </c>
      <c r="G174" s="85">
        <v>10.846499999999999</v>
      </c>
      <c r="H174" s="86">
        <v>0.6913673282763928</v>
      </c>
      <c r="I174" s="86">
        <v>16.950845387919415</v>
      </c>
      <c r="J174" s="87">
        <v>2.3222623956723916</v>
      </c>
      <c r="K174" s="70"/>
    </row>
    <row r="175" spans="2:14" ht="20.25" customHeight="1">
      <c r="B175" s="83" t="s">
        <v>128</v>
      </c>
      <c r="C175" s="62">
        <v>2</v>
      </c>
      <c r="D175" s="84">
        <v>5.7325440189276912E-2</v>
      </c>
      <c r="E175" s="84">
        <v>0.34957175072546265</v>
      </c>
      <c r="F175" s="84">
        <v>0.23736659986468758</v>
      </c>
      <c r="G175" s="85">
        <v>7.9134999999999991</v>
      </c>
      <c r="H175" s="86">
        <v>7.079230535779529E-3</v>
      </c>
      <c r="I175" s="86">
        <v>3.6458037259264571</v>
      </c>
      <c r="J175" s="87">
        <v>2.6936489297354527</v>
      </c>
      <c r="K175" s="70"/>
    </row>
    <row r="176" spans="2:14" ht="20.25" customHeight="1">
      <c r="B176" s="83" t="s">
        <v>128</v>
      </c>
      <c r="C176" s="62">
        <v>3</v>
      </c>
      <c r="D176" s="84">
        <v>2.3621136994307401E-2</v>
      </c>
      <c r="E176" s="84">
        <v>0.34258148040055703</v>
      </c>
      <c r="F176" s="84">
        <v>0.26140922053072446</v>
      </c>
      <c r="G176" s="85">
        <v>7.4870000000000001</v>
      </c>
      <c r="H176" s="86">
        <v>0</v>
      </c>
      <c r="I176" s="86">
        <v>2.8255014593949936</v>
      </c>
      <c r="J176" s="87">
        <v>2.7213849758098263</v>
      </c>
      <c r="K176" s="70"/>
    </row>
    <row r="177" spans="2:11" ht="20.25" customHeight="1">
      <c r="B177" s="83" t="s">
        <v>128</v>
      </c>
      <c r="C177" s="62">
        <v>4</v>
      </c>
      <c r="D177" s="84">
        <v>1.9984354438364299E-2</v>
      </c>
      <c r="E177" s="84">
        <v>0.33834143241719922</v>
      </c>
      <c r="F177" s="84">
        <v>0.26554390359888891</v>
      </c>
      <c r="G177" s="85">
        <v>7.7345000000000006</v>
      </c>
      <c r="H177" s="86">
        <v>0</v>
      </c>
      <c r="I177" s="86">
        <v>2.6678305988798612</v>
      </c>
      <c r="J177" s="87">
        <v>2.6658383577253084</v>
      </c>
      <c r="K177" s="70"/>
    </row>
    <row r="178" spans="2:11" ht="20.25" customHeight="1">
      <c r="B178" s="83" t="s">
        <v>128</v>
      </c>
      <c r="C178" s="62">
        <v>5</v>
      </c>
      <c r="D178" s="84">
        <v>1.4386332611450912E-2</v>
      </c>
      <c r="E178" s="84">
        <v>0.33581466116802466</v>
      </c>
      <c r="F178" s="84">
        <v>0.25090698906899944</v>
      </c>
      <c r="G178" s="85">
        <v>7.1514999999999995</v>
      </c>
      <c r="H178" s="86">
        <v>0</v>
      </c>
      <c r="I178" s="86">
        <v>2.608626154559663</v>
      </c>
      <c r="J178" s="87">
        <v>2.6086248472014457</v>
      </c>
      <c r="K178" s="70"/>
    </row>
    <row r="179" spans="2:11" ht="20.25" customHeight="1">
      <c r="B179" s="83" t="s">
        <v>128</v>
      </c>
      <c r="C179" s="62">
        <v>6</v>
      </c>
      <c r="D179" s="84">
        <v>1.6508339969339789E-2</v>
      </c>
      <c r="E179" s="84">
        <v>0.34485538931844256</v>
      </c>
      <c r="F179" s="84">
        <v>0.23227784048396286</v>
      </c>
      <c r="G179" s="85">
        <v>8.687166666666668</v>
      </c>
      <c r="H179" s="86">
        <v>0</v>
      </c>
      <c r="I179" s="86">
        <v>3.5017119719450571</v>
      </c>
      <c r="J179" s="87">
        <v>2.3617173953963593</v>
      </c>
      <c r="K179" s="70"/>
    </row>
    <row r="180" spans="2:11" ht="20.25" customHeight="1">
      <c r="B180" s="83" t="s">
        <v>128</v>
      </c>
      <c r="C180" s="62">
        <v>7</v>
      </c>
      <c r="D180" s="84">
        <v>1.8230659912183107E-2</v>
      </c>
      <c r="E180" s="84">
        <v>0.35139149120749602</v>
      </c>
      <c r="F180" s="84">
        <v>0.22217790429956408</v>
      </c>
      <c r="G180" s="85">
        <v>9.1974999999999998</v>
      </c>
      <c r="H180" s="86">
        <v>0</v>
      </c>
      <c r="I180" s="86">
        <v>3.986371930630181</v>
      </c>
      <c r="J180" s="87">
        <v>2.2800928909678948</v>
      </c>
      <c r="K180" s="70"/>
    </row>
    <row r="181" spans="2:11" ht="20.25" customHeight="1">
      <c r="B181" s="83" t="s">
        <v>128</v>
      </c>
      <c r="C181" s="62">
        <v>8</v>
      </c>
      <c r="D181" s="84">
        <v>1.6117170730191494E-2</v>
      </c>
      <c r="E181" s="84">
        <v>0.37310610633847258</v>
      </c>
      <c r="F181" s="84">
        <v>0.2091720852950022</v>
      </c>
      <c r="G181" s="85">
        <v>10.211333333333332</v>
      </c>
      <c r="H181" s="86">
        <v>0</v>
      </c>
      <c r="I181" s="86">
        <v>4.8499472169785776</v>
      </c>
      <c r="J181" s="87">
        <v>2.1807366683778966</v>
      </c>
      <c r="K181" s="70"/>
    </row>
    <row r="182" spans="2:11" ht="20.25" customHeight="1">
      <c r="B182" s="83" t="s">
        <v>128</v>
      </c>
      <c r="C182" s="62">
        <v>9</v>
      </c>
      <c r="D182" s="84">
        <v>2.0517035075932829E-2</v>
      </c>
      <c r="E182" s="84">
        <v>0.36959265392037965</v>
      </c>
      <c r="F182" s="84">
        <v>0.22914919106071677</v>
      </c>
      <c r="G182" s="85">
        <v>9.9340000000000011</v>
      </c>
      <c r="H182" s="86">
        <v>0</v>
      </c>
      <c r="I182" s="86">
        <v>7.3091164543616376</v>
      </c>
      <c r="J182" s="87">
        <v>2.2648327259095358</v>
      </c>
      <c r="K182" s="70"/>
    </row>
    <row r="183" spans="2:11" ht="20.25" customHeight="1">
      <c r="B183" s="83" t="s">
        <v>128</v>
      </c>
      <c r="C183" s="62">
        <v>10</v>
      </c>
      <c r="D183" s="84">
        <v>2.3937268786602097E-2</v>
      </c>
      <c r="E183" s="84">
        <v>0.35474870334897662</v>
      </c>
      <c r="F183" s="84">
        <v>0.27389902892754342</v>
      </c>
      <c r="G183" s="85">
        <v>8.6376666666666662</v>
      </c>
      <c r="H183" s="86">
        <v>0</v>
      </c>
      <c r="I183" s="86">
        <v>7.4780865684194655</v>
      </c>
      <c r="J183" s="87">
        <v>2.4737907781542701</v>
      </c>
      <c r="K183" s="70"/>
    </row>
    <row r="184" spans="2:11" ht="20.25" customHeight="1">
      <c r="B184" s="83" t="s">
        <v>128</v>
      </c>
      <c r="C184" s="62">
        <v>11</v>
      </c>
      <c r="D184" s="84">
        <v>3.2150912136703985E-2</v>
      </c>
      <c r="E184" s="84">
        <v>0.37049355938486928</v>
      </c>
      <c r="F184" s="84">
        <v>0.28174536003563172</v>
      </c>
      <c r="G184" s="85">
        <v>8.7513333333333332</v>
      </c>
      <c r="H184" s="86">
        <v>2.4867198590964847E-2</v>
      </c>
      <c r="I184" s="86">
        <v>5.7890838319766162</v>
      </c>
      <c r="J184" s="87">
        <v>2.4836408196500388</v>
      </c>
      <c r="K184" s="70"/>
    </row>
    <row r="185" spans="2:11" ht="20.25" customHeight="1">
      <c r="B185" s="83" t="s">
        <v>128</v>
      </c>
      <c r="C185" s="62">
        <v>12</v>
      </c>
      <c r="D185" s="84">
        <v>2.7537531904786163E-2</v>
      </c>
      <c r="E185" s="84">
        <v>0.38602389244239738</v>
      </c>
      <c r="F185" s="84">
        <v>0.27704842199246854</v>
      </c>
      <c r="G185" s="85">
        <v>9.1306666666666665</v>
      </c>
      <c r="H185" s="86">
        <v>0</v>
      </c>
      <c r="I185" s="86">
        <v>9.2145628095090633</v>
      </c>
      <c r="J185" s="87">
        <v>2.470109690772194</v>
      </c>
      <c r="K185" s="70" t="s">
        <v>69</v>
      </c>
    </row>
    <row r="186" spans="2:11" ht="20.25" customHeight="1">
      <c r="B186" s="83" t="s">
        <v>122</v>
      </c>
      <c r="C186" s="62">
        <v>1</v>
      </c>
      <c r="D186" s="84">
        <v>5.8218916974487698E-3</v>
      </c>
      <c r="E186" s="84">
        <v>0.51719153502251503</v>
      </c>
      <c r="F186" s="84">
        <v>0.46024585329230372</v>
      </c>
      <c r="G186" s="85">
        <v>9.1635000000000009</v>
      </c>
      <c r="H186" s="86">
        <v>0.98671097656758777</v>
      </c>
      <c r="I186" s="86">
        <v>16.072425462756485</v>
      </c>
      <c r="J186" s="87">
        <v>3.5347369644829389</v>
      </c>
      <c r="K186" s="70"/>
    </row>
    <row r="187" spans="2:11" ht="20.25" customHeight="1">
      <c r="B187" s="83" t="s">
        <v>122</v>
      </c>
      <c r="C187" s="62">
        <v>2</v>
      </c>
      <c r="D187" s="84">
        <v>2.9407576677654753E-2</v>
      </c>
      <c r="E187" s="84">
        <v>0.47618933464572061</v>
      </c>
      <c r="F187" s="84">
        <v>0.46878470066435268</v>
      </c>
      <c r="G187" s="85">
        <v>5.1244999999999994</v>
      </c>
      <c r="H187" s="86">
        <v>0.15385123093677477</v>
      </c>
      <c r="I187" s="86">
        <v>2.7539370337682683</v>
      </c>
      <c r="J187" s="87">
        <v>4.5244855838171212</v>
      </c>
      <c r="K187" s="70"/>
    </row>
    <row r="188" spans="2:11" ht="20.25" customHeight="1">
      <c r="B188" s="83" t="s">
        <v>122</v>
      </c>
      <c r="C188" s="62">
        <v>3</v>
      </c>
      <c r="D188" s="84">
        <v>8.7755083939542816E-2</v>
      </c>
      <c r="E188" s="84">
        <v>0.425469215338311</v>
      </c>
      <c r="F188" s="84">
        <v>0.47120536111674233</v>
      </c>
      <c r="G188" s="85">
        <v>5.4249999999999998</v>
      </c>
      <c r="H188" s="86">
        <v>3.8286033810013595E-2</v>
      </c>
      <c r="I188" s="86">
        <v>1.0050083875128568</v>
      </c>
      <c r="J188" s="87">
        <v>4.804573132455932</v>
      </c>
      <c r="K188" s="70"/>
    </row>
    <row r="189" spans="2:11" ht="20.25" customHeight="1">
      <c r="B189" s="83" t="s">
        <v>122</v>
      </c>
      <c r="C189" s="62">
        <v>4</v>
      </c>
      <c r="D189" s="84">
        <v>0.12137027988221993</v>
      </c>
      <c r="E189" s="84">
        <v>0.39317137847111905</v>
      </c>
      <c r="F189" s="84">
        <v>0.46491822115706988</v>
      </c>
      <c r="G189" s="85">
        <v>6.5305</v>
      </c>
      <c r="H189" s="86">
        <v>0</v>
      </c>
      <c r="I189" s="86">
        <v>0.89074273345686616</v>
      </c>
      <c r="J189" s="87">
        <v>4.5461138711310243</v>
      </c>
      <c r="K189" s="70"/>
    </row>
    <row r="190" spans="2:11" ht="20.25" customHeight="1">
      <c r="B190" s="83" t="s">
        <v>122</v>
      </c>
      <c r="C190" s="62">
        <v>5</v>
      </c>
      <c r="D190" s="84">
        <v>0.13278929735424724</v>
      </c>
      <c r="E190" s="84">
        <v>0.4019798287046481</v>
      </c>
      <c r="F190" s="84">
        <v>0.44030312901597618</v>
      </c>
      <c r="G190" s="85">
        <v>8.5060000000000002</v>
      </c>
      <c r="H190" s="86">
        <v>1.7046191599534501E-2</v>
      </c>
      <c r="I190" s="86">
        <v>1.0227714959720702</v>
      </c>
      <c r="J190" s="87">
        <v>4.0758480967629653</v>
      </c>
      <c r="K190" s="70"/>
    </row>
    <row r="191" spans="2:11" ht="20.25" customHeight="1">
      <c r="B191" s="83" t="s">
        <v>122</v>
      </c>
      <c r="C191" s="62">
        <v>6</v>
      </c>
      <c r="D191" s="84">
        <v>0.13250372212475273</v>
      </c>
      <c r="E191" s="84">
        <v>0.400059716775996</v>
      </c>
      <c r="F191" s="84">
        <v>0.34984638120428113</v>
      </c>
      <c r="G191" s="85">
        <v>9.7970000000000006</v>
      </c>
      <c r="H191" s="86">
        <v>3.9299750753120768E-2</v>
      </c>
      <c r="I191" s="86">
        <v>1.2654519742504888</v>
      </c>
      <c r="J191" s="87">
        <v>3.6799678245378686</v>
      </c>
      <c r="K191" s="70"/>
    </row>
    <row r="192" spans="2:11" ht="20.25" customHeight="1">
      <c r="B192" s="83" t="s">
        <v>122</v>
      </c>
      <c r="C192" s="62">
        <v>7</v>
      </c>
      <c r="D192" s="84">
        <v>0.12195313904683219</v>
      </c>
      <c r="E192" s="84">
        <v>0.41620537122234119</v>
      </c>
      <c r="F192" s="84">
        <v>0.28569762805355747</v>
      </c>
      <c r="G192" s="85">
        <v>11.2995</v>
      </c>
      <c r="H192" s="86">
        <v>8.4359535842585862E-2</v>
      </c>
      <c r="I192" s="86">
        <v>1.7059372803722919</v>
      </c>
      <c r="J192" s="87">
        <v>3.3413423157209006</v>
      </c>
      <c r="K192" s="70"/>
    </row>
    <row r="193" spans="2:11" ht="20.25" customHeight="1">
      <c r="B193" s="83" t="s">
        <v>122</v>
      </c>
      <c r="C193" s="62">
        <v>8</v>
      </c>
      <c r="D193" s="84">
        <v>0.11854860326812802</v>
      </c>
      <c r="E193" s="84">
        <v>0.41978322308391969</v>
      </c>
      <c r="F193" s="84">
        <v>0.23252491598857622</v>
      </c>
      <c r="G193" s="85">
        <v>12.292999999999999</v>
      </c>
      <c r="H193" s="86">
        <v>7.72222968227744E-2</v>
      </c>
      <c r="I193" s="86">
        <v>2.565496305556616</v>
      </c>
      <c r="J193" s="87">
        <v>3.1303717097585264</v>
      </c>
      <c r="K193" s="70"/>
    </row>
    <row r="194" spans="2:11" ht="20.25" customHeight="1">
      <c r="B194" s="83" t="s">
        <v>122</v>
      </c>
      <c r="C194" s="62">
        <v>9</v>
      </c>
      <c r="D194" s="84">
        <v>0.1170543667692025</v>
      </c>
      <c r="E194" s="84">
        <v>0.42464156765081934</v>
      </c>
      <c r="F194" s="84">
        <v>0.29060095160885052</v>
      </c>
      <c r="G194" s="85">
        <v>12.399000000000001</v>
      </c>
      <c r="H194" s="86">
        <v>7.439384361186574E-2</v>
      </c>
      <c r="I194" s="86">
        <v>2.4085006869341532</v>
      </c>
      <c r="J194" s="87">
        <v>3.0786248193162238</v>
      </c>
      <c r="K194" s="70"/>
    </row>
    <row r="195" spans="2:11" ht="20.25" customHeight="1">
      <c r="B195" s="83" t="s">
        <v>122</v>
      </c>
      <c r="C195" s="62">
        <v>10</v>
      </c>
      <c r="D195" s="84">
        <v>0.12147187404526333</v>
      </c>
      <c r="E195" s="84">
        <v>0.41643650082218658</v>
      </c>
      <c r="F195" s="84">
        <v>0.45396765382684828</v>
      </c>
      <c r="G195" s="85">
        <v>8.9510000000000005</v>
      </c>
      <c r="H195" s="86">
        <v>0.12168384364495263</v>
      </c>
      <c r="I195" s="86">
        <v>3.1116297160637889</v>
      </c>
      <c r="J195" s="87">
        <v>3.823496179071046</v>
      </c>
      <c r="K195" s="70"/>
    </row>
    <row r="196" spans="2:11" ht="20.25" customHeight="1">
      <c r="B196" s="83" t="s">
        <v>122</v>
      </c>
      <c r="C196" s="62">
        <v>11</v>
      </c>
      <c r="D196" s="84">
        <v>0.12803234070818922</v>
      </c>
      <c r="E196" s="84">
        <v>0.40169899149648269</v>
      </c>
      <c r="F196" s="84">
        <v>0.44287757980562181</v>
      </c>
      <c r="G196" s="85">
        <v>8.6314999999999991</v>
      </c>
      <c r="H196" s="86">
        <v>5.2463286847655097E-2</v>
      </c>
      <c r="I196" s="86">
        <v>2.6231643423827551</v>
      </c>
      <c r="J196" s="87">
        <v>3.8357115283288885</v>
      </c>
      <c r="K196" s="70"/>
    </row>
    <row r="197" spans="2:11" ht="20.25" customHeight="1">
      <c r="B197" s="83" t="s">
        <v>122</v>
      </c>
      <c r="C197" s="62">
        <v>12</v>
      </c>
      <c r="D197" s="84">
        <v>0.14884147542470783</v>
      </c>
      <c r="E197" s="84">
        <v>0.38782779776008958</v>
      </c>
      <c r="F197" s="84">
        <v>0.44598601981480301</v>
      </c>
      <c r="G197" s="85">
        <v>9.0055000000000014</v>
      </c>
      <c r="H197" s="86">
        <v>0.17415413337420152</v>
      </c>
      <c r="I197" s="86">
        <v>2.7258907832483716</v>
      </c>
      <c r="J197" s="87">
        <v>3.8437682904858765</v>
      </c>
      <c r="K197" s="70" t="s">
        <v>69</v>
      </c>
    </row>
    <row r="198" spans="2:11" ht="20.25" customHeight="1">
      <c r="B198" s="83" t="s">
        <v>119</v>
      </c>
      <c r="C198" s="62">
        <v>1</v>
      </c>
      <c r="D198" s="84">
        <v>4.0843416960892498E-2</v>
      </c>
      <c r="E198" s="84">
        <v>0.43218678783712827</v>
      </c>
      <c r="F198" s="84">
        <v>0.17991956290150304</v>
      </c>
      <c r="G198" s="85">
        <v>11.812055555555553</v>
      </c>
      <c r="H198" s="86">
        <v>0.87842463116664582</v>
      </c>
      <c r="I198" s="86">
        <v>16.530831654644032</v>
      </c>
      <c r="J198" s="87">
        <v>1.8852869278350517</v>
      </c>
      <c r="K198" s="70"/>
    </row>
    <row r="199" spans="2:11" ht="20.25" customHeight="1">
      <c r="B199" s="83" t="s">
        <v>119</v>
      </c>
      <c r="C199" s="62">
        <v>2</v>
      </c>
      <c r="D199" s="84">
        <v>3.9503201524124905E-2</v>
      </c>
      <c r="E199" s="84">
        <v>0.33389811391380197</v>
      </c>
      <c r="F199" s="84">
        <v>0.1490588664029682</v>
      </c>
      <c r="G199" s="85">
        <v>8.2897222222222204</v>
      </c>
      <c r="H199" s="86">
        <v>1.7411158956868445E-2</v>
      </c>
      <c r="I199" s="86">
        <v>4.8654516418360156</v>
      </c>
      <c r="J199" s="87">
        <v>2.2115650104583131</v>
      </c>
      <c r="K199" s="70"/>
    </row>
    <row r="200" spans="2:11" ht="20.25" customHeight="1">
      <c r="B200" s="83" t="s">
        <v>119</v>
      </c>
      <c r="C200" s="62">
        <v>3</v>
      </c>
      <c r="D200" s="84">
        <v>2.132074708578019E-2</v>
      </c>
      <c r="E200" s="84">
        <v>0.337182987206118</v>
      </c>
      <c r="F200" s="84">
        <v>0.16300060237292391</v>
      </c>
      <c r="G200" s="85">
        <v>8.7570000000000014</v>
      </c>
      <c r="H200" s="86">
        <v>2.7082938917884342E-2</v>
      </c>
      <c r="I200" s="86">
        <v>6.5540712181280103</v>
      </c>
      <c r="J200" s="87">
        <v>2.1997831922641162</v>
      </c>
      <c r="K200" s="70"/>
    </row>
    <row r="201" spans="2:11" ht="20.25" customHeight="1">
      <c r="B201" s="83" t="s">
        <v>119</v>
      </c>
      <c r="C201" s="62">
        <v>4</v>
      </c>
      <c r="D201" s="84">
        <v>1.639375378220995E-2</v>
      </c>
      <c r="E201" s="84">
        <v>0.33993731203965921</v>
      </c>
      <c r="F201" s="84">
        <v>0.17444531816981301</v>
      </c>
      <c r="G201" s="85">
        <v>9.4659499999999994</v>
      </c>
      <c r="H201" s="86">
        <v>3.6280756231989689E-2</v>
      </c>
      <c r="I201" s="86">
        <v>7.5482578478554965</v>
      </c>
      <c r="J201" s="87">
        <v>2.1235756639401253</v>
      </c>
      <c r="K201" s="70"/>
    </row>
    <row r="202" spans="2:11" ht="20.25" customHeight="1">
      <c r="B202" s="83" t="s">
        <v>119</v>
      </c>
      <c r="C202" s="62">
        <v>5</v>
      </c>
      <c r="D202" s="84">
        <v>1.6654091667770321E-2</v>
      </c>
      <c r="E202" s="84">
        <v>0.33470597549096454</v>
      </c>
      <c r="F202" s="84">
        <v>0.16813505018068453</v>
      </c>
      <c r="G202" s="85">
        <v>9.7329499999999989</v>
      </c>
      <c r="H202" s="86">
        <v>3.291970662521794E-2</v>
      </c>
      <c r="I202" s="86">
        <v>7.4210424363705583</v>
      </c>
      <c r="J202" s="87">
        <v>2.1125861492592546</v>
      </c>
      <c r="K202" s="70"/>
    </row>
    <row r="203" spans="2:11" ht="20.25" customHeight="1">
      <c r="B203" s="83" t="s">
        <v>119</v>
      </c>
      <c r="C203" s="62">
        <v>6</v>
      </c>
      <c r="D203" s="84">
        <v>1.9550726119229974E-2</v>
      </c>
      <c r="E203" s="84">
        <v>0.3360025955317274</v>
      </c>
      <c r="F203" s="84">
        <v>0.16580272129750362</v>
      </c>
      <c r="G203" s="85">
        <v>10.718</v>
      </c>
      <c r="H203" s="86">
        <v>4.0767363716625649E-2</v>
      </c>
      <c r="I203" s="86">
        <v>7.9236930569223301</v>
      </c>
      <c r="J203" s="87">
        <v>2.0091487734955025</v>
      </c>
      <c r="K203" s="70"/>
    </row>
    <row r="204" spans="2:11" ht="20.25" customHeight="1">
      <c r="B204" s="83" t="s">
        <v>119</v>
      </c>
      <c r="C204" s="62">
        <v>7</v>
      </c>
      <c r="D204" s="84">
        <v>2.1144778394694932E-2</v>
      </c>
      <c r="E204" s="84">
        <v>0.33941253760001105</v>
      </c>
      <c r="F204" s="84">
        <v>0.15594718344726488</v>
      </c>
      <c r="G204" s="85">
        <v>11.0945</v>
      </c>
      <c r="H204" s="86">
        <v>3.9066470901154102E-2</v>
      </c>
      <c r="I204" s="86">
        <v>7.4966501529267289</v>
      </c>
      <c r="J204" s="87">
        <v>1.9636531788322751</v>
      </c>
      <c r="K204" s="70"/>
    </row>
    <row r="205" spans="2:11" ht="20.25" customHeight="1">
      <c r="B205" s="83" t="s">
        <v>119</v>
      </c>
      <c r="C205" s="62">
        <v>8</v>
      </c>
      <c r="D205" s="84">
        <v>2.9030060714731215E-2</v>
      </c>
      <c r="E205" s="84">
        <v>0.34197953664383468</v>
      </c>
      <c r="F205" s="84">
        <v>0.1469643409713455</v>
      </c>
      <c r="G205" s="85">
        <v>11.826199999999996</v>
      </c>
      <c r="H205" s="86">
        <v>3.8217054233940277E-2</v>
      </c>
      <c r="I205" s="86">
        <v>6.8303100722245667</v>
      </c>
      <c r="J205" s="87">
        <v>1.905551008346245</v>
      </c>
      <c r="K205" s="70"/>
    </row>
    <row r="206" spans="2:11" ht="20.25" customHeight="1">
      <c r="B206" s="83" t="s">
        <v>119</v>
      </c>
      <c r="C206" s="62">
        <v>9</v>
      </c>
      <c r="D206" s="84">
        <v>2.5447355924898229E-2</v>
      </c>
      <c r="E206" s="84">
        <v>0.33979881669151324</v>
      </c>
      <c r="F206" s="84">
        <v>0.15914413287646378</v>
      </c>
      <c r="G206" s="85">
        <v>11.240600000000001</v>
      </c>
      <c r="H206" s="86">
        <v>9.5776035181076871E-2</v>
      </c>
      <c r="I206" s="86">
        <v>7.2700692751403473</v>
      </c>
      <c r="J206" s="87">
        <v>1.9507749899764948</v>
      </c>
      <c r="K206" s="70"/>
    </row>
    <row r="207" spans="2:11" ht="20.25" customHeight="1">
      <c r="B207" s="83" t="s">
        <v>119</v>
      </c>
      <c r="C207" s="62">
        <v>10</v>
      </c>
      <c r="D207" s="84">
        <v>1.9560712039852116E-2</v>
      </c>
      <c r="E207" s="84">
        <v>0.33747501153995924</v>
      </c>
      <c r="F207" s="84">
        <v>0.17852720787643375</v>
      </c>
      <c r="G207" s="85">
        <v>10.009300000000001</v>
      </c>
      <c r="H207" s="86">
        <v>0.13027285938707409</v>
      </c>
      <c r="I207" s="86">
        <v>7.7800660122477199</v>
      </c>
      <c r="J207" s="87">
        <v>2.0931392006229603</v>
      </c>
      <c r="K207" s="70"/>
    </row>
    <row r="208" spans="2:11" ht="20.25" customHeight="1">
      <c r="B208" s="83" t="s">
        <v>119</v>
      </c>
      <c r="C208" s="62">
        <v>11</v>
      </c>
      <c r="D208" s="84">
        <v>1.9871254354700722E-2</v>
      </c>
      <c r="E208" s="84">
        <v>0.341956869503456</v>
      </c>
      <c r="F208" s="84">
        <v>0.1828636918826636</v>
      </c>
      <c r="G208" s="85">
        <v>10.136950000000002</v>
      </c>
      <c r="H208" s="86">
        <v>0.37150637177064844</v>
      </c>
      <c r="I208" s="86">
        <v>8.5375702388816634</v>
      </c>
      <c r="J208" s="87">
        <v>2.087295139535263</v>
      </c>
      <c r="K208" s="70"/>
    </row>
    <row r="209" spans="2:11" ht="20.25" customHeight="1">
      <c r="B209" s="83" t="s">
        <v>119</v>
      </c>
      <c r="C209" s="62">
        <v>12</v>
      </c>
      <c r="D209" s="84">
        <v>2.7205635017783891E-2</v>
      </c>
      <c r="E209" s="84">
        <v>0.35998887680921537</v>
      </c>
      <c r="F209" s="84">
        <v>0.17659175346661637</v>
      </c>
      <c r="G209" s="85">
        <v>10.491315789473683</v>
      </c>
      <c r="H209" s="86">
        <v>0.39386521904601823</v>
      </c>
      <c r="I209" s="86">
        <v>8.4219212471484166</v>
      </c>
      <c r="J209" s="87">
        <v>2.0530359999569319</v>
      </c>
      <c r="K209" s="70" t="s">
        <v>69</v>
      </c>
    </row>
    <row r="210" spans="2:11" ht="20.25" customHeight="1">
      <c r="B210" s="81" t="s">
        <v>132</v>
      </c>
      <c r="C210" s="80"/>
      <c r="D210" s="81"/>
      <c r="E210" s="81"/>
      <c r="F210" s="81"/>
      <c r="G210" s="81"/>
      <c r="H210" s="81"/>
      <c r="I210" s="81"/>
      <c r="J210" s="81"/>
      <c r="K210" s="80"/>
    </row>
    <row r="211" spans="2:11" ht="20.25" customHeight="1">
      <c r="B211" s="220" t="str">
        <f>M71</f>
        <v>e음84</v>
      </c>
      <c r="C211" s="50"/>
      <c r="D211" s="63">
        <f t="shared" ref="D211:J222" si="0">IFERROR((SUMIFS(D$90:D$209,$B$90:$B$209,$B211,$C$90:$C$209,MAX($C$90:$C$209))/SUMIFS(D$90:D$209,$B$90:$B$209,$B211,$C$90:$C$209,MAX($C$90:$C$209)-1))-1, "-")</f>
        <v>-0.13948377309537263</v>
      </c>
      <c r="E211" s="63">
        <f t="shared" si="0"/>
        <v>8.2130929408094744E-2</v>
      </c>
      <c r="F211" s="63">
        <f t="shared" si="0"/>
        <v>-0.17475808826630324</v>
      </c>
      <c r="G211" s="63">
        <f t="shared" si="0"/>
        <v>-4.3351800554016551E-2</v>
      </c>
      <c r="H211" s="63" t="str">
        <f t="shared" si="0"/>
        <v>-</v>
      </c>
      <c r="I211" s="63">
        <f t="shared" si="0"/>
        <v>-0.37809427194734091</v>
      </c>
      <c r="J211" s="63">
        <f t="shared" si="0"/>
        <v>-2.5000132374495276E-3</v>
      </c>
      <c r="K211" s="51"/>
    </row>
    <row r="212" spans="2:11" ht="20.25" customHeight="1">
      <c r="B212" s="220" t="str">
        <f>N71</f>
        <v>e음11</v>
      </c>
      <c r="C212" s="50"/>
      <c r="D212" s="63">
        <f t="shared" si="0"/>
        <v>3.8966224769636959E-2</v>
      </c>
      <c r="E212" s="63">
        <f t="shared" si="0"/>
        <v>1.8515047384863648E-2</v>
      </c>
      <c r="F212" s="63">
        <f t="shared" si="0"/>
        <v>-2.6014702660243083E-3</v>
      </c>
      <c r="G212" s="63">
        <f t="shared" si="0"/>
        <v>-2.6472692582876323E-2</v>
      </c>
      <c r="H212" s="63">
        <f t="shared" si="0"/>
        <v>1.1420152977790137</v>
      </c>
      <c r="I212" s="63">
        <f t="shared" si="0"/>
        <v>0.41254945818104249</v>
      </c>
      <c r="J212" s="63">
        <f t="shared" si="0"/>
        <v>2.5105957911185861E-2</v>
      </c>
      <c r="K212" s="51"/>
    </row>
    <row r="213" spans="2:11" ht="20.25" customHeight="1">
      <c r="B213" s="220" t="str">
        <f>O71</f>
        <v>e음22</v>
      </c>
      <c r="C213" s="50"/>
      <c r="D213" s="63">
        <f t="shared" si="0"/>
        <v>7.9597597179184465E-2</v>
      </c>
      <c r="E213" s="63">
        <f t="shared" si="0"/>
        <v>-1.570371299010509E-2</v>
      </c>
      <c r="F213" s="63">
        <f t="shared" si="0"/>
        <v>-3.5155730102341964E-3</v>
      </c>
      <c r="G213" s="63">
        <f t="shared" si="0"/>
        <v>-3.8927887683473106E-3</v>
      </c>
      <c r="H213" s="63">
        <f t="shared" si="0"/>
        <v>0.45939631822384985</v>
      </c>
      <c r="I213" s="63">
        <f t="shared" si="0"/>
        <v>-4.0336360440680563E-2</v>
      </c>
      <c r="J213" s="63">
        <f t="shared" si="0"/>
        <v>2.463317457064873E-2</v>
      </c>
      <c r="K213" s="51"/>
    </row>
    <row r="214" spans="2:11" ht="20.25" customHeight="1">
      <c r="B214" s="220" t="str">
        <f>P71</f>
        <v>e음31</v>
      </c>
      <c r="C214" s="50"/>
      <c r="D214" s="63">
        <f t="shared" si="0"/>
        <v>3.4407022809282539E-2</v>
      </c>
      <c r="E214" s="63">
        <f t="shared" si="0"/>
        <v>7.9459660046801162E-3</v>
      </c>
      <c r="F214" s="63">
        <f t="shared" si="0"/>
        <v>2.0864592490228429E-2</v>
      </c>
      <c r="G214" s="63">
        <f t="shared" si="0"/>
        <v>-5.6486901176336812E-2</v>
      </c>
      <c r="H214" s="63">
        <f t="shared" si="0"/>
        <v>-0.46176333370962419</v>
      </c>
      <c r="I214" s="63">
        <f t="shared" si="0"/>
        <v>-0.22091775992263807</v>
      </c>
      <c r="J214" s="63">
        <f t="shared" si="0"/>
        <v>3.6181931113501209E-2</v>
      </c>
      <c r="K214" s="51"/>
    </row>
    <row r="215" spans="2:11" ht="20.25" customHeight="1">
      <c r="B215" s="38" t="str">
        <f>Q71</f>
        <v>e음12</v>
      </c>
      <c r="C215" s="50"/>
      <c r="D215" s="63">
        <f t="shared" si="0"/>
        <v>0.14252182054149753</v>
      </c>
      <c r="E215" s="63">
        <f t="shared" si="0"/>
        <v>-1.6413178914502002E-2</v>
      </c>
      <c r="F215" s="63">
        <f t="shared" si="0"/>
        <v>2.5770441776088227E-2</v>
      </c>
      <c r="G215" s="63">
        <f t="shared" si="0"/>
        <v>-5.2268947493466777E-3</v>
      </c>
      <c r="H215" s="63">
        <f t="shared" si="0"/>
        <v>0.68300631660339928</v>
      </c>
      <c r="I215" s="63">
        <f>IFERROR((SUMIFS(I$90:I$209,$B$90:$B$209,$B215,$C$90:$C$209,MAX($C$90:$C$209))/SUMIFS(I$90:I$209,$B$90:$B$209,$B215,$C$90:$C$209,MAX($C$90:$C$209)-1))-1, "-")</f>
        <v>-5.123788991476752E-2</v>
      </c>
      <c r="J215" s="63">
        <f t="shared" si="0"/>
        <v>2.7935128128831144E-2</v>
      </c>
      <c r="K215" s="51"/>
    </row>
    <row r="216" spans="2:11" ht="20.25" customHeight="1">
      <c r="B216" s="220" t="str">
        <f>R71</f>
        <v>e음53</v>
      </c>
      <c r="C216" s="50"/>
      <c r="D216" s="63">
        <f t="shared" si="0"/>
        <v>9.7792217472113085E-2</v>
      </c>
      <c r="E216" s="63">
        <f>IFERROR((SUMIFS(E$90:E$209,$B$90:$B$209,$B216,$C$90:$C$209,MAX($C$90:$C$209))/SUMIFS(E$90:E$209,$B$90:$B$209,$B216,$C$90:$C$209,MAX($C$90:$C$209)-1))-1, "-")</f>
        <v>3.2325794251264917E-2</v>
      </c>
      <c r="F216" s="63">
        <f>IFERROR((SUMIFS(F$90:F$209,$B$90:$B$209,$B216,$C$90:$C$209,MAX($C$90:$C$209))/SUMIFS(F$90:F$209,$B$90:$B$209,$B216,$C$90:$C$209,MAX($C$90:$C$209)-1))-1, "-")</f>
        <v>-1.6154816906387315E-2</v>
      </c>
      <c r="G216" s="63">
        <f>IFERROR((SUMIFS(G$90:G$209,$B$90:$B$209,$B216,$C$90:$C$209,MAX($C$90:$C$209))/SUMIFS(G$90:G$209,$B$90:$B$209,$B216,$C$90:$C$209,MAX($C$90:$C$209)-1))-1, "-")</f>
        <v>4.7970096563181297E-2</v>
      </c>
      <c r="H216" s="63">
        <f>IFERROR((SUMIFS(H$90:H$209,$B$90:$B$209,$B216,$C$90:$C$209,MAX($C$90:$C$209))/SUMIFS(H$90:H$209,$B$90:$B$209,$B216,$C$90:$C$209,MAX($C$90:$C$209)-1))-1, "-")</f>
        <v>-0.17845295755868396</v>
      </c>
      <c r="I216" s="63">
        <f>IFERROR((SUMIFS(I$90:I$209,$B$90:$B$209,$B216,$C$90:$C$209,MAX($C$90:$C$209))/SUMIFS(I$90:I$209,$B$90:$B$209,$B216,$C$90:$C$209,MAX($C$90:$C$209)-1))-1, "-")</f>
        <v>-0.13070773865928875</v>
      </c>
      <c r="J216" s="63">
        <f t="shared" si="0"/>
        <v>-2.5457003056013172E-2</v>
      </c>
      <c r="K216" s="51"/>
    </row>
    <row r="217" spans="2:11" ht="20.25" customHeight="1">
      <c r="B217" s="220" t="str">
        <f>S71</f>
        <v>e음86</v>
      </c>
      <c r="C217" s="50"/>
      <c r="D217" s="63">
        <f t="shared" si="0"/>
        <v>0.60286055020038964</v>
      </c>
      <c r="E217" s="63">
        <f t="shared" si="0"/>
        <v>5.7046224916701638E-2</v>
      </c>
      <c r="F217" s="63">
        <f t="shared" si="0"/>
        <v>-0.20746207157402263</v>
      </c>
      <c r="G217" s="63">
        <f t="shared" si="0"/>
        <v>0.2462434259954922</v>
      </c>
      <c r="H217" s="63" t="str">
        <f t="shared" si="0"/>
        <v>-</v>
      </c>
      <c r="I217" s="63">
        <f>IFERROR((SUMIFS(I$90:I$209,$B$90:$B$209,$B217,$C$90:$C$209,MAX($C$90:$C$209))/SUMIFS(I$90:I$209,$B$90:$B$209,$B217,$C$90:$C$209,MAX($C$90:$C$209)-1))-1, "-")</f>
        <v>0.42639051222607649</v>
      </c>
      <c r="J217" s="63">
        <f t="shared" si="0"/>
        <v>-3.3119840055407912E-2</v>
      </c>
      <c r="K217" s="51"/>
    </row>
    <row r="218" spans="2:11" ht="20.25" customHeight="1">
      <c r="B218" s="220" t="str">
        <f>T71</f>
        <v>e음88</v>
      </c>
      <c r="C218" s="50"/>
      <c r="D218" s="63">
        <f t="shared" si="0"/>
        <v>-0.14349142606909482</v>
      </c>
      <c r="E218" s="63">
        <f t="shared" si="0"/>
        <v>4.1917956909461873E-2</v>
      </c>
      <c r="F218" s="63">
        <f t="shared" si="0"/>
        <v>-1.6670862095365724E-2</v>
      </c>
      <c r="G218" s="63">
        <f t="shared" si="0"/>
        <v>4.3345775881770354E-2</v>
      </c>
      <c r="H218" s="63">
        <f t="shared" si="0"/>
        <v>-1</v>
      </c>
      <c r="I218" s="63">
        <f t="shared" si="0"/>
        <v>0.59171348644347699</v>
      </c>
      <c r="J218" s="63">
        <f t="shared" si="0"/>
        <v>-5.448102145362288E-3</v>
      </c>
      <c r="K218" s="51"/>
    </row>
    <row r="219" spans="2:11" ht="20.25" customHeight="1">
      <c r="B219" s="220" t="str">
        <f>U71</f>
        <v>e음21</v>
      </c>
      <c r="C219" s="50"/>
      <c r="D219" s="63">
        <f t="shared" si="0"/>
        <v>0.16253029977751243</v>
      </c>
      <c r="E219" s="63">
        <f t="shared" si="0"/>
        <v>-3.4531313321742751E-2</v>
      </c>
      <c r="F219" s="63">
        <f t="shared" si="0"/>
        <v>7.0187341850664886E-3</v>
      </c>
      <c r="G219" s="63">
        <f t="shared" si="0"/>
        <v>4.3329664600591178E-2</v>
      </c>
      <c r="H219" s="63">
        <f>IFERROR((SUMIFS(H$90:H$209,$B$90:$B$209,$B219,$C$90:$C$209,MAX($C$90:$C$209))/SUMIFS(H$90:H$209,$B$90:$B$209,$B219,$C$90:$C$209,MAX($C$90:$C$209)-1))-1, "-")</f>
        <v>2.3195429382820976</v>
      </c>
      <c r="I219" s="63">
        <f t="shared" si="0"/>
        <v>3.9161267636134811E-2</v>
      </c>
      <c r="J219" s="63">
        <f t="shared" si="0"/>
        <v>2.1004609177421862E-3</v>
      </c>
      <c r="K219" s="51"/>
    </row>
    <row r="220" spans="2:11" ht="20.25" customHeight="1">
      <c r="B220" s="220" t="str">
        <f>V71</f>
        <v>14-1</v>
      </c>
      <c r="C220" s="50"/>
      <c r="D220" s="63">
        <f t="shared" si="0"/>
        <v>0.36909500186374289</v>
      </c>
      <c r="E220" s="63">
        <f t="shared" si="0"/>
        <v>5.2731817705382156E-2</v>
      </c>
      <c r="F220" s="63">
        <f t="shared" si="0"/>
        <v>-3.4298434814887591E-2</v>
      </c>
      <c r="G220" s="63">
        <f t="shared" si="0"/>
        <v>3.4957831445718845E-2</v>
      </c>
      <c r="H220" s="63">
        <f t="shared" si="0"/>
        <v>6.0184290161174214E-2</v>
      </c>
      <c r="I220" s="63">
        <f t="shared" si="0"/>
        <v>-1.3545890516549974E-2</v>
      </c>
      <c r="J220" s="63">
        <f t="shared" si="0"/>
        <v>-1.6413174605465208E-2</v>
      </c>
      <c r="K220" s="51"/>
    </row>
    <row r="221" spans="2:11" ht="20.25" hidden="1" customHeight="1">
      <c r="B221" s="38">
        <f>D79</f>
        <v>0</v>
      </c>
      <c r="C221" s="50"/>
      <c r="D221" s="63" t="str">
        <f t="shared" si="0"/>
        <v>-</v>
      </c>
      <c r="E221" s="63" t="str">
        <f t="shared" si="0"/>
        <v>-</v>
      </c>
      <c r="F221" s="63" t="str">
        <f t="shared" si="0"/>
        <v>-</v>
      </c>
      <c r="G221" s="63" t="str">
        <f t="shared" si="0"/>
        <v>-</v>
      </c>
      <c r="H221" s="63" t="str">
        <f t="shared" si="0"/>
        <v>-</v>
      </c>
      <c r="I221" s="63" t="str">
        <f t="shared" si="0"/>
        <v>-</v>
      </c>
      <c r="J221" s="82" t="str">
        <f t="shared" si="0"/>
        <v>-</v>
      </c>
      <c r="K221" s="51"/>
    </row>
    <row r="222" spans="2:11" ht="20.25" hidden="1" customHeight="1">
      <c r="B222" s="38">
        <f>E79</f>
        <v>0</v>
      </c>
      <c r="C222" s="50"/>
      <c r="D222" s="63" t="str">
        <f t="shared" si="0"/>
        <v>-</v>
      </c>
      <c r="E222" s="63" t="str">
        <f t="shared" si="0"/>
        <v>-</v>
      </c>
      <c r="F222" s="63" t="str">
        <f t="shared" si="0"/>
        <v>-</v>
      </c>
      <c r="G222" s="63" t="str">
        <f t="shared" si="0"/>
        <v>-</v>
      </c>
      <c r="H222" s="63" t="str">
        <f t="shared" si="0"/>
        <v>-</v>
      </c>
      <c r="I222" s="63" t="str">
        <f t="shared" si="0"/>
        <v>-</v>
      </c>
      <c r="J222" s="82" t="str">
        <f t="shared" si="0"/>
        <v>-</v>
      </c>
      <c r="K222" s="51"/>
    </row>
    <row r="223" spans="2:11" ht="20.25" customHeight="1" thickBot="1"/>
    <row r="224" spans="2:11" ht="17.25" thickTop="1">
      <c r="B224" s="22" t="s">
        <v>51</v>
      </c>
      <c r="C224" s="22"/>
      <c r="D224" s="22"/>
      <c r="E224" s="22"/>
      <c r="F224" s="168" t="s">
        <v>77</v>
      </c>
      <c r="G224" s="39"/>
      <c r="H224" s="22"/>
      <c r="I224" s="22"/>
    </row>
    <row r="225" spans="2:9">
      <c r="B225" s="23" t="s">
        <v>33</v>
      </c>
      <c r="C225" s="23" t="s">
        <v>52</v>
      </c>
      <c r="D225" s="23"/>
      <c r="E225" s="23"/>
      <c r="F225" s="88" t="s">
        <v>78</v>
      </c>
      <c r="G225" s="40"/>
      <c r="H225" s="42" t="s">
        <v>81</v>
      </c>
      <c r="I225" s="42"/>
    </row>
    <row r="226" spans="2:9">
      <c r="B226" s="23" t="s">
        <v>34</v>
      </c>
      <c r="C226" s="23" t="s">
        <v>53</v>
      </c>
      <c r="D226" s="23"/>
      <c r="E226" s="23"/>
      <c r="F226" s="88" t="s">
        <v>79</v>
      </c>
      <c r="G226" s="40"/>
      <c r="H226" s="42" t="s">
        <v>82</v>
      </c>
      <c r="I226" s="42"/>
    </row>
    <row r="227" spans="2:9">
      <c r="B227" s="23" t="s">
        <v>4</v>
      </c>
      <c r="C227" s="23" t="s">
        <v>54</v>
      </c>
      <c r="D227" s="23"/>
      <c r="E227" s="23"/>
      <c r="F227" s="88" t="s">
        <v>80</v>
      </c>
      <c r="G227" s="40"/>
      <c r="H227" s="42" t="s">
        <v>83</v>
      </c>
      <c r="I227" s="42"/>
    </row>
    <row r="228" spans="2:9">
      <c r="B228" s="23" t="s">
        <v>5</v>
      </c>
      <c r="C228" s="23" t="s">
        <v>55</v>
      </c>
      <c r="D228" s="23"/>
      <c r="E228" s="23"/>
      <c r="F228" s="88" t="s">
        <v>87</v>
      </c>
      <c r="G228" s="40"/>
      <c r="H228" s="42" t="s">
        <v>84</v>
      </c>
      <c r="I228" s="42"/>
    </row>
    <row r="229" spans="2:9">
      <c r="B229" s="23" t="s">
        <v>56</v>
      </c>
      <c r="C229" s="23" t="s">
        <v>57</v>
      </c>
      <c r="D229" s="23"/>
      <c r="E229" s="23"/>
      <c r="F229" s="88" t="s">
        <v>88</v>
      </c>
      <c r="G229" s="40"/>
      <c r="H229" s="42" t="s">
        <v>85</v>
      </c>
      <c r="I229" s="42"/>
    </row>
    <row r="230" spans="2:9" ht="17.25" thickBot="1">
      <c r="B230" s="24" t="s">
        <v>58</v>
      </c>
      <c r="C230" s="24" t="s">
        <v>59</v>
      </c>
      <c r="D230" s="24"/>
      <c r="E230" s="24"/>
      <c r="F230" s="89" t="s">
        <v>89</v>
      </c>
      <c r="G230" s="41"/>
      <c r="H230" s="43" t="s">
        <v>86</v>
      </c>
      <c r="I230" s="43"/>
    </row>
    <row r="231" spans="2:9" ht="17.25" thickTop="1"/>
    <row r="232" spans="2:9" ht="6.75" customHeight="1"/>
  </sheetData>
  <mergeCells count="3">
    <mergeCell ref="O9:P9"/>
    <mergeCell ref="C4:D4"/>
    <mergeCell ref="C5:D5"/>
  </mergeCells>
  <phoneticPr fontId="3" type="noConversion"/>
  <conditionalFormatting sqref="B90:K90">
    <cfRule type="expression" dxfId="75" priority="27">
      <formula>$B90&lt;&gt;$B91</formula>
    </cfRule>
  </conditionalFormatting>
  <conditionalFormatting sqref="B186:K188">
    <cfRule type="expression" dxfId="74" priority="46">
      <formula>$B186&lt;&gt;$B187</formula>
    </cfRule>
  </conditionalFormatting>
  <conditionalFormatting sqref="B189:K190">
    <cfRule type="expression" dxfId="73" priority="50">
      <formula>$B189&lt;&gt;$B196</formula>
    </cfRule>
  </conditionalFormatting>
  <conditionalFormatting sqref="B191:K199">
    <cfRule type="expression" dxfId="72" priority="49">
      <formula>$B191&lt;&gt;$B192</formula>
    </cfRule>
  </conditionalFormatting>
  <conditionalFormatting sqref="B200:K201">
    <cfRule type="expression" dxfId="71" priority="53">
      <formula>$B200&lt;&gt;$B207</formula>
    </cfRule>
  </conditionalFormatting>
  <conditionalFormatting sqref="B202:K209">
    <cfRule type="expression" dxfId="70" priority="52">
      <formula>$B202&lt;&gt;$B203</formula>
    </cfRule>
  </conditionalFormatting>
  <conditionalFormatting sqref="C71:K71">
    <cfRule type="containsText" dxfId="69" priority="97" operator="containsText" text="F">
      <formula>NOT(ISERROR(SEARCH("F",C71)))</formula>
    </cfRule>
    <cfRule type="containsText" dxfId="68" priority="98" operator="containsText" text="D">
      <formula>NOT(ISERROR(SEARCH("D",C71)))</formula>
    </cfRule>
    <cfRule type="containsText" dxfId="67" priority="99" operator="containsText" text="S">
      <formula>NOT(ISERROR(SEARCH("S",C71)))</formula>
    </cfRule>
    <cfRule type="containsText" dxfId="66" priority="100" operator="containsText" text="A">
      <formula>NOT(ISERROR(SEARCH("A",C71)))</formula>
    </cfRule>
  </conditionalFormatting>
  <conditionalFormatting sqref="C80:K80">
    <cfRule type="containsText" dxfId="65" priority="93" operator="containsText" text="F">
      <formula>NOT(ISERROR(SEARCH("F",C80)))</formula>
    </cfRule>
    <cfRule type="containsText" dxfId="64" priority="94" operator="containsText" text="D">
      <formula>NOT(ISERROR(SEARCH("D",C80)))</formula>
    </cfRule>
    <cfRule type="containsText" dxfId="63" priority="95" operator="containsText" text="S">
      <formula>NOT(ISERROR(SEARCH("S",C80)))</formula>
    </cfRule>
    <cfRule type="containsText" dxfId="62" priority="96" operator="containsText" text="A">
      <formula>NOT(ISERROR(SEARCH("A",C80)))</formula>
    </cfRule>
  </conditionalFormatting>
  <conditionalFormatting sqref="D58:K58 D60:K61 D62:D67 D68:K69 D78:K78 D87:K87 D210:K210 K211:K222">
    <cfRule type="containsText" dxfId="61" priority="155" operator="containsText" text="악화">
      <formula>NOT(ISERROR(SEARCH("악화",D58)))</formula>
    </cfRule>
  </conditionalFormatting>
  <conditionalFormatting sqref="D58:K58 D60:K61 D68:K69 D78:K78 D87:K87 D210:K210 K211:K222 D62:D67">
    <cfRule type="containsText" dxfId="60" priority="154" operator="containsText" text="개선">
      <formula>NOT(ISERROR(SEARCH("개선",D58)))</formula>
    </cfRule>
  </conditionalFormatting>
  <conditionalFormatting sqref="G4:G5">
    <cfRule type="containsText" dxfId="59" priority="105" operator="containsText" text="S">
      <formula>NOT(ISERROR(SEARCH("S",G4)))</formula>
    </cfRule>
    <cfRule type="containsText" dxfId="58" priority="106" operator="containsText" text="A">
      <formula>NOT(ISERROR(SEARCH("A",G4)))</formula>
    </cfRule>
  </conditionalFormatting>
  <conditionalFormatting sqref="G5">
    <cfRule type="containsText" dxfId="57" priority="101" operator="containsText" text="F">
      <formula>NOT(ISERROR(SEARCH("F",G5)))</formula>
    </cfRule>
    <cfRule type="containsText" dxfId="56" priority="102" operator="containsText" text="D">
      <formula>NOT(ISERROR(SEARCH("D",G5)))</formula>
    </cfRule>
  </conditionalFormatting>
  <conditionalFormatting sqref="K1:K23 J24">
    <cfRule type="containsText" dxfId="55" priority="70" operator="containsText" text="D">
      <formula>NOT(ISERROR(SEARCH("D",J1)))</formula>
    </cfRule>
    <cfRule type="containsText" dxfId="54" priority="71" operator="containsText" text="F">
      <formula>NOT(ISERROR(SEARCH("F",J1)))</formula>
    </cfRule>
    <cfRule type="containsText" dxfId="53" priority="72" operator="containsText" text="S">
      <formula>NOT(ISERROR(SEARCH("S",J1)))</formula>
    </cfRule>
    <cfRule type="containsText" dxfId="52" priority="73" operator="containsText" text="A">
      <formula>NOT(ISERROR(SEARCH("A",J1)))</formula>
    </cfRule>
  </conditionalFormatting>
  <conditionalFormatting sqref="K26:K30 K32:K70 K72:K78 K81:K1048576">
    <cfRule type="containsText" dxfId="51" priority="107" operator="containsText" text="D">
      <formula>NOT(ISERROR(SEARCH("D",K26)))</formula>
    </cfRule>
    <cfRule type="containsText" dxfId="50" priority="108" operator="containsText" text="F">
      <formula>NOT(ISERROR(SEARCH("F",K26)))</formula>
    </cfRule>
    <cfRule type="containsText" dxfId="49" priority="109" operator="containsText" text="S">
      <formula>NOT(ISERROR(SEARCH("S",K26)))</formula>
    </cfRule>
    <cfRule type="containsText" dxfId="48" priority="110" operator="containsText" text="A">
      <formula>NOT(ISERROR(SEARCH("A",K26)))</formula>
    </cfRule>
  </conditionalFormatting>
  <conditionalFormatting sqref="B174:K176">
    <cfRule type="expression" dxfId="47" priority="22">
      <formula>$B174&lt;&gt;$B175</formula>
    </cfRule>
  </conditionalFormatting>
  <conditionalFormatting sqref="B177:K178">
    <cfRule type="expression" dxfId="46" priority="24">
      <formula>$B177&lt;&gt;$B184</formula>
    </cfRule>
  </conditionalFormatting>
  <conditionalFormatting sqref="B179:K185">
    <cfRule type="expression" dxfId="45" priority="23">
      <formula>$B179&lt;&gt;$B180</formula>
    </cfRule>
  </conditionalFormatting>
  <conditionalFormatting sqref="B162:K164">
    <cfRule type="expression" dxfId="44" priority="19">
      <formula>$B162&lt;&gt;$B163</formula>
    </cfRule>
  </conditionalFormatting>
  <conditionalFormatting sqref="B165:K166">
    <cfRule type="expression" dxfId="43" priority="21">
      <formula>$B165&lt;&gt;$B172</formula>
    </cfRule>
  </conditionalFormatting>
  <conditionalFormatting sqref="B167:K173">
    <cfRule type="expression" dxfId="42" priority="20">
      <formula>$B167&lt;&gt;$B168</formula>
    </cfRule>
  </conditionalFormatting>
  <conditionalFormatting sqref="B150:K152">
    <cfRule type="expression" dxfId="41" priority="16">
      <formula>$B150&lt;&gt;$B151</formula>
    </cfRule>
  </conditionalFormatting>
  <conditionalFormatting sqref="B153:K154">
    <cfRule type="expression" dxfId="40" priority="18">
      <formula>$B153&lt;&gt;$B160</formula>
    </cfRule>
  </conditionalFormatting>
  <conditionalFormatting sqref="B155:K161">
    <cfRule type="expression" dxfId="39" priority="17">
      <formula>$B155&lt;&gt;$B156</formula>
    </cfRule>
  </conditionalFormatting>
  <conditionalFormatting sqref="B138:K140">
    <cfRule type="expression" dxfId="38" priority="13">
      <formula>$B138&lt;&gt;$B139</formula>
    </cfRule>
  </conditionalFormatting>
  <conditionalFormatting sqref="B141:K142">
    <cfRule type="expression" dxfId="37" priority="15">
      <formula>$B141&lt;&gt;$B148</formula>
    </cfRule>
  </conditionalFormatting>
  <conditionalFormatting sqref="B143:K149">
    <cfRule type="expression" dxfId="36" priority="14">
      <formula>$B143&lt;&gt;$B144</formula>
    </cfRule>
  </conditionalFormatting>
  <conditionalFormatting sqref="B126:K128">
    <cfRule type="expression" dxfId="35" priority="10">
      <formula>$B126&lt;&gt;$B127</formula>
    </cfRule>
  </conditionalFormatting>
  <conditionalFormatting sqref="B129:K130">
    <cfRule type="expression" dxfId="34" priority="12">
      <formula>$B129&lt;&gt;$B136</formula>
    </cfRule>
  </conditionalFormatting>
  <conditionalFormatting sqref="B131:K137">
    <cfRule type="expression" dxfId="33" priority="11">
      <formula>$B131&lt;&gt;$B132</formula>
    </cfRule>
  </conditionalFormatting>
  <conditionalFormatting sqref="B114:K116">
    <cfRule type="expression" dxfId="32" priority="7">
      <formula>$B114&lt;&gt;$B115</formula>
    </cfRule>
  </conditionalFormatting>
  <conditionalFormatting sqref="B117:K118">
    <cfRule type="expression" dxfId="31" priority="9">
      <formula>$B117&lt;&gt;$B124</formula>
    </cfRule>
  </conditionalFormatting>
  <conditionalFormatting sqref="B119:K125">
    <cfRule type="expression" dxfId="30" priority="8">
      <formula>$B119&lt;&gt;$B120</formula>
    </cfRule>
  </conditionalFormatting>
  <conditionalFormatting sqref="B102:K104">
    <cfRule type="expression" dxfId="29" priority="4">
      <formula>$B102&lt;&gt;$B103</formula>
    </cfRule>
  </conditionalFormatting>
  <conditionalFormatting sqref="B105:K106">
    <cfRule type="expression" dxfId="28" priority="6">
      <formula>$B105&lt;&gt;$B112</formula>
    </cfRule>
  </conditionalFormatting>
  <conditionalFormatting sqref="B107:K113">
    <cfRule type="expression" dxfId="27" priority="5">
      <formula>$B107&lt;&gt;$B108</formula>
    </cfRule>
  </conditionalFormatting>
  <conditionalFormatting sqref="B91:K92">
    <cfRule type="expression" dxfId="26" priority="1">
      <formula>$B91&lt;&gt;$B92</formula>
    </cfRule>
  </conditionalFormatting>
  <conditionalFormatting sqref="B93:K94">
    <cfRule type="expression" dxfId="25" priority="3">
      <formula>$B93&lt;&gt;$B100</formula>
    </cfRule>
  </conditionalFormatting>
  <conditionalFormatting sqref="B95:K101">
    <cfRule type="expression" dxfId="24" priority="2">
      <formula>$B95&lt;&gt;$B96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11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9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D211:J220</xm:sqref>
        </x14:conditionalFormatting>
        <x14:conditionalFormatting xmlns:xm="http://schemas.microsoft.com/office/excel/2006/main">
          <x14:cfRule type="iconSet" priority="11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D221:J222</xm:sqref>
        </x14:conditionalFormatting>
        <x14:conditionalFormatting xmlns:xm="http://schemas.microsoft.com/office/excel/2006/main">
          <x14:cfRule type="iconSet" priority="74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11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295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8"/>
      <c r="D1" s="20"/>
      <c r="E1" s="99"/>
      <c r="F1" s="104"/>
      <c r="G1" s="18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4" customFormat="1" ht="21.75" customHeight="1">
      <c r="A3" s="37" t="s">
        <v>161</v>
      </c>
      <c r="B3" s="37"/>
      <c r="C3" s="16"/>
      <c r="D3" s="16"/>
      <c r="E3" s="100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149</v>
      </c>
      <c r="C4" s="134" t="s">
        <v>1</v>
      </c>
      <c r="D4" s="134" t="s">
        <v>10</v>
      </c>
      <c r="E4" s="135" t="s">
        <v>148</v>
      </c>
      <c r="F4" s="121" t="s">
        <v>45</v>
      </c>
      <c r="G4" s="145" t="s">
        <v>151</v>
      </c>
      <c r="H4" s="121" t="s">
        <v>63</v>
      </c>
      <c r="I4" s="121" t="s">
        <v>3</v>
      </c>
      <c r="J4" s="120" t="s">
        <v>11</v>
      </c>
      <c r="K4" s="120" t="s">
        <v>12</v>
      </c>
      <c r="L4" s="120" t="s">
        <v>13</v>
      </c>
      <c r="M4" s="120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39" t="str">
        <f>W5</f>
        <v>공영급행</v>
      </c>
      <c r="B5" s="139" t="str">
        <f>X5</f>
        <v>14-1</v>
      </c>
      <c r="C5" s="140" t="str">
        <f>Y5</f>
        <v>70바3106</v>
      </c>
      <c r="D5" s="128" t="str">
        <f>Z5</f>
        <v>대형</v>
      </c>
      <c r="E5" s="124" t="str">
        <f>AZ5</f>
        <v>D</v>
      </c>
      <c r="F5" s="147">
        <f>G5/H5</f>
        <v>0.83333333333333337</v>
      </c>
      <c r="G5" s="148">
        <f>AE5</f>
        <v>2</v>
      </c>
      <c r="H5" s="149">
        <f>AF5</f>
        <v>2.4</v>
      </c>
      <c r="I5" s="150">
        <f>AC5</f>
        <v>5141.8410000000003</v>
      </c>
      <c r="J5" s="151">
        <f>AI5/AH5</f>
        <v>2.2745835330566445E-2</v>
      </c>
      <c r="K5" s="151">
        <f>AJ5/AH5</f>
        <v>0.35112749610858551</v>
      </c>
      <c r="L5" s="151">
        <f>AK5/AC5</f>
        <v>0.24660428045130137</v>
      </c>
      <c r="M5" s="152">
        <f>AG5</f>
        <v>10.279</v>
      </c>
      <c r="N5" s="153">
        <f>IF(AW5=0,AT5,"속도계이상")</f>
        <v>2.528</v>
      </c>
      <c r="O5" s="153">
        <f>IF(AW5=0,AU5,"속도계이상")</f>
        <v>9.5879999999999992</v>
      </c>
      <c r="P5" s="154">
        <f>AQ5/60</f>
        <v>0</v>
      </c>
      <c r="Q5" s="155">
        <f>AN5</f>
        <v>74</v>
      </c>
      <c r="R5" s="156">
        <f>AC5/(AH5-AI5-AJ5)</f>
        <v>24.511954492811942</v>
      </c>
      <c r="S5" s="141">
        <f>IF(AW5=0,AL5,"속도계이상")</f>
        <v>130</v>
      </c>
      <c r="T5" s="141">
        <f>IF(AW5=0,AM5,"속도계이상")</f>
        <v>493</v>
      </c>
      <c r="U5" t="s">
        <v>118</v>
      </c>
      <c r="V5" s="5" t="s">
        <v>119</v>
      </c>
      <c r="W5" t="s">
        <v>118</v>
      </c>
      <c r="X5" s="5" t="s">
        <v>119</v>
      </c>
      <c r="Y5" t="s">
        <v>206</v>
      </c>
      <c r="Z5" t="s">
        <v>146</v>
      </c>
      <c r="AA5" t="s">
        <v>48</v>
      </c>
      <c r="AB5">
        <v>504</v>
      </c>
      <c r="AC5" s="1">
        <v>5141.8410000000003</v>
      </c>
      <c r="AD5" s="1">
        <v>2570.6849999999999</v>
      </c>
      <c r="AE5" s="25">
        <v>2</v>
      </c>
      <c r="AF5">
        <v>2.4</v>
      </c>
      <c r="AG5">
        <v>10.279</v>
      </c>
      <c r="AH5">
        <v>335.02598999999998</v>
      </c>
      <c r="AI5">
        <v>7.6204460000000003</v>
      </c>
      <c r="AJ5">
        <v>117.636837</v>
      </c>
      <c r="AK5">
        <v>1268</v>
      </c>
      <c r="AL5">
        <v>130</v>
      </c>
      <c r="AM5">
        <v>493</v>
      </c>
      <c r="AN5">
        <v>74</v>
      </c>
      <c r="AO5">
        <v>15.347588</v>
      </c>
      <c r="AP5">
        <v>1709.1</v>
      </c>
      <c r="AQ5">
        <v>0</v>
      </c>
      <c r="AR5">
        <v>38</v>
      </c>
      <c r="AS5">
        <v>19384</v>
      </c>
      <c r="AT5">
        <v>2.528</v>
      </c>
      <c r="AU5">
        <v>9.5879999999999992</v>
      </c>
      <c r="AV5">
        <v>45026</v>
      </c>
      <c r="AW5">
        <v>0</v>
      </c>
      <c r="AX5" s="26">
        <v>0.47</v>
      </c>
      <c r="AY5">
        <v>0.83333333333333337</v>
      </c>
      <c r="AZ5" t="s">
        <v>67</v>
      </c>
      <c r="BA5" t="s">
        <v>321</v>
      </c>
      <c r="BB5">
        <v>3</v>
      </c>
      <c r="BC5" t="s">
        <v>322</v>
      </c>
      <c r="BD5">
        <v>8</v>
      </c>
      <c r="BE5">
        <v>94194.659000000014</v>
      </c>
      <c r="BF5">
        <v>5.4587394387191311E-2</v>
      </c>
      <c r="BG5">
        <v>4.5489495322659425E-2</v>
      </c>
      <c r="BH5">
        <v>258950.32699999999</v>
      </c>
      <c r="BI5">
        <v>1.9856476180468388E-2</v>
      </c>
      <c r="BJ5">
        <v>1.6547063483723659E-2</v>
      </c>
      <c r="BK5">
        <v>1</v>
      </c>
      <c r="BL5" t="s">
        <v>67</v>
      </c>
      <c r="BM5">
        <v>0</v>
      </c>
      <c r="BN5" t="s">
        <v>345</v>
      </c>
    </row>
    <row r="6" spans="1:66">
      <c r="A6" s="136" t="str">
        <f t="shared" ref="A6:A7" si="0">W6</f>
        <v>공영급행</v>
      </c>
      <c r="B6" s="136" t="str">
        <f t="shared" ref="B6:B49" si="1">X6</f>
        <v>14-1</v>
      </c>
      <c r="C6" s="137" t="str">
        <f t="shared" ref="C6:C7" si="2">Y6</f>
        <v>70바3107</v>
      </c>
      <c r="D6" s="111" t="str">
        <f t="shared" ref="D6:D7" si="3">Z6</f>
        <v>대형</v>
      </c>
      <c r="E6" s="107" t="str">
        <f>AZ6</f>
        <v>D</v>
      </c>
      <c r="F6" s="157">
        <f>G6/H6</f>
        <v>0.81115384615384611</v>
      </c>
      <c r="G6" s="158">
        <f>AE6</f>
        <v>2.109</v>
      </c>
      <c r="H6" s="159">
        <f>AF6</f>
        <v>2.6</v>
      </c>
      <c r="I6" s="160">
        <f t="shared" ref="I6:I7" si="4">AC6</f>
        <v>5897.6180000000004</v>
      </c>
      <c r="J6" s="161">
        <f t="shared" ref="J6:J7" si="5">AI6/AH6</f>
        <v>1.5501128239619378E-2</v>
      </c>
      <c r="K6" s="161">
        <f t="shared" ref="K6:K7" si="6">AJ6/AH6</f>
        <v>0.34648527066199508</v>
      </c>
      <c r="L6" s="161">
        <f t="shared" ref="L6:L7" si="7">AK6/AC6</f>
        <v>0.122761426731945</v>
      </c>
      <c r="M6" s="162">
        <f t="shared" ref="M6:M7" si="8">AG6</f>
        <v>9.3049999999999997</v>
      </c>
      <c r="N6" s="163">
        <f t="shared" ref="N6:N7" si="9">IF(AW6=0,AT6,"속도계이상")</f>
        <v>1.7000000000000001E-2</v>
      </c>
      <c r="O6" s="163">
        <f t="shared" ref="O6:O7" si="10">IF(AW6=0,AU6,"속도계이상")</f>
        <v>7.6130000000000004</v>
      </c>
      <c r="P6" s="164">
        <f t="shared" ref="P6:P7" si="11">AQ6/60</f>
        <v>0</v>
      </c>
      <c r="Q6" s="165">
        <f t="shared" ref="Q6:Q7" si="12">AN6</f>
        <v>80</v>
      </c>
      <c r="R6" s="166">
        <f t="shared" ref="R6:R7" si="13">AC6/(AH6-AI6-AJ6)</f>
        <v>24.392343056114928</v>
      </c>
      <c r="S6" s="138">
        <f t="shared" ref="S6:S7" si="14">IF(AW6=0,AL6,"속도계이상")</f>
        <v>1</v>
      </c>
      <c r="T6" s="138">
        <f t="shared" ref="T6:T7" si="15">IF(AW6=0,AM6,"속도계이상")</f>
        <v>449</v>
      </c>
      <c r="U6" t="s">
        <v>118</v>
      </c>
      <c r="V6" s="5" t="s">
        <v>119</v>
      </c>
      <c r="W6" t="s">
        <v>118</v>
      </c>
      <c r="X6" s="5" t="s">
        <v>119</v>
      </c>
      <c r="Y6" t="s">
        <v>207</v>
      </c>
      <c r="Z6" t="s">
        <v>146</v>
      </c>
      <c r="AA6" t="s">
        <v>48</v>
      </c>
      <c r="AB6">
        <v>504</v>
      </c>
      <c r="AC6" s="1">
        <v>5897.6180000000004</v>
      </c>
      <c r="AD6" s="1">
        <v>2795.7750000000001</v>
      </c>
      <c r="AE6" s="25">
        <v>2.109</v>
      </c>
      <c r="AF6">
        <v>2.6</v>
      </c>
      <c r="AG6">
        <v>9.3049999999999997</v>
      </c>
      <c r="AH6">
        <v>378.959835</v>
      </c>
      <c r="AI6">
        <v>5.8743049999999997</v>
      </c>
      <c r="AJ6">
        <v>131.304001</v>
      </c>
      <c r="AK6">
        <v>724</v>
      </c>
      <c r="AL6">
        <v>1</v>
      </c>
      <c r="AM6">
        <v>449</v>
      </c>
      <c r="AN6">
        <v>80</v>
      </c>
      <c r="AO6">
        <v>15.562646000000001</v>
      </c>
      <c r="AP6">
        <v>2028.3</v>
      </c>
      <c r="AQ6">
        <v>0</v>
      </c>
      <c r="AR6">
        <v>45</v>
      </c>
      <c r="AS6">
        <v>19364</v>
      </c>
      <c r="AT6">
        <v>1.7000000000000001E-2</v>
      </c>
      <c r="AU6">
        <v>7.6130000000000004</v>
      </c>
      <c r="AV6">
        <v>49798</v>
      </c>
      <c r="AW6">
        <v>0</v>
      </c>
      <c r="AX6" s="26">
        <v>0.47</v>
      </c>
      <c r="AY6">
        <v>0.81115384615384611</v>
      </c>
      <c r="AZ6" t="s">
        <v>67</v>
      </c>
      <c r="BA6" t="s">
        <v>321</v>
      </c>
      <c r="BB6">
        <v>7</v>
      </c>
      <c r="BC6" t="s">
        <v>330</v>
      </c>
      <c r="BD6">
        <v>11</v>
      </c>
      <c r="BE6">
        <v>94194.659000000014</v>
      </c>
      <c r="BF6">
        <v>6.2610959714817796E-2</v>
      </c>
      <c r="BG6">
        <v>5.0787120784057969E-2</v>
      </c>
      <c r="BH6">
        <v>258950.32699999999</v>
      </c>
      <c r="BI6">
        <v>2.2775093850335243E-2</v>
      </c>
      <c r="BJ6">
        <v>1.847410497321424E-2</v>
      </c>
      <c r="BK6">
        <v>1</v>
      </c>
      <c r="BL6" t="s">
        <v>67</v>
      </c>
      <c r="BM6">
        <v>0</v>
      </c>
      <c r="BN6" t="s">
        <v>345</v>
      </c>
    </row>
    <row r="7" spans="1:66">
      <c r="A7" s="139" t="str">
        <f t="shared" si="0"/>
        <v>공영급행</v>
      </c>
      <c r="B7" s="139" t="str">
        <f t="shared" si="1"/>
        <v>14-1</v>
      </c>
      <c r="C7" s="140" t="str">
        <f t="shared" si="2"/>
        <v>70바3109</v>
      </c>
      <c r="D7" s="128" t="str">
        <f t="shared" si="3"/>
        <v>대형</v>
      </c>
      <c r="E7" s="124" t="str">
        <f t="shared" ref="E7:E49" si="16">AZ7</f>
        <v>C</v>
      </c>
      <c r="F7" s="147">
        <f t="shared" ref="F7:F49" si="17">G7/H7</f>
        <v>0.88080000000000003</v>
      </c>
      <c r="G7" s="148">
        <f t="shared" ref="G7:G49" si="18">AE7</f>
        <v>2.202</v>
      </c>
      <c r="H7" s="149">
        <f t="shared" ref="H7:H49" si="19">AF7</f>
        <v>2.5</v>
      </c>
      <c r="I7" s="150">
        <f t="shared" si="4"/>
        <v>5709.7420000000002</v>
      </c>
      <c r="J7" s="151">
        <f t="shared" si="5"/>
        <v>2.7368039482435429E-2</v>
      </c>
      <c r="K7" s="151">
        <f t="shared" si="6"/>
        <v>0.36565296320800506</v>
      </c>
      <c r="L7" s="151">
        <f t="shared" si="7"/>
        <v>0.1972068089941717</v>
      </c>
      <c r="M7" s="152">
        <f t="shared" si="8"/>
        <v>8.59</v>
      </c>
      <c r="N7" s="153">
        <f t="shared" si="9"/>
        <v>1.7999999999999999E-2</v>
      </c>
      <c r="O7" s="153">
        <f t="shared" si="10"/>
        <v>4.9390000000000001</v>
      </c>
      <c r="P7" s="154">
        <f t="shared" si="11"/>
        <v>0</v>
      </c>
      <c r="Q7" s="155">
        <f t="shared" si="12"/>
        <v>76</v>
      </c>
      <c r="R7" s="156">
        <f t="shared" si="13"/>
        <v>24.350819402009485</v>
      </c>
      <c r="S7" s="141">
        <f t="shared" si="14"/>
        <v>1</v>
      </c>
      <c r="T7" s="141">
        <f t="shared" si="15"/>
        <v>282</v>
      </c>
      <c r="U7" t="s">
        <v>118</v>
      </c>
      <c r="V7" t="s">
        <v>119</v>
      </c>
      <c r="W7" s="4" t="s">
        <v>118</v>
      </c>
      <c r="X7" t="s">
        <v>119</v>
      </c>
      <c r="Y7" s="4" t="s">
        <v>208</v>
      </c>
      <c r="Z7" s="4" t="s">
        <v>146</v>
      </c>
      <c r="AA7" s="4" t="s">
        <v>48</v>
      </c>
      <c r="AB7" s="4">
        <v>504</v>
      </c>
      <c r="AC7" s="4">
        <v>5709.7420000000002</v>
      </c>
      <c r="AD7" s="4">
        <v>2592.4</v>
      </c>
      <c r="AE7" s="4">
        <v>2.202</v>
      </c>
      <c r="AF7" s="4">
        <v>2.5</v>
      </c>
      <c r="AG7" s="4">
        <v>8.59</v>
      </c>
      <c r="AH7" s="4">
        <v>386.30403200000001</v>
      </c>
      <c r="AI7" s="4">
        <v>10.572384</v>
      </c>
      <c r="AJ7" s="4">
        <v>141.25321400000001</v>
      </c>
      <c r="AK7" s="4">
        <v>1126</v>
      </c>
      <c r="AL7" s="4">
        <v>1</v>
      </c>
      <c r="AM7" s="4">
        <v>282</v>
      </c>
      <c r="AN7" s="4">
        <v>76</v>
      </c>
      <c r="AO7" s="4">
        <v>14.780435000000001</v>
      </c>
      <c r="AP7" s="4">
        <v>1481.5</v>
      </c>
      <c r="AQ7" s="4">
        <v>0</v>
      </c>
      <c r="AR7" s="4">
        <v>106</v>
      </c>
      <c r="AS7" s="4">
        <v>40077</v>
      </c>
      <c r="AT7" s="4">
        <v>1.7999999999999999E-2</v>
      </c>
      <c r="AU7" s="4">
        <v>4.9390000000000001</v>
      </c>
      <c r="AV7" s="4">
        <v>49996</v>
      </c>
      <c r="AW7" s="4">
        <v>0</v>
      </c>
      <c r="AX7" s="27">
        <v>0.47</v>
      </c>
      <c r="AY7">
        <v>0.88080000000000003</v>
      </c>
      <c r="AZ7" t="s">
        <v>69</v>
      </c>
      <c r="BA7" t="s">
        <v>321</v>
      </c>
      <c r="BB7">
        <v>2</v>
      </c>
      <c r="BC7" t="s">
        <v>331</v>
      </c>
      <c r="BD7">
        <v>13</v>
      </c>
      <c r="BE7">
        <v>94194.659000000014</v>
      </c>
      <c r="BF7">
        <v>6.0616409259467666E-2</v>
      </c>
      <c r="BG7">
        <v>5.3390933275739121E-2</v>
      </c>
      <c r="BH7">
        <v>258950.32699999999</v>
      </c>
      <c r="BI7">
        <v>2.2049564741426261E-2</v>
      </c>
      <c r="BJ7">
        <v>1.9421256624248252E-2</v>
      </c>
      <c r="BK7">
        <v>1</v>
      </c>
      <c r="BL7" t="s">
        <v>69</v>
      </c>
      <c r="BM7">
        <v>0</v>
      </c>
      <c r="BN7" t="s">
        <v>345</v>
      </c>
    </row>
    <row r="8" spans="1:66">
      <c r="A8" s="136" t="str">
        <f t="shared" ref="A8:A49" si="20">W8</f>
        <v>공영급행</v>
      </c>
      <c r="B8" s="136" t="str">
        <f t="shared" si="1"/>
        <v>14-1</v>
      </c>
      <c r="C8" s="137" t="str">
        <f t="shared" ref="C8:C49" si="21">Y8</f>
        <v>70바3111</v>
      </c>
      <c r="D8" s="111" t="str">
        <f t="shared" ref="D8:D49" si="22">Z8</f>
        <v>대형</v>
      </c>
      <c r="E8" s="107" t="str">
        <f t="shared" si="16"/>
        <v>C</v>
      </c>
      <c r="F8" s="157">
        <f t="shared" si="17"/>
        <v>0.86538461538461531</v>
      </c>
      <c r="G8" s="158">
        <f t="shared" si="18"/>
        <v>2.25</v>
      </c>
      <c r="H8" s="159">
        <f t="shared" si="19"/>
        <v>2.6</v>
      </c>
      <c r="I8" s="160">
        <f t="shared" ref="I8:I49" si="23">AC8</f>
        <v>5158.9430000000002</v>
      </c>
      <c r="J8" s="161">
        <f t="shared" ref="J8:J49" si="24">AI8/AH8</f>
        <v>2.9266431347265382E-2</v>
      </c>
      <c r="K8" s="161">
        <f t="shared" ref="K8:K49" si="25">AJ8/AH8</f>
        <v>0.3468574007164667</v>
      </c>
      <c r="L8" s="161">
        <f t="shared" ref="L8:L49" si="26">AK8/AC8</f>
        <v>0.2196186311808446</v>
      </c>
      <c r="M8" s="162">
        <f t="shared" ref="M8:M49" si="27">AG8</f>
        <v>7.6959999999999997</v>
      </c>
      <c r="N8" s="163">
        <f t="shared" ref="N8:N49" si="28">IF(AW8=0,AT8,"속도계이상")</f>
        <v>0</v>
      </c>
      <c r="O8" s="163">
        <f t="shared" ref="O8:O49" si="29">IF(AW8=0,AU8,"속도계이상")</f>
        <v>6.2030000000000003</v>
      </c>
      <c r="P8" s="164">
        <f t="shared" ref="P8:P49" si="30">AQ8/60</f>
        <v>0</v>
      </c>
      <c r="Q8" s="165">
        <f t="shared" ref="Q8:Q49" si="31">AN8</f>
        <v>73</v>
      </c>
      <c r="R8" s="166">
        <f t="shared" ref="R8:R49" si="32">AC8/(AH8-AI8-AJ8)</f>
        <v>23.96225420669127</v>
      </c>
      <c r="S8" s="138">
        <f t="shared" ref="S8:S49" si="33">IF(AW8=0,AL8,"속도계이상")</f>
        <v>0</v>
      </c>
      <c r="T8" s="138">
        <f t="shared" ref="T8:T49" si="34">IF(AW8=0,AM8,"속도계이상")</f>
        <v>320</v>
      </c>
      <c r="U8" t="s">
        <v>118</v>
      </c>
      <c r="V8" s="5" t="s">
        <v>119</v>
      </c>
      <c r="W8" t="s">
        <v>118</v>
      </c>
      <c r="X8" s="5" t="s">
        <v>119</v>
      </c>
      <c r="Y8" t="s">
        <v>209</v>
      </c>
      <c r="Z8" t="s">
        <v>146</v>
      </c>
      <c r="AA8" t="s">
        <v>48</v>
      </c>
      <c r="AB8">
        <v>504</v>
      </c>
      <c r="AC8" s="1">
        <v>5158.9430000000002</v>
      </c>
      <c r="AD8" s="1">
        <v>2292.6660000000002</v>
      </c>
      <c r="AE8" s="25">
        <v>2.25</v>
      </c>
      <c r="AF8">
        <v>2.6</v>
      </c>
      <c r="AG8">
        <v>7.6959999999999997</v>
      </c>
      <c r="AH8">
        <v>345.09181799999999</v>
      </c>
      <c r="AI8">
        <v>10.099606</v>
      </c>
      <c r="AJ8">
        <v>119.69765099999999</v>
      </c>
      <c r="AK8">
        <v>1133</v>
      </c>
      <c r="AL8">
        <v>0</v>
      </c>
      <c r="AM8">
        <v>320</v>
      </c>
      <c r="AN8">
        <v>73</v>
      </c>
      <c r="AO8">
        <v>14.949479</v>
      </c>
      <c r="AP8">
        <v>977.9</v>
      </c>
      <c r="AQ8">
        <v>0</v>
      </c>
      <c r="AR8">
        <v>82</v>
      </c>
      <c r="AS8">
        <v>21691</v>
      </c>
      <c r="AT8">
        <v>0</v>
      </c>
      <c r="AU8">
        <v>6.2030000000000003</v>
      </c>
      <c r="AV8">
        <v>45288</v>
      </c>
      <c r="AW8">
        <v>0</v>
      </c>
      <c r="AX8" s="26">
        <v>0.46</v>
      </c>
      <c r="AY8">
        <v>0.86538461538461531</v>
      </c>
      <c r="AZ8" t="s">
        <v>69</v>
      </c>
      <c r="BA8" t="s">
        <v>321</v>
      </c>
      <c r="BB8">
        <v>4</v>
      </c>
      <c r="BC8" t="s">
        <v>347</v>
      </c>
      <c r="BD8">
        <v>10</v>
      </c>
      <c r="BE8">
        <v>94194.659000000014</v>
      </c>
      <c r="BF8">
        <v>5.4768954575227027E-2</v>
      </c>
      <c r="BG8">
        <v>4.7396210690100311E-2</v>
      </c>
      <c r="BH8">
        <v>258950.32699999999</v>
      </c>
      <c r="BI8">
        <v>1.9922519734837024E-2</v>
      </c>
      <c r="BJ8">
        <v>1.7240642078224348E-2</v>
      </c>
      <c r="BK8">
        <v>1</v>
      </c>
      <c r="BL8" t="s">
        <v>68</v>
      </c>
      <c r="BM8">
        <v>-1</v>
      </c>
      <c r="BN8" t="s">
        <v>371</v>
      </c>
    </row>
    <row r="9" spans="1:66">
      <c r="A9" s="139" t="str">
        <f t="shared" si="20"/>
        <v>공영급행</v>
      </c>
      <c r="B9" s="139" t="str">
        <f t="shared" si="1"/>
        <v>14-1</v>
      </c>
      <c r="C9" s="140" t="str">
        <f t="shared" si="21"/>
        <v>70바3112</v>
      </c>
      <c r="D9" s="128" t="str">
        <f t="shared" si="22"/>
        <v>대형</v>
      </c>
      <c r="E9" s="124" t="str">
        <f t="shared" si="16"/>
        <v>B</v>
      </c>
      <c r="F9" s="147">
        <f t="shared" si="17"/>
        <v>0.93478260869565222</v>
      </c>
      <c r="G9" s="148">
        <f t="shared" si="18"/>
        <v>2.15</v>
      </c>
      <c r="H9" s="149">
        <f t="shared" si="19"/>
        <v>2.2999999999999998</v>
      </c>
      <c r="I9" s="150">
        <f t="shared" si="23"/>
        <v>4091.6179999999999</v>
      </c>
      <c r="J9" s="151">
        <f t="shared" si="24"/>
        <v>3.9415329241189991E-2</v>
      </c>
      <c r="K9" s="151">
        <f t="shared" si="25"/>
        <v>0.36176182542030233</v>
      </c>
      <c r="L9" s="151">
        <f t="shared" si="26"/>
        <v>0.17865792945480247</v>
      </c>
      <c r="M9" s="152">
        <f t="shared" si="27"/>
        <v>9.0020000000000007</v>
      </c>
      <c r="N9" s="153">
        <f t="shared" si="28"/>
        <v>0.46400000000000002</v>
      </c>
      <c r="O9" s="153">
        <f t="shared" si="29"/>
        <v>4.766</v>
      </c>
      <c r="P9" s="154">
        <f t="shared" si="30"/>
        <v>0</v>
      </c>
      <c r="Q9" s="155">
        <f t="shared" si="31"/>
        <v>79</v>
      </c>
      <c r="R9" s="156">
        <f t="shared" si="32"/>
        <v>24.925951073514497</v>
      </c>
      <c r="S9" s="141">
        <f t="shared" si="33"/>
        <v>19</v>
      </c>
      <c r="T9" s="141">
        <f t="shared" si="34"/>
        <v>195</v>
      </c>
      <c r="U9" t="s">
        <v>118</v>
      </c>
      <c r="V9" s="5" t="s">
        <v>119</v>
      </c>
      <c r="W9" t="s">
        <v>118</v>
      </c>
      <c r="X9" s="5" t="s">
        <v>119</v>
      </c>
      <c r="Y9" t="s">
        <v>210</v>
      </c>
      <c r="Z9" t="s">
        <v>146</v>
      </c>
      <c r="AA9" t="s">
        <v>48</v>
      </c>
      <c r="AB9">
        <v>504</v>
      </c>
      <c r="AC9" s="1">
        <v>4091.6179999999999</v>
      </c>
      <c r="AD9" s="1">
        <v>1903.3779999999999</v>
      </c>
      <c r="AE9" s="25">
        <v>2.15</v>
      </c>
      <c r="AF9">
        <v>2.2999999999999998</v>
      </c>
      <c r="AG9">
        <v>9.0020000000000007</v>
      </c>
      <c r="AH9">
        <v>274.12268799999998</v>
      </c>
      <c r="AI9">
        <v>10.804636</v>
      </c>
      <c r="AJ9">
        <v>99.167124000000001</v>
      </c>
      <c r="AK9">
        <v>731</v>
      </c>
      <c r="AL9">
        <v>19</v>
      </c>
      <c r="AM9">
        <v>195</v>
      </c>
      <c r="AN9">
        <v>79</v>
      </c>
      <c r="AO9">
        <v>14.926228</v>
      </c>
      <c r="AP9">
        <v>1251.2</v>
      </c>
      <c r="AQ9">
        <v>0</v>
      </c>
      <c r="AR9">
        <v>63</v>
      </c>
      <c r="AS9">
        <v>31560</v>
      </c>
      <c r="AT9">
        <v>0.46400000000000002</v>
      </c>
      <c r="AU9">
        <v>4.766</v>
      </c>
      <c r="AV9">
        <v>35811</v>
      </c>
      <c r="AW9">
        <v>0</v>
      </c>
      <c r="AX9" s="26">
        <v>0.46</v>
      </c>
      <c r="AY9">
        <v>0.93478260869565222</v>
      </c>
      <c r="AZ9" t="s">
        <v>68</v>
      </c>
      <c r="BA9" t="s">
        <v>321</v>
      </c>
      <c r="BB9">
        <v>1</v>
      </c>
      <c r="BC9" t="s">
        <v>329</v>
      </c>
      <c r="BD9">
        <v>8</v>
      </c>
      <c r="BE9">
        <v>94194.659000000014</v>
      </c>
      <c r="BF9">
        <v>4.3437898108426715E-2</v>
      </c>
      <c r="BG9">
        <v>4.060499171005106E-2</v>
      </c>
      <c r="BH9">
        <v>258950.32699999999</v>
      </c>
      <c r="BI9">
        <v>1.5800783290766032E-2</v>
      </c>
      <c r="BJ9">
        <v>1.4770297423976944E-2</v>
      </c>
      <c r="BK9">
        <v>1</v>
      </c>
      <c r="BL9" t="s">
        <v>69</v>
      </c>
      <c r="BM9">
        <v>1</v>
      </c>
      <c r="BN9" t="s">
        <v>340</v>
      </c>
    </row>
    <row r="10" spans="1:66">
      <c r="A10" s="136" t="str">
        <f t="shared" si="20"/>
        <v>공영급행</v>
      </c>
      <c r="B10" s="136" t="str">
        <f t="shared" si="1"/>
        <v>14-1</v>
      </c>
      <c r="C10" s="137" t="str">
        <f t="shared" si="21"/>
        <v>70바3113</v>
      </c>
      <c r="D10" s="111" t="str">
        <f t="shared" si="22"/>
        <v>대형</v>
      </c>
      <c r="E10" s="107" t="str">
        <f t="shared" si="16"/>
        <v>F</v>
      </c>
      <c r="F10" s="157">
        <f t="shared" si="17"/>
        <v>0.79769230769230759</v>
      </c>
      <c r="G10" s="158">
        <f t="shared" si="18"/>
        <v>2.0739999999999998</v>
      </c>
      <c r="H10" s="159">
        <f t="shared" si="19"/>
        <v>2.6</v>
      </c>
      <c r="I10" s="160">
        <f t="shared" si="23"/>
        <v>3806.4659999999999</v>
      </c>
      <c r="J10" s="161">
        <f t="shared" si="24"/>
        <v>3.1217771344887381E-2</v>
      </c>
      <c r="K10" s="161">
        <f t="shared" si="25"/>
        <v>0.34679038233659265</v>
      </c>
      <c r="L10" s="161">
        <f t="shared" si="26"/>
        <v>0.19493146661496516</v>
      </c>
      <c r="M10" s="162">
        <f t="shared" si="27"/>
        <v>9.3119999999999994</v>
      </c>
      <c r="N10" s="163">
        <f t="shared" si="28"/>
        <v>0</v>
      </c>
      <c r="O10" s="163">
        <f t="shared" si="29"/>
        <v>10.85</v>
      </c>
      <c r="P10" s="164">
        <f t="shared" si="30"/>
        <v>0</v>
      </c>
      <c r="Q10" s="165">
        <f t="shared" si="31"/>
        <v>77</v>
      </c>
      <c r="R10" s="166">
        <f t="shared" si="32"/>
        <v>25.058280030113654</v>
      </c>
      <c r="S10" s="138">
        <f t="shared" si="33"/>
        <v>0</v>
      </c>
      <c r="T10" s="138">
        <f t="shared" si="34"/>
        <v>413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191</v>
      </c>
      <c r="Z10" s="4" t="s">
        <v>146</v>
      </c>
      <c r="AA10" s="4" t="s">
        <v>48</v>
      </c>
      <c r="AB10" s="4">
        <v>504</v>
      </c>
      <c r="AC10" s="4">
        <v>3806.4659999999999</v>
      </c>
      <c r="AD10" s="4">
        <v>1835.3230000000001</v>
      </c>
      <c r="AE10" s="4">
        <v>2.0739999999999998</v>
      </c>
      <c r="AF10" s="4">
        <v>2.6</v>
      </c>
      <c r="AG10" s="4">
        <v>9.3119999999999994</v>
      </c>
      <c r="AH10" s="4">
        <v>244.22268700000001</v>
      </c>
      <c r="AI10" s="4">
        <v>7.6240880000000004</v>
      </c>
      <c r="AJ10" s="4">
        <v>84.694079000000002</v>
      </c>
      <c r="AK10" s="4">
        <v>742</v>
      </c>
      <c r="AL10" s="4">
        <v>0</v>
      </c>
      <c r="AM10" s="4">
        <v>413</v>
      </c>
      <c r="AN10" s="4">
        <v>77</v>
      </c>
      <c r="AO10" s="4">
        <v>15.586045</v>
      </c>
      <c r="AP10" s="4">
        <v>1200.9000000000001</v>
      </c>
      <c r="AQ10" s="4">
        <v>0</v>
      </c>
      <c r="AR10" s="4">
        <v>33</v>
      </c>
      <c r="AS10" s="4">
        <v>8425</v>
      </c>
      <c r="AT10" s="4">
        <v>0</v>
      </c>
      <c r="AU10" s="4">
        <v>10.85</v>
      </c>
      <c r="AV10" s="4">
        <v>32246</v>
      </c>
      <c r="AW10" s="4">
        <v>0</v>
      </c>
      <c r="AX10" s="27">
        <v>0.45</v>
      </c>
      <c r="AY10">
        <v>0.79769230769230759</v>
      </c>
      <c r="AZ10" t="s">
        <v>70</v>
      </c>
      <c r="BA10" t="s">
        <v>321</v>
      </c>
      <c r="BB10">
        <v>1</v>
      </c>
      <c r="BC10" t="s">
        <v>456</v>
      </c>
      <c r="BD10">
        <v>7</v>
      </c>
      <c r="BE10">
        <v>94194.659000000014</v>
      </c>
      <c r="BF10">
        <v>4.041063517200056E-2</v>
      </c>
      <c r="BG10">
        <v>3.2235252825665056E-2</v>
      </c>
      <c r="BH10">
        <v>258950.32699999999</v>
      </c>
      <c r="BI10">
        <v>1.469959912427529E-2</v>
      </c>
      <c r="BJ10">
        <v>1.1725757147594979E-2</v>
      </c>
      <c r="BK10">
        <v>1</v>
      </c>
      <c r="BL10" t="s">
        <v>67</v>
      </c>
      <c r="BM10">
        <v>-1</v>
      </c>
      <c r="BN10" t="s">
        <v>371</v>
      </c>
    </row>
    <row r="11" spans="1:66">
      <c r="A11" s="139" t="str">
        <f t="shared" si="20"/>
        <v>공영급행</v>
      </c>
      <c r="B11" s="139" t="str">
        <f t="shared" si="1"/>
        <v>14-1</v>
      </c>
      <c r="C11" s="140" t="str">
        <f t="shared" si="21"/>
        <v>70바3125</v>
      </c>
      <c r="D11" s="128" t="str">
        <f t="shared" si="22"/>
        <v>대형</v>
      </c>
      <c r="E11" s="124" t="str">
        <f t="shared" si="16"/>
        <v>D</v>
      </c>
      <c r="F11" s="147">
        <f t="shared" si="17"/>
        <v>0.82043478260869573</v>
      </c>
      <c r="G11" s="148">
        <f t="shared" si="18"/>
        <v>1.887</v>
      </c>
      <c r="H11" s="149">
        <f t="shared" si="19"/>
        <v>2.2999999999999998</v>
      </c>
      <c r="I11" s="150">
        <f t="shared" si="23"/>
        <v>4478.4780000000001</v>
      </c>
      <c r="J11" s="151">
        <f t="shared" si="24"/>
        <v>2.8333774306138478E-2</v>
      </c>
      <c r="K11" s="151">
        <f t="shared" si="25"/>
        <v>0.36435052665498124</v>
      </c>
      <c r="L11" s="151">
        <f t="shared" si="26"/>
        <v>0.16367167595776957</v>
      </c>
      <c r="M11" s="152">
        <f t="shared" si="27"/>
        <v>14.048</v>
      </c>
      <c r="N11" s="153">
        <f t="shared" si="28"/>
        <v>2.1999999999999999E-2</v>
      </c>
      <c r="O11" s="153">
        <f t="shared" si="29"/>
        <v>9.9809999999999999</v>
      </c>
      <c r="P11" s="154">
        <f t="shared" si="30"/>
        <v>7.3333333333333334E-2</v>
      </c>
      <c r="Q11" s="155">
        <f t="shared" si="31"/>
        <v>82</v>
      </c>
      <c r="R11" s="156">
        <f t="shared" si="32"/>
        <v>24.977246389200189</v>
      </c>
      <c r="S11" s="141">
        <f t="shared" si="33"/>
        <v>1</v>
      </c>
      <c r="T11" s="141">
        <f t="shared" si="34"/>
        <v>447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182</v>
      </c>
      <c r="Z11" t="s">
        <v>146</v>
      </c>
      <c r="AA11" t="s">
        <v>48</v>
      </c>
      <c r="AB11">
        <v>504</v>
      </c>
      <c r="AC11" s="1">
        <v>4478.4780000000001</v>
      </c>
      <c r="AD11" s="1">
        <v>2373.348</v>
      </c>
      <c r="AE11" s="25">
        <v>1.887</v>
      </c>
      <c r="AF11">
        <v>2.2999999999999998</v>
      </c>
      <c r="AG11">
        <v>14.048</v>
      </c>
      <c r="AH11">
        <v>295.23740500000002</v>
      </c>
      <c r="AI11">
        <v>8.3651900000000001</v>
      </c>
      <c r="AJ11">
        <v>107.56990399999999</v>
      </c>
      <c r="AK11">
        <v>733</v>
      </c>
      <c r="AL11">
        <v>1</v>
      </c>
      <c r="AM11">
        <v>447</v>
      </c>
      <c r="AN11">
        <v>82</v>
      </c>
      <c r="AO11">
        <v>15.169072999999999</v>
      </c>
      <c r="AP11">
        <v>2551.6</v>
      </c>
      <c r="AQ11">
        <v>4.4000000000000004</v>
      </c>
      <c r="AR11">
        <v>63</v>
      </c>
      <c r="AS11">
        <v>26895</v>
      </c>
      <c r="AT11">
        <v>2.1999999999999999E-2</v>
      </c>
      <c r="AU11">
        <v>9.9809999999999999</v>
      </c>
      <c r="AV11">
        <v>38369</v>
      </c>
      <c r="AW11">
        <v>0</v>
      </c>
      <c r="AX11" s="26">
        <v>0.53</v>
      </c>
      <c r="AY11">
        <v>0.82043478260869573</v>
      </c>
      <c r="AZ11" t="s">
        <v>67</v>
      </c>
      <c r="BA11" t="s">
        <v>321</v>
      </c>
      <c r="BB11">
        <v>5</v>
      </c>
      <c r="BC11" t="s">
        <v>327</v>
      </c>
      <c r="BD11">
        <v>12</v>
      </c>
      <c r="BE11">
        <v>94194.659000000014</v>
      </c>
      <c r="BF11">
        <v>4.7544925025950778E-2</v>
      </c>
      <c r="BG11">
        <v>3.9007510227812667E-2</v>
      </c>
      <c r="BH11">
        <v>258950.32699999999</v>
      </c>
      <c r="BI11">
        <v>1.7294737766444298E-2</v>
      </c>
      <c r="BJ11">
        <v>1.4189204419687127E-2</v>
      </c>
      <c r="BK11">
        <v>1</v>
      </c>
      <c r="BL11" t="s">
        <v>67</v>
      </c>
      <c r="BM11">
        <v>0</v>
      </c>
      <c r="BN11" t="s">
        <v>345</v>
      </c>
    </row>
    <row r="12" spans="1:66" s="2" customFormat="1">
      <c r="A12" s="136" t="str">
        <f t="shared" si="20"/>
        <v>공영급행</v>
      </c>
      <c r="B12" s="136" t="str">
        <f t="shared" si="1"/>
        <v>14-1</v>
      </c>
      <c r="C12" s="137" t="str">
        <f t="shared" si="21"/>
        <v>70바3131</v>
      </c>
      <c r="D12" s="111" t="str">
        <f t="shared" si="22"/>
        <v>대형</v>
      </c>
      <c r="E12" s="107" t="str">
        <f t="shared" si="16"/>
        <v>B</v>
      </c>
      <c r="F12" s="157">
        <f t="shared" si="17"/>
        <v>0.91</v>
      </c>
      <c r="G12" s="158">
        <f t="shared" si="18"/>
        <v>2.093</v>
      </c>
      <c r="H12" s="159">
        <f t="shared" si="19"/>
        <v>2.2999999999999998</v>
      </c>
      <c r="I12" s="160">
        <f t="shared" si="23"/>
        <v>6032.8469999999998</v>
      </c>
      <c r="J12" s="161">
        <f t="shared" si="24"/>
        <v>3.3576361987730168E-2</v>
      </c>
      <c r="K12" s="161">
        <f t="shared" si="25"/>
        <v>0.3372985156839079</v>
      </c>
      <c r="L12" s="161">
        <f t="shared" si="26"/>
        <v>8.9509977627478379E-2</v>
      </c>
      <c r="M12" s="162">
        <f t="shared" si="27"/>
        <v>9.5210000000000008</v>
      </c>
      <c r="N12" s="163">
        <f t="shared" si="28"/>
        <v>1.7000000000000001E-2</v>
      </c>
      <c r="O12" s="163">
        <f t="shared" si="29"/>
        <v>9.3650000000000002</v>
      </c>
      <c r="P12" s="164">
        <f t="shared" si="30"/>
        <v>0.12333333333333334</v>
      </c>
      <c r="Q12" s="165">
        <f t="shared" si="31"/>
        <v>83</v>
      </c>
      <c r="R12" s="166">
        <f t="shared" si="32"/>
        <v>25.064065175899852</v>
      </c>
      <c r="S12" s="138">
        <f t="shared" si="33"/>
        <v>1</v>
      </c>
      <c r="T12" s="138">
        <f t="shared" si="34"/>
        <v>565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211</v>
      </c>
      <c r="Z12" t="s">
        <v>146</v>
      </c>
      <c r="AA12" t="s">
        <v>48</v>
      </c>
      <c r="AB12">
        <v>504</v>
      </c>
      <c r="AC12" s="1">
        <v>6032.8469999999998</v>
      </c>
      <c r="AD12" s="1">
        <v>2881.7130000000002</v>
      </c>
      <c r="AE12" s="25">
        <v>2.093</v>
      </c>
      <c r="AF12">
        <v>2.2999999999999998</v>
      </c>
      <c r="AG12">
        <v>9.5210000000000008</v>
      </c>
      <c r="AH12">
        <v>382.59013900000002</v>
      </c>
      <c r="AI12">
        <v>12.845985000000001</v>
      </c>
      <c r="AJ12">
        <v>129.04708600000001</v>
      </c>
      <c r="AK12">
        <v>540</v>
      </c>
      <c r="AL12">
        <v>1</v>
      </c>
      <c r="AM12">
        <v>565</v>
      </c>
      <c r="AN12">
        <v>83</v>
      </c>
      <c r="AO12">
        <v>15.768433</v>
      </c>
      <c r="AP12">
        <v>2446.8000000000002</v>
      </c>
      <c r="AQ12">
        <v>7.4</v>
      </c>
      <c r="AR12">
        <v>44</v>
      </c>
      <c r="AS12">
        <v>15822</v>
      </c>
      <c r="AT12">
        <v>1.7000000000000001E-2</v>
      </c>
      <c r="AU12">
        <v>9.3650000000000002</v>
      </c>
      <c r="AV12">
        <v>50668</v>
      </c>
      <c r="AW12">
        <v>0</v>
      </c>
      <c r="AX12" s="26">
        <v>0.46</v>
      </c>
      <c r="AY12" s="2">
        <v>0.91</v>
      </c>
      <c r="AZ12" s="2" t="s">
        <v>68</v>
      </c>
      <c r="BA12" s="2" t="s">
        <v>321</v>
      </c>
      <c r="BB12" s="2">
        <v>3</v>
      </c>
      <c r="BC12" s="2" t="s">
        <v>342</v>
      </c>
      <c r="BD12" s="2">
        <v>9</v>
      </c>
      <c r="BE12" s="2">
        <v>94194.659000000014</v>
      </c>
      <c r="BF12" s="2">
        <v>6.4046593130083929E-2</v>
      </c>
      <c r="BG12" s="2">
        <v>5.828239974837638E-2</v>
      </c>
      <c r="BH12" s="2">
        <v>258950.32699999999</v>
      </c>
      <c r="BI12" s="2">
        <v>2.3297313696769344E-2</v>
      </c>
      <c r="BJ12" s="2">
        <v>2.1200555464060102E-2</v>
      </c>
      <c r="BK12" s="2">
        <v>1</v>
      </c>
      <c r="BL12" s="2" t="s">
        <v>68</v>
      </c>
      <c r="BM12" s="2">
        <v>0</v>
      </c>
      <c r="BN12" s="2" t="s">
        <v>345</v>
      </c>
    </row>
    <row r="13" spans="1:66">
      <c r="A13" s="139" t="str">
        <f t="shared" si="20"/>
        <v>공영급행</v>
      </c>
      <c r="B13" s="139" t="str">
        <f t="shared" si="1"/>
        <v>14-1</v>
      </c>
      <c r="C13" s="140" t="str">
        <f t="shared" si="21"/>
        <v>70바3132</v>
      </c>
      <c r="D13" s="128" t="str">
        <f t="shared" si="22"/>
        <v>대형</v>
      </c>
      <c r="E13" s="124" t="str">
        <f t="shared" si="16"/>
        <v>D</v>
      </c>
      <c r="F13" s="147">
        <f t="shared" si="17"/>
        <v>0.82346153846153847</v>
      </c>
      <c r="G13" s="148">
        <f t="shared" si="18"/>
        <v>2.141</v>
      </c>
      <c r="H13" s="149">
        <f t="shared" si="19"/>
        <v>2.6</v>
      </c>
      <c r="I13" s="150">
        <f t="shared" si="23"/>
        <v>4588.9250000000002</v>
      </c>
      <c r="J13" s="151">
        <f t="shared" si="24"/>
        <v>2.2021911606773251E-2</v>
      </c>
      <c r="K13" s="151">
        <f t="shared" si="25"/>
        <v>0.38034272810555658</v>
      </c>
      <c r="L13" s="151">
        <f t="shared" si="26"/>
        <v>0.20484100306716713</v>
      </c>
      <c r="M13" s="152">
        <f t="shared" si="27"/>
        <v>10.874000000000001</v>
      </c>
      <c r="N13" s="153">
        <f t="shared" si="28"/>
        <v>0.26100000000000001</v>
      </c>
      <c r="O13" s="153">
        <f t="shared" si="29"/>
        <v>6.516</v>
      </c>
      <c r="P13" s="154">
        <f t="shared" si="30"/>
        <v>0</v>
      </c>
      <c r="Q13" s="155">
        <f t="shared" si="31"/>
        <v>81</v>
      </c>
      <c r="R13" s="156">
        <f t="shared" si="32"/>
        <v>25.013210505070379</v>
      </c>
      <c r="S13" s="141">
        <f t="shared" si="33"/>
        <v>12</v>
      </c>
      <c r="T13" s="141">
        <f t="shared" si="34"/>
        <v>299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187</v>
      </c>
      <c r="Z13" s="4" t="s">
        <v>146</v>
      </c>
      <c r="AA13" s="4" t="s">
        <v>48</v>
      </c>
      <c r="AB13" s="4">
        <v>504</v>
      </c>
      <c r="AC13" s="4">
        <v>4588.9250000000002</v>
      </c>
      <c r="AD13" s="4">
        <v>2143.2469999999998</v>
      </c>
      <c r="AE13" s="4">
        <v>2.141</v>
      </c>
      <c r="AF13" s="4">
        <v>2.6</v>
      </c>
      <c r="AG13" s="4">
        <v>10.874000000000001</v>
      </c>
      <c r="AH13" s="4">
        <v>306.97657500000003</v>
      </c>
      <c r="AI13" s="4">
        <v>6.760211</v>
      </c>
      <c r="AJ13" s="4">
        <v>116.756308</v>
      </c>
      <c r="AK13" s="4">
        <v>940</v>
      </c>
      <c r="AL13" s="4">
        <v>12</v>
      </c>
      <c r="AM13" s="4">
        <v>299</v>
      </c>
      <c r="AN13" s="4">
        <v>81</v>
      </c>
      <c r="AO13" s="4">
        <v>14.948779</v>
      </c>
      <c r="AP13" s="4">
        <v>2071.6999999999998</v>
      </c>
      <c r="AQ13" s="4">
        <v>0</v>
      </c>
      <c r="AR13" s="4">
        <v>123</v>
      </c>
      <c r="AS13" s="4">
        <v>51397</v>
      </c>
      <c r="AT13" s="4">
        <v>0.26100000000000001</v>
      </c>
      <c r="AU13" s="4">
        <v>6.516</v>
      </c>
      <c r="AV13" s="4">
        <v>40170</v>
      </c>
      <c r="AW13" s="4">
        <v>0</v>
      </c>
      <c r="AX13" s="27">
        <v>0.51</v>
      </c>
      <c r="AY13">
        <v>0.82346153846153847</v>
      </c>
      <c r="AZ13" t="s">
        <v>67</v>
      </c>
      <c r="BA13" t="s">
        <v>321</v>
      </c>
      <c r="BB13">
        <v>4</v>
      </c>
      <c r="BC13" t="s">
        <v>325</v>
      </c>
      <c r="BD13">
        <v>10</v>
      </c>
      <c r="BE13">
        <v>94194.659000000014</v>
      </c>
      <c r="BF13">
        <v>4.8717464967944726E-2</v>
      </c>
      <c r="BG13">
        <v>4.0116958652449866E-2</v>
      </c>
      <c r="BH13">
        <v>258950.32699999999</v>
      </c>
      <c r="BI13">
        <v>1.7721255860781361E-2</v>
      </c>
      <c r="BJ13">
        <v>1.4592772614589574E-2</v>
      </c>
      <c r="BK13">
        <v>1</v>
      </c>
      <c r="BL13" t="s">
        <v>67</v>
      </c>
      <c r="BM13">
        <v>0</v>
      </c>
      <c r="BN13" t="s">
        <v>345</v>
      </c>
    </row>
    <row r="14" spans="1:66">
      <c r="A14" s="136" t="str">
        <f t="shared" si="20"/>
        <v>공영급행</v>
      </c>
      <c r="B14" s="136" t="str">
        <f t="shared" si="1"/>
        <v>14-1</v>
      </c>
      <c r="C14" s="137" t="str">
        <f t="shared" si="21"/>
        <v>70바3133</v>
      </c>
      <c r="D14" s="111" t="str">
        <f t="shared" si="22"/>
        <v>대형</v>
      </c>
      <c r="E14" s="107" t="str">
        <f t="shared" si="16"/>
        <v>C</v>
      </c>
      <c r="F14" s="157">
        <f t="shared" si="17"/>
        <v>0.89541666666666675</v>
      </c>
      <c r="G14" s="158">
        <f t="shared" si="18"/>
        <v>2.149</v>
      </c>
      <c r="H14" s="159">
        <f t="shared" si="19"/>
        <v>2.4</v>
      </c>
      <c r="I14" s="160">
        <f t="shared" si="23"/>
        <v>6054.17</v>
      </c>
      <c r="J14" s="161">
        <f t="shared" si="24"/>
        <v>1.7638868791035388E-2</v>
      </c>
      <c r="K14" s="161">
        <f t="shared" si="25"/>
        <v>0.33595665910696071</v>
      </c>
      <c r="L14" s="161">
        <f t="shared" si="26"/>
        <v>0.10323463001534479</v>
      </c>
      <c r="M14" s="162">
        <f t="shared" si="27"/>
        <v>9.24</v>
      </c>
      <c r="N14" s="163">
        <f t="shared" si="28"/>
        <v>3.3000000000000002E-2</v>
      </c>
      <c r="O14" s="163">
        <f t="shared" si="29"/>
        <v>3.2869999999999999</v>
      </c>
      <c r="P14" s="164">
        <f t="shared" si="30"/>
        <v>0</v>
      </c>
      <c r="Q14" s="165">
        <f t="shared" si="31"/>
        <v>79</v>
      </c>
      <c r="R14" s="166">
        <f t="shared" si="32"/>
        <v>24.7532623088386</v>
      </c>
      <c r="S14" s="138">
        <f t="shared" si="33"/>
        <v>2</v>
      </c>
      <c r="T14" s="138">
        <f t="shared" si="34"/>
        <v>199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212</v>
      </c>
      <c r="Z14" t="s">
        <v>146</v>
      </c>
      <c r="AA14" t="s">
        <v>48</v>
      </c>
      <c r="AB14">
        <v>504</v>
      </c>
      <c r="AC14" s="1">
        <v>6054.17</v>
      </c>
      <c r="AD14" s="1">
        <v>2816.761</v>
      </c>
      <c r="AE14" s="25">
        <v>2.149</v>
      </c>
      <c r="AF14">
        <v>2.4</v>
      </c>
      <c r="AG14">
        <v>9.24</v>
      </c>
      <c r="AH14">
        <v>378.37097599999998</v>
      </c>
      <c r="AI14">
        <v>6.6740360000000001</v>
      </c>
      <c r="AJ14">
        <v>127.116249</v>
      </c>
      <c r="AK14">
        <v>625</v>
      </c>
      <c r="AL14">
        <v>2</v>
      </c>
      <c r="AM14">
        <v>199</v>
      </c>
      <c r="AN14">
        <v>79</v>
      </c>
      <c r="AO14">
        <v>16.000619</v>
      </c>
      <c r="AP14">
        <v>1435.4</v>
      </c>
      <c r="AQ14">
        <v>0</v>
      </c>
      <c r="AR14">
        <v>35</v>
      </c>
      <c r="AS14">
        <v>9997</v>
      </c>
      <c r="AT14">
        <v>3.3000000000000002E-2</v>
      </c>
      <c r="AU14">
        <v>3.2869999999999999</v>
      </c>
      <c r="AV14">
        <v>50542</v>
      </c>
      <c r="AW14">
        <v>0</v>
      </c>
      <c r="AX14" s="26">
        <v>0.47</v>
      </c>
      <c r="AY14">
        <v>0.89541666666666675</v>
      </c>
      <c r="AZ14" t="s">
        <v>69</v>
      </c>
      <c r="BA14" t="s">
        <v>321</v>
      </c>
      <c r="BB14">
        <v>1</v>
      </c>
      <c r="BC14" t="s">
        <v>323</v>
      </c>
      <c r="BD14">
        <v>10</v>
      </c>
      <c r="BE14">
        <v>94194.659000000014</v>
      </c>
      <c r="BF14">
        <v>6.4272964776060176E-2</v>
      </c>
      <c r="BG14">
        <v>5.7551083876563887E-2</v>
      </c>
      <c r="BH14">
        <v>258950.32699999999</v>
      </c>
      <c r="BI14">
        <v>2.3379657674655111E-2</v>
      </c>
      <c r="BJ14">
        <v>2.0934535142847432E-2</v>
      </c>
      <c r="BK14">
        <v>1</v>
      </c>
      <c r="BL14" t="s">
        <v>68</v>
      </c>
      <c r="BM14">
        <v>-1</v>
      </c>
      <c r="BN14" t="s">
        <v>371</v>
      </c>
    </row>
    <row r="15" spans="1:66">
      <c r="A15" s="139" t="str">
        <f t="shared" si="20"/>
        <v>공영급행</v>
      </c>
      <c r="B15" s="139" t="str">
        <f t="shared" si="1"/>
        <v>14-1</v>
      </c>
      <c r="C15" s="140" t="str">
        <f t="shared" si="21"/>
        <v>70바3135</v>
      </c>
      <c r="D15" s="128" t="str">
        <f t="shared" si="22"/>
        <v>대형</v>
      </c>
      <c r="E15" s="124" t="str">
        <f t="shared" si="16"/>
        <v>C</v>
      </c>
      <c r="F15" s="147">
        <f t="shared" si="17"/>
        <v>0.85826086956521741</v>
      </c>
      <c r="G15" s="148">
        <f t="shared" si="18"/>
        <v>1.974</v>
      </c>
      <c r="H15" s="149">
        <f t="shared" si="19"/>
        <v>2.2999999999999998</v>
      </c>
      <c r="I15" s="150">
        <f t="shared" si="23"/>
        <v>5525.3490000000002</v>
      </c>
      <c r="J15" s="151">
        <f t="shared" si="24"/>
        <v>2.3059415932052879E-2</v>
      </c>
      <c r="K15" s="151">
        <f t="shared" si="25"/>
        <v>0.36392153570843916</v>
      </c>
      <c r="L15" s="151">
        <f t="shared" si="26"/>
        <v>0.17627845770466263</v>
      </c>
      <c r="M15" s="152">
        <f t="shared" si="27"/>
        <v>10.842000000000001</v>
      </c>
      <c r="N15" s="153">
        <f t="shared" si="28"/>
        <v>0.09</v>
      </c>
      <c r="O15" s="153">
        <f t="shared" si="29"/>
        <v>6.9859999999999998</v>
      </c>
      <c r="P15" s="154">
        <f t="shared" si="30"/>
        <v>0</v>
      </c>
      <c r="Q15" s="155">
        <f t="shared" si="31"/>
        <v>79</v>
      </c>
      <c r="R15" s="156">
        <f t="shared" si="32"/>
        <v>24.983856587270004</v>
      </c>
      <c r="S15" s="141">
        <f t="shared" si="33"/>
        <v>5</v>
      </c>
      <c r="T15" s="141">
        <f t="shared" si="34"/>
        <v>386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213</v>
      </c>
      <c r="Z15" t="s">
        <v>146</v>
      </c>
      <c r="AA15" t="s">
        <v>48</v>
      </c>
      <c r="AB15">
        <v>504</v>
      </c>
      <c r="AC15" s="1">
        <v>5525.3490000000002</v>
      </c>
      <c r="AD15" s="1">
        <v>2798.4879999999998</v>
      </c>
      <c r="AE15" s="25">
        <v>1.974</v>
      </c>
      <c r="AF15">
        <v>2.2999999999999998</v>
      </c>
      <c r="AG15">
        <v>10.842000000000001</v>
      </c>
      <c r="AH15">
        <v>360.76655299999999</v>
      </c>
      <c r="AI15">
        <v>8.3190659999999994</v>
      </c>
      <c r="AJ15">
        <v>131.290718</v>
      </c>
      <c r="AK15">
        <v>974</v>
      </c>
      <c r="AL15">
        <v>5</v>
      </c>
      <c r="AM15">
        <v>386</v>
      </c>
      <c r="AN15">
        <v>79</v>
      </c>
      <c r="AO15">
        <v>15.315579</v>
      </c>
      <c r="AP15">
        <v>1851</v>
      </c>
      <c r="AQ15">
        <v>0</v>
      </c>
      <c r="AR15">
        <v>102</v>
      </c>
      <c r="AS15">
        <v>37883</v>
      </c>
      <c r="AT15">
        <v>0.09</v>
      </c>
      <c r="AU15">
        <v>6.9859999999999998</v>
      </c>
      <c r="AV15">
        <v>49926</v>
      </c>
      <c r="AW15">
        <v>0</v>
      </c>
      <c r="AX15" s="26">
        <v>0.47</v>
      </c>
      <c r="AY15">
        <v>0.85826086956521741</v>
      </c>
      <c r="AZ15" t="s">
        <v>69</v>
      </c>
      <c r="BA15" t="s">
        <v>321</v>
      </c>
      <c r="BB15">
        <v>5</v>
      </c>
      <c r="BC15" t="s">
        <v>349</v>
      </c>
      <c r="BD15">
        <v>10</v>
      </c>
      <c r="BE15">
        <v>94194.659000000014</v>
      </c>
      <c r="BF15">
        <v>5.8658835422929864E-2</v>
      </c>
      <c r="BG15">
        <v>5.0344583097766765E-2</v>
      </c>
      <c r="BH15">
        <v>258950.32699999999</v>
      </c>
      <c r="BI15">
        <v>2.1337486088596445E-2</v>
      </c>
      <c r="BJ15">
        <v>1.8313129364734514E-2</v>
      </c>
      <c r="BK15">
        <v>1</v>
      </c>
      <c r="BL15" t="s">
        <v>69</v>
      </c>
      <c r="BM15">
        <v>0</v>
      </c>
      <c r="BN15" t="s">
        <v>345</v>
      </c>
    </row>
    <row r="16" spans="1:66">
      <c r="A16" s="136" t="str">
        <f t="shared" si="20"/>
        <v>공영급행</v>
      </c>
      <c r="B16" s="136" t="str">
        <f t="shared" si="1"/>
        <v>14-1</v>
      </c>
      <c r="C16" s="137" t="str">
        <f t="shared" si="21"/>
        <v>70바3138</v>
      </c>
      <c r="D16" s="111" t="str">
        <f t="shared" si="22"/>
        <v>대형</v>
      </c>
      <c r="E16" s="107" t="str">
        <f t="shared" si="16"/>
        <v>D</v>
      </c>
      <c r="F16" s="157">
        <f t="shared" si="17"/>
        <v>0.84956521739130442</v>
      </c>
      <c r="G16" s="158">
        <f t="shared" si="18"/>
        <v>1.954</v>
      </c>
      <c r="H16" s="159">
        <f t="shared" si="19"/>
        <v>2.2999999999999998</v>
      </c>
      <c r="I16" s="160">
        <f t="shared" si="23"/>
        <v>4834.4089999999997</v>
      </c>
      <c r="J16" s="161">
        <f t="shared" si="24"/>
        <v>2.4996803687665083E-2</v>
      </c>
      <c r="K16" s="161">
        <f t="shared" si="25"/>
        <v>0.34793487565956305</v>
      </c>
      <c r="L16" s="161">
        <f t="shared" si="26"/>
        <v>0.24284250670557664</v>
      </c>
      <c r="M16" s="162">
        <f t="shared" si="27"/>
        <v>10.106999999999999</v>
      </c>
      <c r="N16" s="163">
        <f t="shared" si="28"/>
        <v>0.22800000000000001</v>
      </c>
      <c r="O16" s="163">
        <f t="shared" si="29"/>
        <v>5.8120000000000003</v>
      </c>
      <c r="P16" s="164">
        <f t="shared" si="30"/>
        <v>0</v>
      </c>
      <c r="Q16" s="165">
        <f t="shared" si="31"/>
        <v>74</v>
      </c>
      <c r="R16" s="166">
        <f t="shared" si="32"/>
        <v>24.216496437613436</v>
      </c>
      <c r="S16" s="138">
        <f t="shared" si="33"/>
        <v>11</v>
      </c>
      <c r="T16" s="138">
        <f t="shared" si="34"/>
        <v>281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214</v>
      </c>
      <c r="Z16" s="4" t="s">
        <v>146</v>
      </c>
      <c r="AA16" s="4" t="s">
        <v>48</v>
      </c>
      <c r="AB16" s="4">
        <v>504</v>
      </c>
      <c r="AC16" s="4">
        <v>4834.4089999999997</v>
      </c>
      <c r="AD16" s="4">
        <v>2474.7350000000001</v>
      </c>
      <c r="AE16" s="4">
        <v>1.954</v>
      </c>
      <c r="AF16" s="4">
        <v>2.2999999999999998</v>
      </c>
      <c r="AG16" s="4">
        <v>10.106999999999999</v>
      </c>
      <c r="AH16" s="4">
        <v>318.35906299999999</v>
      </c>
      <c r="AI16" s="4">
        <v>7.9579589999999998</v>
      </c>
      <c r="AJ16" s="4">
        <v>110.768221</v>
      </c>
      <c r="AK16" s="4">
        <v>1174</v>
      </c>
      <c r="AL16" s="4">
        <v>11</v>
      </c>
      <c r="AM16" s="4">
        <v>281</v>
      </c>
      <c r="AN16" s="4">
        <v>74</v>
      </c>
      <c r="AO16" s="4">
        <v>15.185397</v>
      </c>
      <c r="AP16" s="4">
        <v>1046.3</v>
      </c>
      <c r="AQ16" s="4">
        <v>0</v>
      </c>
      <c r="AR16" s="4">
        <v>43</v>
      </c>
      <c r="AS16" s="4">
        <v>14014</v>
      </c>
      <c r="AT16" s="4">
        <v>0.22800000000000001</v>
      </c>
      <c r="AU16" s="4">
        <v>5.8120000000000003</v>
      </c>
      <c r="AV16" s="4">
        <v>34472</v>
      </c>
      <c r="AW16" s="4">
        <v>0</v>
      </c>
      <c r="AX16" s="27">
        <v>0.46</v>
      </c>
      <c r="AY16">
        <v>0.84956521739130442</v>
      </c>
      <c r="AZ16" t="s">
        <v>67</v>
      </c>
      <c r="BA16" t="s">
        <v>321</v>
      </c>
      <c r="BB16">
        <v>1</v>
      </c>
      <c r="BC16" t="s">
        <v>328</v>
      </c>
      <c r="BD16">
        <v>9</v>
      </c>
      <c r="BE16">
        <v>94194.659000000014</v>
      </c>
      <c r="BF16">
        <v>5.1323599993073905E-2</v>
      </c>
      <c r="BG16">
        <v>4.360274538542018E-2</v>
      </c>
      <c r="BH16">
        <v>258950.32699999999</v>
      </c>
      <c r="BI16">
        <v>1.8669252346609315E-2</v>
      </c>
      <c r="BJ16">
        <v>1.5860747428380263E-2</v>
      </c>
      <c r="BK16">
        <v>1</v>
      </c>
      <c r="BL16" t="s">
        <v>69</v>
      </c>
      <c r="BM16">
        <v>-1</v>
      </c>
      <c r="BN16" t="s">
        <v>371</v>
      </c>
    </row>
    <row r="17" spans="1:66">
      <c r="A17" s="139" t="str">
        <f t="shared" si="20"/>
        <v>공영급행</v>
      </c>
      <c r="B17" s="139" t="str">
        <f t="shared" si="1"/>
        <v>14-1</v>
      </c>
      <c r="C17" s="140" t="str">
        <f t="shared" si="21"/>
        <v>70바3144</v>
      </c>
      <c r="D17" s="128" t="str">
        <f t="shared" si="22"/>
        <v>대형</v>
      </c>
      <c r="E17" s="124" t="str">
        <f t="shared" si="16"/>
        <v>D</v>
      </c>
      <c r="F17" s="147">
        <f t="shared" si="17"/>
        <v>0.83695652173913049</v>
      </c>
      <c r="G17" s="148">
        <f t="shared" si="18"/>
        <v>1.925</v>
      </c>
      <c r="H17" s="149">
        <f t="shared" si="19"/>
        <v>2.2999999999999998</v>
      </c>
      <c r="I17" s="150">
        <f t="shared" si="23"/>
        <v>4927.4989999999998</v>
      </c>
      <c r="J17" s="151">
        <f t="shared" si="24"/>
        <v>3.2153878371578543E-2</v>
      </c>
      <c r="K17" s="151">
        <f t="shared" si="25"/>
        <v>0.36154451745541805</v>
      </c>
      <c r="L17" s="151">
        <f t="shared" si="26"/>
        <v>0.17432778778849067</v>
      </c>
      <c r="M17" s="152">
        <f t="shared" si="27"/>
        <v>11.509</v>
      </c>
      <c r="N17" s="153">
        <f t="shared" si="28"/>
        <v>0.10100000000000001</v>
      </c>
      <c r="O17" s="153">
        <f t="shared" si="29"/>
        <v>7.915</v>
      </c>
      <c r="P17" s="154">
        <f t="shared" si="30"/>
        <v>3.0000000000000002E-2</v>
      </c>
      <c r="Q17" s="155">
        <f t="shared" si="31"/>
        <v>82</v>
      </c>
      <c r="R17" s="156">
        <f t="shared" si="32"/>
        <v>25.822295240974388</v>
      </c>
      <c r="S17" s="141">
        <f t="shared" si="33"/>
        <v>5</v>
      </c>
      <c r="T17" s="141">
        <f t="shared" si="34"/>
        <v>390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190</v>
      </c>
      <c r="Z17" t="s">
        <v>146</v>
      </c>
      <c r="AA17" t="s">
        <v>48</v>
      </c>
      <c r="AB17">
        <v>504</v>
      </c>
      <c r="AC17" s="1">
        <v>4927.4989999999998</v>
      </c>
      <c r="AD17" s="1">
        <v>2559.4050000000002</v>
      </c>
      <c r="AE17" s="25">
        <v>1.925</v>
      </c>
      <c r="AF17">
        <v>2.2999999999999998</v>
      </c>
      <c r="AG17">
        <v>11.509</v>
      </c>
      <c r="AH17">
        <v>314.73351000000002</v>
      </c>
      <c r="AI17">
        <v>10.119903000000001</v>
      </c>
      <c r="AJ17">
        <v>113.790175</v>
      </c>
      <c r="AK17">
        <v>859</v>
      </c>
      <c r="AL17">
        <v>5</v>
      </c>
      <c r="AM17">
        <v>390</v>
      </c>
      <c r="AN17">
        <v>82</v>
      </c>
      <c r="AO17">
        <v>15.656098999999999</v>
      </c>
      <c r="AP17">
        <v>1770.8</v>
      </c>
      <c r="AQ17">
        <v>1.8</v>
      </c>
      <c r="AR17">
        <v>63</v>
      </c>
      <c r="AS17">
        <v>22623</v>
      </c>
      <c r="AT17">
        <v>0.10100000000000001</v>
      </c>
      <c r="AU17">
        <v>7.915</v>
      </c>
      <c r="AV17">
        <v>41806</v>
      </c>
      <c r="AW17">
        <v>0</v>
      </c>
      <c r="AX17" s="26">
        <v>0.46</v>
      </c>
      <c r="AY17">
        <v>0.83695652173913049</v>
      </c>
      <c r="AZ17" t="s">
        <v>67</v>
      </c>
      <c r="BA17" t="s">
        <v>321</v>
      </c>
      <c r="BB17">
        <v>2</v>
      </c>
      <c r="BC17" t="s">
        <v>326</v>
      </c>
      <c r="BD17">
        <v>10</v>
      </c>
      <c r="BE17">
        <v>94194.659000000014</v>
      </c>
      <c r="BF17">
        <v>5.231187258717078E-2</v>
      </c>
      <c r="BG17">
        <v>4.3782762926219028E-2</v>
      </c>
      <c r="BH17">
        <v>258950.32699999999</v>
      </c>
      <c r="BI17">
        <v>1.9028742141731298E-2</v>
      </c>
      <c r="BJ17">
        <v>1.5926229836014241E-2</v>
      </c>
      <c r="BK17">
        <v>1</v>
      </c>
      <c r="BL17" t="s">
        <v>69</v>
      </c>
      <c r="BM17">
        <v>-1</v>
      </c>
      <c r="BN17" t="s">
        <v>371</v>
      </c>
    </row>
    <row r="18" spans="1:66">
      <c r="A18" s="136" t="str">
        <f t="shared" si="20"/>
        <v>공영급행</v>
      </c>
      <c r="B18" s="136" t="str">
        <f t="shared" si="1"/>
        <v>14-1</v>
      </c>
      <c r="C18" s="137" t="str">
        <f t="shared" si="21"/>
        <v>70바3157</v>
      </c>
      <c r="D18" s="111" t="str">
        <f t="shared" si="22"/>
        <v>대형</v>
      </c>
      <c r="E18" s="107" t="str">
        <f t="shared" si="16"/>
        <v>C</v>
      </c>
      <c r="F18" s="157">
        <f t="shared" si="17"/>
        <v>0.85565217391304349</v>
      </c>
      <c r="G18" s="158">
        <f t="shared" si="18"/>
        <v>1.968</v>
      </c>
      <c r="H18" s="159">
        <f t="shared" si="19"/>
        <v>2.2999999999999998</v>
      </c>
      <c r="I18" s="160">
        <f t="shared" si="23"/>
        <v>5140.1450000000004</v>
      </c>
      <c r="J18" s="161">
        <f t="shared" si="24"/>
        <v>3.6572626949970891E-2</v>
      </c>
      <c r="K18" s="161">
        <f t="shared" si="25"/>
        <v>0.37245329102007407</v>
      </c>
      <c r="L18" s="161">
        <f t="shared" si="26"/>
        <v>0.22976005540699726</v>
      </c>
      <c r="M18" s="162">
        <f t="shared" si="27"/>
        <v>13.084</v>
      </c>
      <c r="N18" s="163">
        <f t="shared" si="28"/>
        <v>9.7000000000000003E-2</v>
      </c>
      <c r="O18" s="163">
        <f t="shared" si="29"/>
        <v>15.544</v>
      </c>
      <c r="P18" s="164">
        <f t="shared" si="30"/>
        <v>0.105</v>
      </c>
      <c r="Q18" s="165">
        <f t="shared" si="31"/>
        <v>83</v>
      </c>
      <c r="R18" s="166">
        <f t="shared" si="32"/>
        <v>25.82870818621582</v>
      </c>
      <c r="S18" s="138">
        <f t="shared" si="33"/>
        <v>5</v>
      </c>
      <c r="T18" s="138">
        <f t="shared" si="34"/>
        <v>799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183</v>
      </c>
      <c r="Z18" t="s">
        <v>146</v>
      </c>
      <c r="AA18" t="s">
        <v>48</v>
      </c>
      <c r="AB18">
        <v>504</v>
      </c>
      <c r="AC18" s="1">
        <v>5140.1450000000004</v>
      </c>
      <c r="AD18" s="1">
        <v>2612.2570000000001</v>
      </c>
      <c r="AE18" s="25">
        <v>1.968</v>
      </c>
      <c r="AF18">
        <v>2.2999999999999998</v>
      </c>
      <c r="AG18">
        <v>13.084</v>
      </c>
      <c r="AH18">
        <v>336.74739899999997</v>
      </c>
      <c r="AI18">
        <v>12.315737</v>
      </c>
      <c r="AJ18">
        <v>125.42267699999999</v>
      </c>
      <c r="AK18">
        <v>1181</v>
      </c>
      <c r="AL18">
        <v>5</v>
      </c>
      <c r="AM18">
        <v>799</v>
      </c>
      <c r="AN18">
        <v>83</v>
      </c>
      <c r="AO18">
        <v>15.264097</v>
      </c>
      <c r="AP18">
        <v>3698.9</v>
      </c>
      <c r="AQ18">
        <v>6.3</v>
      </c>
      <c r="AR18">
        <v>106</v>
      </c>
      <c r="AS18">
        <v>35355</v>
      </c>
      <c r="AT18">
        <v>9.7000000000000003E-2</v>
      </c>
      <c r="AU18">
        <v>15.544</v>
      </c>
      <c r="AV18">
        <v>43659</v>
      </c>
      <c r="AW18">
        <v>0</v>
      </c>
      <c r="AX18" s="26">
        <v>0.51</v>
      </c>
      <c r="AY18">
        <v>0.85565217391304349</v>
      </c>
      <c r="AZ18" t="s">
        <v>69</v>
      </c>
      <c r="BA18" t="s">
        <v>321</v>
      </c>
      <c r="BB18">
        <v>6</v>
      </c>
      <c r="BC18" t="s">
        <v>341</v>
      </c>
      <c r="BD18">
        <v>9</v>
      </c>
      <c r="BE18">
        <v>94194.659000000014</v>
      </c>
      <c r="BF18">
        <v>5.4569389120034922E-2</v>
      </c>
      <c r="BG18">
        <v>4.6692416429664665E-2</v>
      </c>
      <c r="BH18">
        <v>258950.32699999999</v>
      </c>
      <c r="BI18">
        <v>1.9849926661803369E-2</v>
      </c>
      <c r="BJ18">
        <v>1.6984632900186536E-2</v>
      </c>
      <c r="BK18">
        <v>1</v>
      </c>
      <c r="BL18" t="s">
        <v>69</v>
      </c>
      <c r="BM18">
        <v>0</v>
      </c>
      <c r="BN18" t="s">
        <v>345</v>
      </c>
    </row>
    <row r="19" spans="1:66">
      <c r="A19" s="139" t="str">
        <f t="shared" si="20"/>
        <v>공영급행</v>
      </c>
      <c r="B19" s="139" t="str">
        <f t="shared" si="1"/>
        <v>14-1</v>
      </c>
      <c r="C19" s="140" t="str">
        <f t="shared" si="21"/>
        <v>70바3160</v>
      </c>
      <c r="D19" s="128" t="str">
        <f t="shared" si="22"/>
        <v>대형</v>
      </c>
      <c r="E19" s="124" t="str">
        <f t="shared" si="16"/>
        <v>D</v>
      </c>
      <c r="F19" s="147">
        <f t="shared" si="17"/>
        <v>0.81120000000000003</v>
      </c>
      <c r="G19" s="148">
        <f t="shared" si="18"/>
        <v>2.028</v>
      </c>
      <c r="H19" s="149">
        <f t="shared" si="19"/>
        <v>2.5</v>
      </c>
      <c r="I19" s="150">
        <f t="shared" si="23"/>
        <v>3486.5990000000002</v>
      </c>
      <c r="J19" s="151">
        <f t="shared" si="24"/>
        <v>3.2808251193075968E-2</v>
      </c>
      <c r="K19" s="151">
        <f t="shared" si="25"/>
        <v>0.35580605548195404</v>
      </c>
      <c r="L19" s="151">
        <f t="shared" si="26"/>
        <v>0.22400052314590807</v>
      </c>
      <c r="M19" s="152">
        <f t="shared" si="27"/>
        <v>10.367000000000001</v>
      </c>
      <c r="N19" s="153">
        <f t="shared" si="28"/>
        <v>3.9870000000000001</v>
      </c>
      <c r="O19" s="153">
        <f t="shared" si="29"/>
        <v>14.169</v>
      </c>
      <c r="P19" s="154">
        <f t="shared" si="30"/>
        <v>0</v>
      </c>
      <c r="Q19" s="155">
        <f t="shared" si="31"/>
        <v>80</v>
      </c>
      <c r="R19" s="156">
        <f t="shared" si="32"/>
        <v>23.956464496727246</v>
      </c>
      <c r="S19" s="141">
        <f t="shared" si="33"/>
        <v>139</v>
      </c>
      <c r="T19" s="141">
        <f t="shared" si="34"/>
        <v>494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215</v>
      </c>
      <c r="Z19" s="4" t="s">
        <v>146</v>
      </c>
      <c r="AA19" s="4" t="s">
        <v>48</v>
      </c>
      <c r="AB19" s="4">
        <v>504</v>
      </c>
      <c r="AC19" s="4">
        <v>3486.5990000000002</v>
      </c>
      <c r="AD19" s="4">
        <v>1719.46</v>
      </c>
      <c r="AE19" s="4">
        <v>2.028</v>
      </c>
      <c r="AF19" s="4">
        <v>2.5</v>
      </c>
      <c r="AG19" s="4">
        <v>10.367000000000001</v>
      </c>
      <c r="AH19" s="4">
        <v>238.047708</v>
      </c>
      <c r="AI19" s="4">
        <v>7.8099290000000003</v>
      </c>
      <c r="AJ19" s="4">
        <v>84.698815999999994</v>
      </c>
      <c r="AK19" s="4">
        <v>781</v>
      </c>
      <c r="AL19" s="4">
        <v>139</v>
      </c>
      <c r="AM19" s="4">
        <v>494</v>
      </c>
      <c r="AN19" s="4">
        <v>80</v>
      </c>
      <c r="AO19" s="4">
        <v>14.646639</v>
      </c>
      <c r="AP19" s="4">
        <v>2216.8000000000002</v>
      </c>
      <c r="AQ19" s="4">
        <v>0</v>
      </c>
      <c r="AR19" s="4">
        <v>54</v>
      </c>
      <c r="AS19" s="4">
        <v>21867</v>
      </c>
      <c r="AT19" s="4">
        <v>3.9870000000000001</v>
      </c>
      <c r="AU19" s="4">
        <v>14.169</v>
      </c>
      <c r="AV19" s="4">
        <v>32418</v>
      </c>
      <c r="AW19" s="4">
        <v>0</v>
      </c>
      <c r="AX19" s="27">
        <v>0.49</v>
      </c>
      <c r="AY19">
        <v>0.81120000000000003</v>
      </c>
      <c r="AZ19" t="s">
        <v>67</v>
      </c>
      <c r="BA19" t="s">
        <v>321</v>
      </c>
      <c r="BB19">
        <v>6</v>
      </c>
      <c r="BC19" t="s">
        <v>324</v>
      </c>
      <c r="BD19">
        <v>9</v>
      </c>
      <c r="BE19">
        <v>94194.659000000014</v>
      </c>
      <c r="BF19">
        <v>3.7014826923467067E-2</v>
      </c>
      <c r="BG19">
        <v>3.0026427600316485E-2</v>
      </c>
      <c r="BH19">
        <v>258950.32699999999</v>
      </c>
      <c r="BI19">
        <v>1.3464354497609885E-2</v>
      </c>
      <c r="BJ19">
        <v>1.0922284368461139E-2</v>
      </c>
      <c r="BK19">
        <v>1</v>
      </c>
      <c r="BL19" t="s">
        <v>67</v>
      </c>
      <c r="BM19">
        <v>0</v>
      </c>
      <c r="BN19" t="s">
        <v>345</v>
      </c>
    </row>
    <row r="20" spans="1:66">
      <c r="A20" s="136" t="str">
        <f t="shared" si="20"/>
        <v>공영급행</v>
      </c>
      <c r="B20" s="136" t="str">
        <f t="shared" si="1"/>
        <v>14-1</v>
      </c>
      <c r="C20" s="137" t="str">
        <f t="shared" si="21"/>
        <v>70바3210</v>
      </c>
      <c r="D20" s="111" t="str">
        <f t="shared" si="22"/>
        <v>대형</v>
      </c>
      <c r="E20" s="107" t="str">
        <f t="shared" si="16"/>
        <v>C</v>
      </c>
      <c r="F20" s="157">
        <f t="shared" si="17"/>
        <v>0.85333333333333339</v>
      </c>
      <c r="G20" s="158">
        <f t="shared" si="18"/>
        <v>2.048</v>
      </c>
      <c r="H20" s="159">
        <f t="shared" si="19"/>
        <v>2.4</v>
      </c>
      <c r="I20" s="160">
        <f t="shared" si="23"/>
        <v>5960.0230000000001</v>
      </c>
      <c r="J20" s="161">
        <f t="shared" si="24"/>
        <v>2.7427895237926592E-2</v>
      </c>
      <c r="K20" s="161">
        <f t="shared" si="25"/>
        <v>0.3789859051943314</v>
      </c>
      <c r="L20" s="161">
        <f t="shared" si="26"/>
        <v>0.18825430707230492</v>
      </c>
      <c r="M20" s="162">
        <f t="shared" si="27"/>
        <v>12.032</v>
      </c>
      <c r="N20" s="163">
        <f t="shared" si="28"/>
        <v>6.7000000000000004E-2</v>
      </c>
      <c r="O20" s="163">
        <f t="shared" si="29"/>
        <v>8.7420000000000009</v>
      </c>
      <c r="P20" s="164">
        <f t="shared" si="30"/>
        <v>0</v>
      </c>
      <c r="Q20" s="165">
        <f t="shared" si="31"/>
        <v>79</v>
      </c>
      <c r="R20" s="166">
        <f t="shared" si="32"/>
        <v>24.981922023448067</v>
      </c>
      <c r="S20" s="138">
        <f t="shared" si="33"/>
        <v>4</v>
      </c>
      <c r="T20" s="138">
        <f t="shared" si="34"/>
        <v>521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146</v>
      </c>
      <c r="AA20" t="s">
        <v>48</v>
      </c>
      <c r="AB20">
        <v>504</v>
      </c>
      <c r="AC20" s="1">
        <v>5960.0230000000001</v>
      </c>
      <c r="AD20" s="1">
        <v>2910.4850000000001</v>
      </c>
      <c r="AE20" s="25">
        <v>2.048</v>
      </c>
      <c r="AF20">
        <v>2.4</v>
      </c>
      <c r="AG20">
        <v>12.032</v>
      </c>
      <c r="AH20">
        <v>401.91877299999999</v>
      </c>
      <c r="AI20">
        <v>11.023785999999999</v>
      </c>
      <c r="AJ20">
        <v>152.32155</v>
      </c>
      <c r="AK20">
        <v>1122</v>
      </c>
      <c r="AL20">
        <v>4</v>
      </c>
      <c r="AM20">
        <v>521</v>
      </c>
      <c r="AN20">
        <v>79</v>
      </c>
      <c r="AO20">
        <v>14.828924000000001</v>
      </c>
      <c r="AP20">
        <v>1946.5</v>
      </c>
      <c r="AQ20">
        <v>0</v>
      </c>
      <c r="AR20">
        <v>117</v>
      </c>
      <c r="AS20">
        <v>49000</v>
      </c>
      <c r="AT20">
        <v>6.7000000000000004E-2</v>
      </c>
      <c r="AU20">
        <v>8.7420000000000009</v>
      </c>
      <c r="AV20">
        <v>50124</v>
      </c>
      <c r="AW20">
        <v>0</v>
      </c>
      <c r="AX20" s="26">
        <v>0.52</v>
      </c>
      <c r="AY20">
        <v>0.85333333333333339</v>
      </c>
      <c r="AZ20" t="s">
        <v>69</v>
      </c>
      <c r="BA20" t="s">
        <v>321</v>
      </c>
      <c r="BB20">
        <v>7</v>
      </c>
      <c r="BC20" t="s">
        <v>348</v>
      </c>
      <c r="BD20">
        <v>13</v>
      </c>
      <c r="BE20">
        <v>94194.659000000014</v>
      </c>
      <c r="BF20">
        <v>6.327347073893011E-2</v>
      </c>
      <c r="BG20">
        <v>5.3993361697220361E-2</v>
      </c>
      <c r="BH20">
        <v>258950.32699999999</v>
      </c>
      <c r="BI20">
        <v>2.3016086015600977E-2</v>
      </c>
      <c r="BJ20">
        <v>1.96403933999795E-2</v>
      </c>
      <c r="BK20">
        <v>1</v>
      </c>
      <c r="BL20" t="s">
        <v>69</v>
      </c>
      <c r="BM20">
        <v>0</v>
      </c>
      <c r="BN20" t="s">
        <v>345</v>
      </c>
    </row>
    <row r="21" spans="1:66">
      <c r="A21" s="139" t="str">
        <f t="shared" si="20"/>
        <v>공영급행</v>
      </c>
      <c r="B21" s="139" t="str">
        <f t="shared" si="1"/>
        <v>14-1</v>
      </c>
      <c r="C21" s="140" t="str">
        <f t="shared" si="21"/>
        <v>70바3211</v>
      </c>
      <c r="D21" s="128" t="str">
        <f t="shared" si="22"/>
        <v>대형</v>
      </c>
      <c r="E21" s="124" t="str">
        <f t="shared" si="16"/>
        <v>B</v>
      </c>
      <c r="F21" s="147">
        <f t="shared" si="17"/>
        <v>0.93000000000000016</v>
      </c>
      <c r="G21" s="148">
        <f t="shared" si="18"/>
        <v>2.2320000000000002</v>
      </c>
      <c r="H21" s="149">
        <f t="shared" si="19"/>
        <v>2.4</v>
      </c>
      <c r="I21" s="150">
        <f t="shared" si="23"/>
        <v>3133.3690000000001</v>
      </c>
      <c r="J21" s="151">
        <f t="shared" si="24"/>
        <v>1.8605595455242353E-2</v>
      </c>
      <c r="K21" s="151">
        <f t="shared" si="25"/>
        <v>0.3227751867035632</v>
      </c>
      <c r="L21" s="151">
        <f t="shared" si="26"/>
        <v>0.11042427495772122</v>
      </c>
      <c r="M21" s="152">
        <f t="shared" si="27"/>
        <v>9.5690000000000008</v>
      </c>
      <c r="N21" s="153">
        <f t="shared" si="28"/>
        <v>9.6000000000000002E-2</v>
      </c>
      <c r="O21" s="153">
        <f t="shared" si="29"/>
        <v>2.0110000000000001</v>
      </c>
      <c r="P21" s="154">
        <f t="shared" si="30"/>
        <v>0</v>
      </c>
      <c r="Q21" s="155">
        <f t="shared" si="31"/>
        <v>77</v>
      </c>
      <c r="R21" s="156">
        <f t="shared" si="32"/>
        <v>23.71357591737592</v>
      </c>
      <c r="S21" s="141">
        <f t="shared" si="33"/>
        <v>3</v>
      </c>
      <c r="T21" s="141">
        <f t="shared" si="34"/>
        <v>63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146</v>
      </c>
      <c r="AA21" t="s">
        <v>48</v>
      </c>
      <c r="AB21">
        <v>504</v>
      </c>
      <c r="AC21" s="1">
        <v>3133.3690000000001</v>
      </c>
      <c r="AD21" s="1">
        <v>1403.6030000000001</v>
      </c>
      <c r="AE21" s="25">
        <v>2.2320000000000002</v>
      </c>
      <c r="AF21">
        <v>2.4</v>
      </c>
      <c r="AG21">
        <v>9.5690000000000008</v>
      </c>
      <c r="AH21">
        <v>200.62271100000001</v>
      </c>
      <c r="AI21">
        <v>3.7327050000000002</v>
      </c>
      <c r="AJ21">
        <v>64.756033000000002</v>
      </c>
      <c r="AK21">
        <v>346</v>
      </c>
      <c r="AL21">
        <v>3</v>
      </c>
      <c r="AM21">
        <v>63</v>
      </c>
      <c r="AN21">
        <v>77</v>
      </c>
      <c r="AO21">
        <v>15.618216</v>
      </c>
      <c r="AP21">
        <v>247.4</v>
      </c>
      <c r="AQ21">
        <v>0</v>
      </c>
      <c r="AR21">
        <v>10</v>
      </c>
      <c r="AS21">
        <v>3516</v>
      </c>
      <c r="AT21">
        <v>9.6000000000000002E-2</v>
      </c>
      <c r="AU21">
        <v>2.0110000000000001</v>
      </c>
      <c r="AV21">
        <v>23754</v>
      </c>
      <c r="AW21">
        <v>0</v>
      </c>
      <c r="AX21" s="26">
        <v>0.52</v>
      </c>
      <c r="AY21">
        <v>0.93000000000000016</v>
      </c>
      <c r="AZ21" t="s">
        <v>68</v>
      </c>
      <c r="BA21" t="s">
        <v>321</v>
      </c>
      <c r="BB21">
        <v>2</v>
      </c>
      <c r="BC21" t="s">
        <v>344</v>
      </c>
      <c r="BD21">
        <v>6</v>
      </c>
      <c r="BE21">
        <v>94194.659000000014</v>
      </c>
      <c r="BF21">
        <v>3.3264826618248068E-2</v>
      </c>
      <c r="BG21">
        <v>3.093628875497071E-2</v>
      </c>
      <c r="BH21">
        <v>258950.32699999999</v>
      </c>
      <c r="BI21">
        <v>1.210027048932825E-2</v>
      </c>
      <c r="BJ21">
        <v>1.1253251555075275E-2</v>
      </c>
      <c r="BK21">
        <v>1</v>
      </c>
      <c r="BL21" t="s">
        <v>68</v>
      </c>
      <c r="BM21">
        <v>0</v>
      </c>
      <c r="BN21" t="s">
        <v>345</v>
      </c>
    </row>
    <row r="22" spans="1:66">
      <c r="A22" s="136" t="str">
        <f t="shared" si="20"/>
        <v>공영급행</v>
      </c>
      <c r="B22" s="136" t="str">
        <f t="shared" si="1"/>
        <v>14-1</v>
      </c>
      <c r="C22" s="137" t="str">
        <f t="shared" si="21"/>
        <v>70바3212</v>
      </c>
      <c r="D22" s="111" t="str">
        <f t="shared" si="22"/>
        <v>대형</v>
      </c>
      <c r="E22" s="107" t="str">
        <f t="shared" si="16"/>
        <v>F</v>
      </c>
      <c r="F22" s="157">
        <f t="shared" si="17"/>
        <v>0.78749999999999998</v>
      </c>
      <c r="G22" s="158">
        <f t="shared" si="18"/>
        <v>1.89</v>
      </c>
      <c r="H22" s="159">
        <f t="shared" si="19"/>
        <v>2.4</v>
      </c>
      <c r="I22" s="160">
        <f t="shared" si="23"/>
        <v>5891.4560000000001</v>
      </c>
      <c r="J22" s="161">
        <f t="shared" si="24"/>
        <v>2.316777620572898E-2</v>
      </c>
      <c r="K22" s="161">
        <f t="shared" si="25"/>
        <v>0.39887511954533933</v>
      </c>
      <c r="L22" s="161">
        <f t="shared" si="26"/>
        <v>0.12815168270797575</v>
      </c>
      <c r="M22" s="162">
        <f t="shared" si="27"/>
        <v>13.428000000000001</v>
      </c>
      <c r="N22" s="163">
        <f t="shared" si="28"/>
        <v>0.47499999999999998</v>
      </c>
      <c r="O22" s="163">
        <f t="shared" si="29"/>
        <v>20.318000000000001</v>
      </c>
      <c r="P22" s="164">
        <f t="shared" si="30"/>
        <v>0.04</v>
      </c>
      <c r="Q22" s="165">
        <f t="shared" si="31"/>
        <v>81</v>
      </c>
      <c r="R22" s="166">
        <f t="shared" si="32"/>
        <v>24.753805567314675</v>
      </c>
      <c r="S22" s="138">
        <f t="shared" si="33"/>
        <v>28</v>
      </c>
      <c r="T22" s="138">
        <f t="shared" si="34"/>
        <v>1197</v>
      </c>
      <c r="U22" t="s">
        <v>118</v>
      </c>
      <c r="V22" t="s">
        <v>119</v>
      </c>
      <c r="W22" s="4" t="s">
        <v>118</v>
      </c>
      <c r="X22" t="s">
        <v>119</v>
      </c>
      <c r="Y22" s="4" t="s">
        <v>181</v>
      </c>
      <c r="Z22" s="4" t="s">
        <v>146</v>
      </c>
      <c r="AA22" s="4" t="s">
        <v>48</v>
      </c>
      <c r="AB22" s="4">
        <v>504</v>
      </c>
      <c r="AC22" s="4">
        <v>5891.4560000000001</v>
      </c>
      <c r="AD22" s="4">
        <v>3116.4029999999998</v>
      </c>
      <c r="AE22" s="4">
        <v>1.89</v>
      </c>
      <c r="AF22" s="4">
        <v>2.4</v>
      </c>
      <c r="AG22" s="4">
        <v>13.428000000000001</v>
      </c>
      <c r="AH22" s="4">
        <v>411.79878100000002</v>
      </c>
      <c r="AI22" s="4">
        <v>9.5404619999999998</v>
      </c>
      <c r="AJ22" s="4">
        <v>164.25628800000001</v>
      </c>
      <c r="AK22" s="4">
        <v>755</v>
      </c>
      <c r="AL22" s="4">
        <v>28</v>
      </c>
      <c r="AM22" s="4">
        <v>1197</v>
      </c>
      <c r="AN22" s="4">
        <v>81</v>
      </c>
      <c r="AO22" s="4">
        <v>14.306637</v>
      </c>
      <c r="AP22" s="4">
        <v>6384</v>
      </c>
      <c r="AQ22" s="4">
        <v>2.4</v>
      </c>
      <c r="AR22" s="4">
        <v>174</v>
      </c>
      <c r="AS22" s="4">
        <v>73205</v>
      </c>
      <c r="AT22" s="4">
        <v>0.47499999999999998</v>
      </c>
      <c r="AU22" s="4">
        <v>20.318000000000001</v>
      </c>
      <c r="AV22" s="4">
        <v>44989</v>
      </c>
      <c r="AW22" s="4">
        <v>0</v>
      </c>
      <c r="AX22" s="27">
        <v>0.52</v>
      </c>
      <c r="AY22">
        <v>0.78749999999999998</v>
      </c>
      <c r="AZ22" t="s">
        <v>70</v>
      </c>
      <c r="BA22" t="s">
        <v>321</v>
      </c>
      <c r="BB22">
        <v>2</v>
      </c>
      <c r="BC22" t="s">
        <v>446</v>
      </c>
      <c r="BD22">
        <v>13</v>
      </c>
      <c r="BE22">
        <v>94194.659000000014</v>
      </c>
      <c r="BF22">
        <v>6.2545541992991338E-2</v>
      </c>
      <c r="BG22">
        <v>4.925461431948068E-2</v>
      </c>
      <c r="BH22">
        <v>258950.32699999999</v>
      </c>
      <c r="BI22">
        <v>2.2751297780751596E-2</v>
      </c>
      <c r="BJ22">
        <v>1.7916647002341881E-2</v>
      </c>
      <c r="BK22">
        <v>1</v>
      </c>
      <c r="BL22" t="s">
        <v>70</v>
      </c>
      <c r="BM22">
        <v>0</v>
      </c>
      <c r="BN22" t="s">
        <v>345</v>
      </c>
    </row>
    <row r="23" spans="1:66">
      <c r="A23" s="139" t="str">
        <f t="shared" si="20"/>
        <v>공영급행</v>
      </c>
      <c r="B23" s="139" t="str">
        <f t="shared" si="1"/>
        <v>14-1</v>
      </c>
      <c r="C23" s="140" t="str">
        <f t="shared" si="21"/>
        <v>70바3213</v>
      </c>
      <c r="D23" s="128" t="str">
        <f t="shared" si="22"/>
        <v>대형</v>
      </c>
      <c r="E23" s="124" t="str">
        <f t="shared" si="16"/>
        <v>C</v>
      </c>
      <c r="F23" s="147">
        <f t="shared" si="17"/>
        <v>0.8683333333333334</v>
      </c>
      <c r="G23" s="148">
        <f t="shared" si="18"/>
        <v>2.0840000000000001</v>
      </c>
      <c r="H23" s="149">
        <f t="shared" si="19"/>
        <v>2.4</v>
      </c>
      <c r="I23" s="150">
        <f t="shared" si="23"/>
        <v>4335.1620000000003</v>
      </c>
      <c r="J23" s="151">
        <f t="shared" si="24"/>
        <v>3.6495027980535916E-2</v>
      </c>
      <c r="K23" s="151">
        <f t="shared" si="25"/>
        <v>0.38029448935651206</v>
      </c>
      <c r="L23" s="151">
        <f t="shared" si="26"/>
        <v>0.20299126076488028</v>
      </c>
      <c r="M23" s="152">
        <f t="shared" si="27"/>
        <v>10.53</v>
      </c>
      <c r="N23" s="153">
        <f t="shared" si="28"/>
        <v>9.1999999999999998E-2</v>
      </c>
      <c r="O23" s="153">
        <f t="shared" si="29"/>
        <v>3.2290000000000001</v>
      </c>
      <c r="P23" s="154">
        <f t="shared" si="30"/>
        <v>0</v>
      </c>
      <c r="Q23" s="155">
        <f t="shared" si="31"/>
        <v>74</v>
      </c>
      <c r="R23" s="156">
        <f t="shared" si="32"/>
        <v>25.367059037982244</v>
      </c>
      <c r="S23" s="141">
        <f t="shared" si="33"/>
        <v>4</v>
      </c>
      <c r="T23" s="141">
        <f t="shared" si="34"/>
        <v>140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287</v>
      </c>
      <c r="Z23" t="s">
        <v>146</v>
      </c>
      <c r="AA23" t="s">
        <v>48</v>
      </c>
      <c r="AB23">
        <v>504</v>
      </c>
      <c r="AC23" s="1">
        <v>4335.1620000000003</v>
      </c>
      <c r="AD23" s="1">
        <v>2080.5340000000001</v>
      </c>
      <c r="AE23" s="25">
        <v>2.0840000000000001</v>
      </c>
      <c r="AF23">
        <v>2.4</v>
      </c>
      <c r="AG23">
        <v>10.53</v>
      </c>
      <c r="AH23">
        <v>293.02851900000002</v>
      </c>
      <c r="AI23">
        <v>10.694084</v>
      </c>
      <c r="AJ23">
        <v>111.43713099999999</v>
      </c>
      <c r="AK23">
        <v>880</v>
      </c>
      <c r="AL23">
        <v>4</v>
      </c>
      <c r="AM23">
        <v>140</v>
      </c>
      <c r="AN23">
        <v>74</v>
      </c>
      <c r="AO23">
        <v>14.794333999999999</v>
      </c>
      <c r="AP23">
        <v>1122.8</v>
      </c>
      <c r="AQ23">
        <v>0</v>
      </c>
      <c r="AR23">
        <v>63</v>
      </c>
      <c r="AS23">
        <v>28058</v>
      </c>
      <c r="AT23">
        <v>9.1999999999999998E-2</v>
      </c>
      <c r="AU23">
        <v>3.2290000000000001</v>
      </c>
      <c r="AV23">
        <v>32602</v>
      </c>
      <c r="AW23">
        <v>0</v>
      </c>
      <c r="AX23" s="26">
        <v>0.48</v>
      </c>
      <c r="AY23">
        <v>0.8683333333333334</v>
      </c>
      <c r="AZ23" t="s">
        <v>69</v>
      </c>
      <c r="BA23" t="s">
        <v>321</v>
      </c>
      <c r="BB23">
        <v>3</v>
      </c>
      <c r="BC23" t="s">
        <v>346</v>
      </c>
      <c r="BD23">
        <v>7</v>
      </c>
      <c r="BE23">
        <v>94194.659000000014</v>
      </c>
      <c r="BF23">
        <v>4.6023437485983143E-2</v>
      </c>
      <c r="BG23">
        <v>3.9963684883662032E-2</v>
      </c>
      <c r="BH23">
        <v>258950.32699999999</v>
      </c>
      <c r="BI23">
        <v>1.674128799227197E-2</v>
      </c>
      <c r="BJ23">
        <v>1.4537018406622828E-2</v>
      </c>
      <c r="BK23">
        <v>1</v>
      </c>
      <c r="BL23" t="s">
        <v>69</v>
      </c>
      <c r="BM23">
        <v>0</v>
      </c>
      <c r="BN23" t="s">
        <v>345</v>
      </c>
    </row>
    <row r="24" spans="1:66">
      <c r="A24" s="136" t="str">
        <f t="shared" si="20"/>
        <v>공영급행</v>
      </c>
      <c r="B24" s="136" t="str">
        <f t="shared" si="1"/>
        <v>예비</v>
      </c>
      <c r="C24" s="137" t="str">
        <f t="shared" si="21"/>
        <v>70바3140</v>
      </c>
      <c r="D24" s="111" t="str">
        <f t="shared" si="22"/>
        <v>대형</v>
      </c>
      <c r="E24" s="107" t="str">
        <f t="shared" si="16"/>
        <v>F</v>
      </c>
      <c r="F24" s="157">
        <f t="shared" si="17"/>
        <v>0.75615384615384607</v>
      </c>
      <c r="G24" s="158">
        <f t="shared" si="18"/>
        <v>1.966</v>
      </c>
      <c r="H24" s="159">
        <f t="shared" si="19"/>
        <v>2.6</v>
      </c>
      <c r="I24" s="160">
        <f t="shared" si="23"/>
        <v>928.43100000000004</v>
      </c>
      <c r="J24" s="161">
        <f t="shared" si="24"/>
        <v>4.2708576815293428E-2</v>
      </c>
      <c r="K24" s="161">
        <f t="shared" si="25"/>
        <v>0.35715439098423801</v>
      </c>
      <c r="L24" s="161">
        <f t="shared" si="26"/>
        <v>0.20464633343781066</v>
      </c>
      <c r="M24" s="162">
        <f t="shared" si="27"/>
        <v>11.962999999999999</v>
      </c>
      <c r="N24" s="163">
        <f t="shared" si="28"/>
        <v>0.86199999999999999</v>
      </c>
      <c r="O24" s="163">
        <f t="shared" si="29"/>
        <v>16.048999999999999</v>
      </c>
      <c r="P24" s="164">
        <f t="shared" si="30"/>
        <v>0</v>
      </c>
      <c r="Q24" s="165">
        <f t="shared" si="31"/>
        <v>78</v>
      </c>
      <c r="R24" s="166">
        <f t="shared" si="32"/>
        <v>25.363493939026711</v>
      </c>
      <c r="S24" s="138">
        <f t="shared" si="33"/>
        <v>8</v>
      </c>
      <c r="T24" s="138">
        <f t="shared" si="34"/>
        <v>149</v>
      </c>
      <c r="U24" t="s">
        <v>118</v>
      </c>
      <c r="V24" s="5" t="s">
        <v>91</v>
      </c>
      <c r="W24" t="s">
        <v>118</v>
      </c>
      <c r="X24" s="5" t="s">
        <v>91</v>
      </c>
      <c r="Y24" t="s">
        <v>218</v>
      </c>
      <c r="Z24" t="s">
        <v>146</v>
      </c>
      <c r="AA24" t="s">
        <v>48</v>
      </c>
      <c r="AB24">
        <v>504</v>
      </c>
      <c r="AC24" s="1">
        <v>928.43100000000004</v>
      </c>
      <c r="AD24" s="1">
        <v>472.142</v>
      </c>
      <c r="AE24" s="25">
        <v>1.966</v>
      </c>
      <c r="AF24">
        <v>2.6</v>
      </c>
      <c r="AG24">
        <v>11.962999999999999</v>
      </c>
      <c r="AH24">
        <v>60.994422999999998</v>
      </c>
      <c r="AI24">
        <v>2.6049850000000001</v>
      </c>
      <c r="AJ24">
        <v>21.784426</v>
      </c>
      <c r="AK24">
        <v>190</v>
      </c>
      <c r="AL24">
        <v>8</v>
      </c>
      <c r="AM24">
        <v>149</v>
      </c>
      <c r="AN24">
        <v>78</v>
      </c>
      <c r="AO24">
        <v>15.221571000000001</v>
      </c>
      <c r="AP24">
        <v>414.4</v>
      </c>
      <c r="AQ24">
        <v>0</v>
      </c>
      <c r="AR24">
        <v>13</v>
      </c>
      <c r="AS24">
        <v>5013</v>
      </c>
      <c r="AT24">
        <v>0.86199999999999999</v>
      </c>
      <c r="AU24">
        <v>16.048999999999999</v>
      </c>
      <c r="AV24">
        <v>8124</v>
      </c>
      <c r="AW24">
        <v>0</v>
      </c>
      <c r="AX24" s="26">
        <v>0.49</v>
      </c>
      <c r="AY24">
        <v>0.75615384615384607</v>
      </c>
      <c r="AZ24" t="s">
        <v>70</v>
      </c>
      <c r="BA24" t="s">
        <v>147</v>
      </c>
      <c r="BB24">
        <v>8</v>
      </c>
      <c r="BC24" t="s">
        <v>519</v>
      </c>
      <c r="BD24">
        <v>6</v>
      </c>
      <c r="BE24">
        <v>928.43100000000004</v>
      </c>
      <c r="BF24">
        <v>1</v>
      </c>
      <c r="BG24">
        <v>0.75615384615384607</v>
      </c>
      <c r="BH24">
        <v>258950.32699999999</v>
      </c>
      <c r="BI24">
        <v>3.5853633040594697E-3</v>
      </c>
      <c r="BJ24">
        <v>2.7110862522234293E-3</v>
      </c>
      <c r="BK24">
        <v>1</v>
      </c>
      <c r="BL24" t="s">
        <v>67</v>
      </c>
      <c r="BM24">
        <v>-1</v>
      </c>
      <c r="BN24" t="s">
        <v>371</v>
      </c>
    </row>
    <row r="25" spans="1:66">
      <c r="A25" s="139" t="str">
        <f t="shared" si="20"/>
        <v>공영급행</v>
      </c>
      <c r="B25" s="139" t="str">
        <f t="shared" si="1"/>
        <v>e음11</v>
      </c>
      <c r="C25" s="140" t="str">
        <f t="shared" si="21"/>
        <v>73아1569</v>
      </c>
      <c r="D25" s="128" t="str">
        <f t="shared" si="22"/>
        <v>소형</v>
      </c>
      <c r="E25" s="124" t="str">
        <f t="shared" si="16"/>
        <v>B</v>
      </c>
      <c r="F25" s="147">
        <f t="shared" si="17"/>
        <v>0.93355555555555547</v>
      </c>
      <c r="G25" s="148">
        <f t="shared" si="18"/>
        <v>4.2009999999999996</v>
      </c>
      <c r="H25" s="149">
        <f t="shared" si="19"/>
        <v>4.5</v>
      </c>
      <c r="I25" s="150">
        <f t="shared" si="23"/>
        <v>6153.9120000000003</v>
      </c>
      <c r="J25" s="151">
        <f t="shared" si="24"/>
        <v>0.12856931395802015</v>
      </c>
      <c r="K25" s="151">
        <f t="shared" si="25"/>
        <v>0.37137349916969942</v>
      </c>
      <c r="L25" s="151">
        <f t="shared" si="26"/>
        <v>0.48391982205790396</v>
      </c>
      <c r="M25" s="152">
        <f t="shared" si="27"/>
        <v>5.9649999999999999</v>
      </c>
      <c r="N25" s="153">
        <f t="shared" si="28"/>
        <v>0.21099999999999999</v>
      </c>
      <c r="O25" s="153">
        <f t="shared" si="29"/>
        <v>2.3069999999999999</v>
      </c>
      <c r="P25" s="154">
        <f t="shared" si="30"/>
        <v>5.0750000000000002</v>
      </c>
      <c r="Q25" s="155">
        <f t="shared" si="31"/>
        <v>107</v>
      </c>
      <c r="R25" s="156">
        <f t="shared" si="32"/>
        <v>20.622559539527913</v>
      </c>
      <c r="S25" s="141">
        <f t="shared" si="33"/>
        <v>13</v>
      </c>
      <c r="T25" s="141">
        <f t="shared" si="34"/>
        <v>142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184</v>
      </c>
      <c r="Z25" s="4" t="s">
        <v>219</v>
      </c>
      <c r="AA25" s="4" t="s">
        <v>220</v>
      </c>
      <c r="AB25" s="4">
        <v>504</v>
      </c>
      <c r="AC25" s="4">
        <v>6153.9120000000003</v>
      </c>
      <c r="AD25" s="4">
        <v>1464.896</v>
      </c>
      <c r="AE25" s="4">
        <v>4.2009999999999996</v>
      </c>
      <c r="AF25" s="4">
        <v>4.5</v>
      </c>
      <c r="AG25" s="4">
        <v>5.9649999999999999</v>
      </c>
      <c r="AH25" s="4">
        <v>596.74534800000004</v>
      </c>
      <c r="AI25" s="4">
        <v>76.723140000000001</v>
      </c>
      <c r="AJ25" s="4">
        <v>221.615408</v>
      </c>
      <c r="AK25" s="4">
        <v>2978</v>
      </c>
      <c r="AL25" s="4">
        <v>13</v>
      </c>
      <c r="AM25" s="4">
        <v>142</v>
      </c>
      <c r="AN25" s="4">
        <v>107</v>
      </c>
      <c r="AO25" s="4">
        <v>10.312459</v>
      </c>
      <c r="AP25" s="4">
        <v>3366.2</v>
      </c>
      <c r="AQ25" s="4">
        <v>304.5</v>
      </c>
      <c r="AR25" s="4">
        <v>457</v>
      </c>
      <c r="AS25" s="4">
        <v>201364</v>
      </c>
      <c r="AT25" s="4">
        <v>0.21099999999999999</v>
      </c>
      <c r="AU25" s="4">
        <v>2.3069999999999999</v>
      </c>
      <c r="AV25" s="4">
        <v>52582</v>
      </c>
      <c r="AW25" s="4">
        <v>0</v>
      </c>
      <c r="AX25" s="27">
        <v>0.78</v>
      </c>
      <c r="AY25">
        <v>0.93355555555555547</v>
      </c>
      <c r="AZ25" t="s">
        <v>68</v>
      </c>
      <c r="BA25" t="s">
        <v>350</v>
      </c>
      <c r="BB25">
        <v>1</v>
      </c>
      <c r="BC25" t="s">
        <v>352</v>
      </c>
      <c r="BD25">
        <v>11</v>
      </c>
      <c r="BE25">
        <v>12337.084999999999</v>
      </c>
      <c r="BF25">
        <v>0.4988141039799921</v>
      </c>
      <c r="BG25">
        <v>0.46567067795998812</v>
      </c>
      <c r="BH25">
        <v>258950.32699999999</v>
      </c>
      <c r="BI25">
        <v>2.3764835794163722E-2</v>
      </c>
      <c r="BJ25">
        <v>2.2185794482507064E-2</v>
      </c>
      <c r="BK25">
        <v>1</v>
      </c>
      <c r="BL25" t="s">
        <v>68</v>
      </c>
      <c r="BM25">
        <v>0</v>
      </c>
      <c r="BN25" t="s">
        <v>345</v>
      </c>
    </row>
    <row r="26" spans="1:66">
      <c r="A26" s="136" t="str">
        <f t="shared" si="20"/>
        <v>공영급행</v>
      </c>
      <c r="B26" s="136" t="str">
        <f t="shared" si="1"/>
        <v>e음11</v>
      </c>
      <c r="C26" s="137" t="str">
        <f t="shared" si="21"/>
        <v>73아1570</v>
      </c>
      <c r="D26" s="111" t="str">
        <f t="shared" si="22"/>
        <v>소형</v>
      </c>
      <c r="E26" s="107" t="str">
        <f t="shared" si="16"/>
        <v>B</v>
      </c>
      <c r="F26" s="157">
        <f t="shared" si="17"/>
        <v>0.9264444444444444</v>
      </c>
      <c r="G26" s="158">
        <f t="shared" si="18"/>
        <v>4.1689999999999996</v>
      </c>
      <c r="H26" s="159">
        <f t="shared" si="19"/>
        <v>4.5</v>
      </c>
      <c r="I26" s="160">
        <f t="shared" si="23"/>
        <v>6183.1729999999998</v>
      </c>
      <c r="J26" s="161">
        <f t="shared" si="24"/>
        <v>0.12351744860830915</v>
      </c>
      <c r="K26" s="161">
        <f t="shared" si="25"/>
        <v>0.35895658256185226</v>
      </c>
      <c r="L26" s="161">
        <f t="shared" si="26"/>
        <v>0.47952725890089121</v>
      </c>
      <c r="M26" s="162">
        <f t="shared" si="27"/>
        <v>6.2809999999999997</v>
      </c>
      <c r="N26" s="163">
        <f t="shared" si="28"/>
        <v>0.17799999999999999</v>
      </c>
      <c r="O26" s="163">
        <f t="shared" si="29"/>
        <v>0.95399999999999996</v>
      </c>
      <c r="P26" s="164">
        <f t="shared" si="30"/>
        <v>0.35</v>
      </c>
      <c r="Q26" s="165">
        <f t="shared" si="31"/>
        <v>99</v>
      </c>
      <c r="R26" s="166">
        <f t="shared" si="32"/>
        <v>20.344468040837203</v>
      </c>
      <c r="S26" s="138">
        <f t="shared" si="33"/>
        <v>11</v>
      </c>
      <c r="T26" s="138">
        <f t="shared" si="34"/>
        <v>59</v>
      </c>
      <c r="U26" t="s">
        <v>118</v>
      </c>
      <c r="V26" s="5" t="s">
        <v>120</v>
      </c>
      <c r="W26" t="s">
        <v>118</v>
      </c>
      <c r="X26" s="5" t="s">
        <v>120</v>
      </c>
      <c r="Y26" t="s">
        <v>351</v>
      </c>
      <c r="Z26" t="s">
        <v>219</v>
      </c>
      <c r="AA26" t="s">
        <v>220</v>
      </c>
      <c r="AB26">
        <v>504</v>
      </c>
      <c r="AC26" s="1">
        <v>6183.1729999999998</v>
      </c>
      <c r="AD26" s="1">
        <v>1483.1310000000001</v>
      </c>
      <c r="AE26" s="25">
        <v>4.1689999999999996</v>
      </c>
      <c r="AF26">
        <v>4.5</v>
      </c>
      <c r="AG26">
        <v>6.2809999999999997</v>
      </c>
      <c r="AH26">
        <v>587.26336900000001</v>
      </c>
      <c r="AI26">
        <v>72.537272999999999</v>
      </c>
      <c r="AJ26">
        <v>210.802052</v>
      </c>
      <c r="AK26">
        <v>2965</v>
      </c>
      <c r="AL26">
        <v>11</v>
      </c>
      <c r="AM26">
        <v>59</v>
      </c>
      <c r="AN26">
        <v>99</v>
      </c>
      <c r="AO26">
        <v>10.528790000000001</v>
      </c>
      <c r="AP26">
        <v>2457.5</v>
      </c>
      <c r="AQ26">
        <v>21</v>
      </c>
      <c r="AR26">
        <v>396</v>
      </c>
      <c r="AS26">
        <v>201533</v>
      </c>
      <c r="AT26">
        <v>0.17799999999999999</v>
      </c>
      <c r="AU26">
        <v>0.95399999999999996</v>
      </c>
      <c r="AV26">
        <v>56254</v>
      </c>
      <c r="AW26">
        <v>0</v>
      </c>
      <c r="AX26" s="26">
        <v>0.78</v>
      </c>
      <c r="AY26">
        <v>0.9264444444444444</v>
      </c>
      <c r="AZ26" t="s">
        <v>68</v>
      </c>
      <c r="BA26" t="s">
        <v>350</v>
      </c>
      <c r="BB26">
        <v>2</v>
      </c>
      <c r="BC26" t="s">
        <v>476</v>
      </c>
      <c r="BD26">
        <v>11</v>
      </c>
      <c r="BE26">
        <v>12337.084999999999</v>
      </c>
      <c r="BF26">
        <v>0.50118589602000796</v>
      </c>
      <c r="BG26">
        <v>0.46432088900164736</v>
      </c>
      <c r="BH26">
        <v>258950.32699999999</v>
      </c>
      <c r="BI26">
        <v>2.3877834299857827E-2</v>
      </c>
      <c r="BJ26">
        <v>2.2121486932468282E-2</v>
      </c>
      <c r="BK26">
        <v>1</v>
      </c>
      <c r="BL26" t="s">
        <v>69</v>
      </c>
      <c r="BM26">
        <v>1</v>
      </c>
      <c r="BN26" t="s">
        <v>340</v>
      </c>
    </row>
    <row r="27" spans="1:66">
      <c r="A27" s="139" t="str">
        <f t="shared" si="20"/>
        <v>공영급행</v>
      </c>
      <c r="B27" s="139" t="str">
        <f t="shared" si="1"/>
        <v>e음12</v>
      </c>
      <c r="C27" s="140" t="str">
        <f t="shared" si="21"/>
        <v>73아1571</v>
      </c>
      <c r="D27" s="128" t="str">
        <f t="shared" si="22"/>
        <v>소형</v>
      </c>
      <c r="E27" s="124" t="str">
        <f t="shared" si="16"/>
        <v>B</v>
      </c>
      <c r="F27" s="147">
        <f t="shared" si="17"/>
        <v>0.9131111111111111</v>
      </c>
      <c r="G27" s="148">
        <f t="shared" si="18"/>
        <v>4.109</v>
      </c>
      <c r="H27" s="149">
        <f t="shared" si="19"/>
        <v>4.5</v>
      </c>
      <c r="I27" s="150">
        <f t="shared" si="23"/>
        <v>6179.7759999999998</v>
      </c>
      <c r="J27" s="151">
        <f t="shared" si="24"/>
        <v>0.10249061458302801</v>
      </c>
      <c r="K27" s="151">
        <f t="shared" si="25"/>
        <v>0.41805138402009323</v>
      </c>
      <c r="L27" s="151">
        <f t="shared" si="26"/>
        <v>0.48432176182437681</v>
      </c>
      <c r="M27" s="152">
        <f t="shared" si="27"/>
        <v>7.2969999999999997</v>
      </c>
      <c r="N27" s="153">
        <f t="shared" si="28"/>
        <v>0.93899999999999995</v>
      </c>
      <c r="O27" s="153">
        <f t="shared" si="29"/>
        <v>2.1040000000000001</v>
      </c>
      <c r="P27" s="154">
        <f t="shared" si="30"/>
        <v>3.26</v>
      </c>
      <c r="Q27" s="155">
        <f t="shared" si="31"/>
        <v>107</v>
      </c>
      <c r="R27" s="156">
        <f t="shared" si="32"/>
        <v>22.821347305152273</v>
      </c>
      <c r="S27" s="141">
        <f t="shared" si="33"/>
        <v>58</v>
      </c>
      <c r="T27" s="141">
        <f t="shared" si="34"/>
        <v>130</v>
      </c>
      <c r="U27" t="s">
        <v>118</v>
      </c>
      <c r="V27" t="s">
        <v>121</v>
      </c>
      <c r="W27" t="s">
        <v>118</v>
      </c>
      <c r="X27" s="4" t="s">
        <v>121</v>
      </c>
      <c r="Y27" s="4" t="s">
        <v>185</v>
      </c>
      <c r="Z27" s="4" t="s">
        <v>219</v>
      </c>
      <c r="AA27" s="4" t="s">
        <v>220</v>
      </c>
      <c r="AB27" s="4">
        <v>504</v>
      </c>
      <c r="AC27" s="4">
        <v>6179.7759999999998</v>
      </c>
      <c r="AD27" s="4">
        <v>1503.9829999999999</v>
      </c>
      <c r="AE27" s="4">
        <v>4.109</v>
      </c>
      <c r="AF27" s="4">
        <v>4.5</v>
      </c>
      <c r="AG27" s="4">
        <v>7.2969999999999997</v>
      </c>
      <c r="AH27" s="4">
        <v>564.78204600000004</v>
      </c>
      <c r="AI27" s="4">
        <v>57.884858999999999</v>
      </c>
      <c r="AJ27" s="4">
        <v>236.10791599999999</v>
      </c>
      <c r="AK27" s="4">
        <v>2993</v>
      </c>
      <c r="AL27" s="4">
        <v>58</v>
      </c>
      <c r="AM27" s="4">
        <v>130</v>
      </c>
      <c r="AN27" s="4">
        <v>107</v>
      </c>
      <c r="AO27" s="4">
        <v>10.941877</v>
      </c>
      <c r="AP27" s="4">
        <v>4043.4</v>
      </c>
      <c r="AQ27" s="4">
        <v>195.6</v>
      </c>
      <c r="AR27" s="4">
        <v>600</v>
      </c>
      <c r="AS27" s="4">
        <v>247696</v>
      </c>
      <c r="AT27" s="4">
        <v>0.93899999999999995</v>
      </c>
      <c r="AU27" s="4">
        <v>2.1040000000000001</v>
      </c>
      <c r="AV27" s="4">
        <v>56395</v>
      </c>
      <c r="AW27" s="4">
        <v>0</v>
      </c>
      <c r="AX27" s="27">
        <v>0.79</v>
      </c>
      <c r="AY27">
        <v>0.9131111111111111</v>
      </c>
      <c r="AZ27" t="s">
        <v>68</v>
      </c>
      <c r="BA27" t="s">
        <v>221</v>
      </c>
      <c r="BB27">
        <v>1</v>
      </c>
      <c r="BC27" t="s">
        <v>520</v>
      </c>
      <c r="BD27">
        <v>10</v>
      </c>
      <c r="BE27">
        <v>12961.983</v>
      </c>
      <c r="BF27">
        <v>0.47676161895907437</v>
      </c>
      <c r="BG27">
        <v>0.43533633162285257</v>
      </c>
      <c r="BH27">
        <v>258950.32699999999</v>
      </c>
      <c r="BI27">
        <v>2.3864715953805304E-2</v>
      </c>
      <c r="BJ27">
        <v>2.179113730093022E-2</v>
      </c>
      <c r="BK27">
        <v>1</v>
      </c>
      <c r="BL27" t="s">
        <v>69</v>
      </c>
      <c r="BM27">
        <v>1</v>
      </c>
      <c r="BN27" t="s">
        <v>340</v>
      </c>
    </row>
    <row r="28" spans="1:66">
      <c r="A28" s="136" t="str">
        <f t="shared" si="20"/>
        <v>공영급행</v>
      </c>
      <c r="B28" s="136" t="str">
        <f t="shared" si="1"/>
        <v>e음12</v>
      </c>
      <c r="C28" s="137" t="str">
        <f t="shared" si="21"/>
        <v>73아1572</v>
      </c>
      <c r="D28" s="111" t="str">
        <f t="shared" si="22"/>
        <v>소형</v>
      </c>
      <c r="E28" s="107" t="str">
        <f t="shared" si="16"/>
        <v>C</v>
      </c>
      <c r="F28" s="157">
        <f t="shared" si="17"/>
        <v>0.89019999999999988</v>
      </c>
      <c r="G28" s="158">
        <f t="shared" si="18"/>
        <v>4.4509999999999996</v>
      </c>
      <c r="H28" s="159">
        <f t="shared" si="19"/>
        <v>5</v>
      </c>
      <c r="I28" s="160">
        <f t="shared" si="23"/>
        <v>6782.2070000000003</v>
      </c>
      <c r="J28" s="161">
        <f t="shared" si="24"/>
        <v>0.11086931516201885</v>
      </c>
      <c r="K28" s="161">
        <f t="shared" si="25"/>
        <v>0.39487240486067721</v>
      </c>
      <c r="L28" s="161">
        <f t="shared" si="26"/>
        <v>0.45412945962870194</v>
      </c>
      <c r="M28" s="162">
        <f t="shared" si="27"/>
        <v>5.2640000000000002</v>
      </c>
      <c r="N28" s="163">
        <f t="shared" si="28"/>
        <v>0.10299999999999999</v>
      </c>
      <c r="O28" s="163">
        <f t="shared" si="29"/>
        <v>1.1499999999999999</v>
      </c>
      <c r="P28" s="164">
        <f t="shared" si="30"/>
        <v>0.29833333333333328</v>
      </c>
      <c r="Q28" s="165">
        <f t="shared" si="31"/>
        <v>89</v>
      </c>
      <c r="R28" s="166">
        <f t="shared" si="32"/>
        <v>21.986353433129143</v>
      </c>
      <c r="S28" s="138">
        <f t="shared" si="33"/>
        <v>7</v>
      </c>
      <c r="T28" s="138">
        <f t="shared" si="34"/>
        <v>78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222</v>
      </c>
      <c r="Z28" s="4" t="s">
        <v>219</v>
      </c>
      <c r="AA28" s="4" t="s">
        <v>220</v>
      </c>
      <c r="AB28" s="4">
        <v>504</v>
      </c>
      <c r="AC28" s="4">
        <v>6782.2070000000003</v>
      </c>
      <c r="AD28" s="4">
        <v>1523.8679999999999</v>
      </c>
      <c r="AE28" s="4">
        <v>4.4509999999999996</v>
      </c>
      <c r="AF28" s="4">
        <v>5</v>
      </c>
      <c r="AG28" s="4">
        <v>5.2640000000000002</v>
      </c>
      <c r="AH28" s="4">
        <v>624.11393899999996</v>
      </c>
      <c r="AI28" s="4">
        <v>69.195085000000006</v>
      </c>
      <c r="AJ28" s="4">
        <v>246.44537199999999</v>
      </c>
      <c r="AK28" s="4">
        <v>3080</v>
      </c>
      <c r="AL28" s="4">
        <v>7</v>
      </c>
      <c r="AM28" s="4">
        <v>78</v>
      </c>
      <c r="AN28" s="4">
        <v>89</v>
      </c>
      <c r="AO28" s="4">
        <v>10.866937</v>
      </c>
      <c r="AP28" s="4">
        <v>1700.8</v>
      </c>
      <c r="AQ28" s="4">
        <v>17.899999999999999</v>
      </c>
      <c r="AR28" s="4">
        <v>531</v>
      </c>
      <c r="AS28" s="4">
        <v>208327</v>
      </c>
      <c r="AT28" s="4">
        <v>0.10299999999999999</v>
      </c>
      <c r="AU28" s="4">
        <v>1.1499999999999999</v>
      </c>
      <c r="AV28" s="4">
        <v>60063</v>
      </c>
      <c r="AW28" s="4">
        <v>0</v>
      </c>
      <c r="AX28" s="27">
        <v>0.77</v>
      </c>
      <c r="AY28">
        <v>0.89019999999999988</v>
      </c>
      <c r="AZ28" t="s">
        <v>69</v>
      </c>
      <c r="BA28" t="s">
        <v>221</v>
      </c>
      <c r="BB28">
        <v>1</v>
      </c>
      <c r="BC28" t="s">
        <v>353</v>
      </c>
      <c r="BD28">
        <v>11</v>
      </c>
      <c r="BE28">
        <v>12961.983</v>
      </c>
      <c r="BF28">
        <v>0.52323838104092557</v>
      </c>
      <c r="BG28">
        <v>0.4657868068026319</v>
      </c>
      <c r="BH28">
        <v>258950.32699999999</v>
      </c>
      <c r="BI28">
        <v>2.61911505522061E-2</v>
      </c>
      <c r="BJ28">
        <v>2.3315362221573866E-2</v>
      </c>
      <c r="BK28">
        <v>1</v>
      </c>
      <c r="BL28" t="s">
        <v>69</v>
      </c>
      <c r="BM28">
        <v>0</v>
      </c>
      <c r="BN28" t="s">
        <v>345</v>
      </c>
    </row>
    <row r="29" spans="1:66">
      <c r="A29" s="139" t="str">
        <f t="shared" si="20"/>
        <v>공영급행</v>
      </c>
      <c r="B29" s="139" t="str">
        <f t="shared" si="1"/>
        <v>e음21</v>
      </c>
      <c r="C29" s="140" t="str">
        <f t="shared" si="21"/>
        <v>73아1573</v>
      </c>
      <c r="D29" s="128" t="str">
        <f t="shared" si="22"/>
        <v>소형</v>
      </c>
      <c r="E29" s="124" t="str">
        <f t="shared" si="16"/>
        <v>D</v>
      </c>
      <c r="F29" s="147">
        <f t="shared" si="17"/>
        <v>0.8328888888888889</v>
      </c>
      <c r="G29" s="148">
        <f t="shared" si="18"/>
        <v>3.7480000000000002</v>
      </c>
      <c r="H29" s="149">
        <f t="shared" si="19"/>
        <v>4.5</v>
      </c>
      <c r="I29" s="150">
        <f t="shared" si="23"/>
        <v>6589.68</v>
      </c>
      <c r="J29" s="151">
        <f t="shared" si="24"/>
        <v>0.16309932869852178</v>
      </c>
      <c r="K29" s="151">
        <f t="shared" si="25"/>
        <v>0.38962599914113577</v>
      </c>
      <c r="L29" s="151">
        <f t="shared" si="26"/>
        <v>0.44357237377232278</v>
      </c>
      <c r="M29" s="152">
        <f t="shared" si="27"/>
        <v>10.781000000000001</v>
      </c>
      <c r="N29" s="153">
        <f t="shared" si="28"/>
        <v>0.106</v>
      </c>
      <c r="O29" s="153">
        <f t="shared" si="29"/>
        <v>2.2759999999999998</v>
      </c>
      <c r="P29" s="154">
        <f t="shared" si="30"/>
        <v>2.0416666666666665</v>
      </c>
      <c r="Q29" s="155">
        <f t="shared" si="31"/>
        <v>93</v>
      </c>
      <c r="R29" s="156">
        <f t="shared" si="32"/>
        <v>24.421789213373259</v>
      </c>
      <c r="S29" s="141">
        <f t="shared" si="33"/>
        <v>7</v>
      </c>
      <c r="T29" s="141">
        <f t="shared" si="34"/>
        <v>150</v>
      </c>
      <c r="U29" t="s">
        <v>118</v>
      </c>
      <c r="V29" s="5" t="s">
        <v>122</v>
      </c>
      <c r="W29" t="s">
        <v>118</v>
      </c>
      <c r="X29" s="5" t="s">
        <v>122</v>
      </c>
      <c r="Y29" t="s">
        <v>193</v>
      </c>
      <c r="Z29" t="s">
        <v>219</v>
      </c>
      <c r="AA29" t="s">
        <v>220</v>
      </c>
      <c r="AB29">
        <v>504</v>
      </c>
      <c r="AC29" s="1">
        <v>6589.68</v>
      </c>
      <c r="AD29" s="1">
        <v>1757.9929999999999</v>
      </c>
      <c r="AE29" s="25">
        <v>3.7480000000000002</v>
      </c>
      <c r="AF29">
        <v>4.5</v>
      </c>
      <c r="AG29">
        <v>10.781000000000001</v>
      </c>
      <c r="AH29">
        <v>603.27112799999998</v>
      </c>
      <c r="AI29">
        <v>98.393116000000006</v>
      </c>
      <c r="AJ29">
        <v>235.050116</v>
      </c>
      <c r="AK29">
        <v>2923</v>
      </c>
      <c r="AL29">
        <v>7</v>
      </c>
      <c r="AM29">
        <v>150</v>
      </c>
      <c r="AN29">
        <v>93</v>
      </c>
      <c r="AO29">
        <v>10.923247</v>
      </c>
      <c r="AP29">
        <v>3900.4</v>
      </c>
      <c r="AQ29">
        <v>122.5</v>
      </c>
      <c r="AR29">
        <v>473</v>
      </c>
      <c r="AS29">
        <v>208310</v>
      </c>
      <c r="AT29">
        <v>0.106</v>
      </c>
      <c r="AU29">
        <v>2.2759999999999998</v>
      </c>
      <c r="AV29">
        <v>54973</v>
      </c>
      <c r="AW29">
        <v>0</v>
      </c>
      <c r="AX29" s="26">
        <v>0.77</v>
      </c>
      <c r="AY29">
        <v>0.8328888888888889</v>
      </c>
      <c r="AZ29" t="s">
        <v>67</v>
      </c>
      <c r="BA29" t="s">
        <v>223</v>
      </c>
      <c r="BB29">
        <v>1</v>
      </c>
      <c r="BC29" t="s">
        <v>521</v>
      </c>
      <c r="BD29">
        <v>9</v>
      </c>
      <c r="BE29">
        <v>13206.691999999999</v>
      </c>
      <c r="BF29">
        <v>0.49896522157100359</v>
      </c>
      <c r="BG29">
        <v>0.41558258898847145</v>
      </c>
      <c r="BH29">
        <v>258950.32699999999</v>
      </c>
      <c r="BI29">
        <v>2.5447660469646752E-2</v>
      </c>
      <c r="BJ29">
        <v>2.1195073653385785E-2</v>
      </c>
      <c r="BK29">
        <v>1</v>
      </c>
      <c r="BL29" t="s">
        <v>67</v>
      </c>
      <c r="BM29">
        <v>0</v>
      </c>
      <c r="BN29" t="s">
        <v>345</v>
      </c>
    </row>
    <row r="30" spans="1:66">
      <c r="A30" s="136" t="str">
        <f t="shared" si="20"/>
        <v>공영급행</v>
      </c>
      <c r="B30" s="136" t="str">
        <f t="shared" si="1"/>
        <v>e음21</v>
      </c>
      <c r="C30" s="137" t="str">
        <f t="shared" si="21"/>
        <v>73아1574</v>
      </c>
      <c r="D30" s="111" t="str">
        <f t="shared" si="22"/>
        <v>소형</v>
      </c>
      <c r="E30" s="107" t="str">
        <f t="shared" si="16"/>
        <v>C</v>
      </c>
      <c r="F30" s="157">
        <f t="shared" si="17"/>
        <v>0.87644444444444447</v>
      </c>
      <c r="G30" s="158">
        <f t="shared" si="18"/>
        <v>3.944</v>
      </c>
      <c r="H30" s="159">
        <f t="shared" si="19"/>
        <v>4.5</v>
      </c>
      <c r="I30" s="160">
        <f t="shared" si="23"/>
        <v>6617.0119999999997</v>
      </c>
      <c r="J30" s="161">
        <f t="shared" si="24"/>
        <v>0.13460317234978766</v>
      </c>
      <c r="K30" s="161">
        <f t="shared" si="25"/>
        <v>0.38603206205139773</v>
      </c>
      <c r="L30" s="161">
        <f t="shared" si="26"/>
        <v>0.44838969613475088</v>
      </c>
      <c r="M30" s="162">
        <f t="shared" si="27"/>
        <v>7.23</v>
      </c>
      <c r="N30" s="163">
        <f t="shared" si="28"/>
        <v>0.24199999999999999</v>
      </c>
      <c r="O30" s="163">
        <f t="shared" si="29"/>
        <v>3.1739999999999999</v>
      </c>
      <c r="P30" s="164">
        <f t="shared" si="30"/>
        <v>0.69500000000000006</v>
      </c>
      <c r="Q30" s="165">
        <f t="shared" si="31"/>
        <v>87</v>
      </c>
      <c r="R30" s="166">
        <f t="shared" si="32"/>
        <v>22.850061013558015</v>
      </c>
      <c r="S30" s="138">
        <f t="shared" si="33"/>
        <v>16</v>
      </c>
      <c r="T30" s="138">
        <f t="shared" si="34"/>
        <v>210</v>
      </c>
      <c r="U30" t="s">
        <v>118</v>
      </c>
      <c r="V30" t="s">
        <v>122</v>
      </c>
      <c r="W30" t="s">
        <v>118</v>
      </c>
      <c r="X30" s="4" t="s">
        <v>122</v>
      </c>
      <c r="Y30" s="4" t="s">
        <v>189</v>
      </c>
      <c r="Z30" s="4" t="s">
        <v>219</v>
      </c>
      <c r="AA30" s="4" t="s">
        <v>220</v>
      </c>
      <c r="AB30" s="4">
        <v>504</v>
      </c>
      <c r="AC30" s="4">
        <v>6617.0119999999997</v>
      </c>
      <c r="AD30" s="4">
        <v>1677.8779999999999</v>
      </c>
      <c r="AE30" s="4">
        <v>3.944</v>
      </c>
      <c r="AF30" s="4">
        <v>4.5</v>
      </c>
      <c r="AG30" s="4">
        <v>7.23</v>
      </c>
      <c r="AH30" s="4">
        <v>604.09946200000002</v>
      </c>
      <c r="AI30" s="4">
        <v>81.313704000000001</v>
      </c>
      <c r="AJ30" s="4">
        <v>233.201761</v>
      </c>
      <c r="AK30" s="4">
        <v>2967</v>
      </c>
      <c r="AL30" s="4">
        <v>16</v>
      </c>
      <c r="AM30" s="4">
        <v>210</v>
      </c>
      <c r="AN30" s="4">
        <v>87</v>
      </c>
      <c r="AO30" s="4">
        <v>10.953514</v>
      </c>
      <c r="AP30" s="4">
        <v>2793.7</v>
      </c>
      <c r="AQ30" s="4">
        <v>41.7</v>
      </c>
      <c r="AR30" s="4">
        <v>444</v>
      </c>
      <c r="AS30" s="4">
        <v>196158</v>
      </c>
      <c r="AT30" s="4">
        <v>0.24199999999999999</v>
      </c>
      <c r="AU30" s="4">
        <v>3.1739999999999999</v>
      </c>
      <c r="AV30" s="4">
        <v>58003</v>
      </c>
      <c r="AW30" s="4">
        <v>0</v>
      </c>
      <c r="AX30" s="27">
        <v>0.75</v>
      </c>
      <c r="AY30">
        <v>0.87644444444444447</v>
      </c>
      <c r="AZ30" t="s">
        <v>69</v>
      </c>
      <c r="BA30" t="s">
        <v>223</v>
      </c>
      <c r="BB30">
        <v>1</v>
      </c>
      <c r="BC30" t="s">
        <v>354</v>
      </c>
      <c r="BD30">
        <v>10</v>
      </c>
      <c r="BE30">
        <v>13206.691999999999</v>
      </c>
      <c r="BF30">
        <v>0.50103477842899646</v>
      </c>
      <c r="BG30">
        <v>0.43912914802754716</v>
      </c>
      <c r="BH30">
        <v>258950.32699999999</v>
      </c>
      <c r="BI30">
        <v>2.5553209670208295E-2</v>
      </c>
      <c r="BJ30">
        <v>2.2395968653178114E-2</v>
      </c>
      <c r="BK30">
        <v>1</v>
      </c>
      <c r="BL30" t="s">
        <v>67</v>
      </c>
      <c r="BM30">
        <v>1</v>
      </c>
      <c r="BN30" t="s">
        <v>340</v>
      </c>
    </row>
    <row r="31" spans="1:66">
      <c r="A31" s="139" t="str">
        <f t="shared" si="20"/>
        <v>공영급행</v>
      </c>
      <c r="B31" s="139" t="str">
        <f t="shared" si="1"/>
        <v>e음22</v>
      </c>
      <c r="C31" s="140" t="str">
        <f t="shared" si="21"/>
        <v>73아1575</v>
      </c>
      <c r="D31" s="128" t="str">
        <f t="shared" si="22"/>
        <v>소형</v>
      </c>
      <c r="E31" s="124" t="str">
        <f t="shared" si="16"/>
        <v>B</v>
      </c>
      <c r="F31" s="147">
        <f t="shared" si="17"/>
        <v>0.92599999999999993</v>
      </c>
      <c r="G31" s="148">
        <f t="shared" si="18"/>
        <v>4.1669999999999998</v>
      </c>
      <c r="H31" s="149">
        <f t="shared" si="19"/>
        <v>4.5</v>
      </c>
      <c r="I31" s="150">
        <f t="shared" si="23"/>
        <v>6773.8459999999995</v>
      </c>
      <c r="J31" s="151">
        <f t="shared" si="24"/>
        <v>0.13402547587179778</v>
      </c>
      <c r="K31" s="151">
        <f t="shared" si="25"/>
        <v>0.39533108558951074</v>
      </c>
      <c r="L31" s="151">
        <f t="shared" si="26"/>
        <v>0.47343857536767153</v>
      </c>
      <c r="M31" s="152">
        <f t="shared" si="27"/>
        <v>7.0860000000000003</v>
      </c>
      <c r="N31" s="153">
        <f t="shared" si="28"/>
        <v>0.251</v>
      </c>
      <c r="O31" s="153">
        <f t="shared" si="29"/>
        <v>1.875</v>
      </c>
      <c r="P31" s="154">
        <f t="shared" si="30"/>
        <v>1.0083333333333333</v>
      </c>
      <c r="Q31" s="155">
        <f t="shared" si="31"/>
        <v>97</v>
      </c>
      <c r="R31" s="156">
        <f t="shared" si="32"/>
        <v>24.477600571113634</v>
      </c>
      <c r="S31" s="141">
        <f t="shared" si="33"/>
        <v>17</v>
      </c>
      <c r="T31" s="141">
        <f t="shared" si="34"/>
        <v>127</v>
      </c>
      <c r="U31" t="s">
        <v>118</v>
      </c>
      <c r="V31" t="s">
        <v>123</v>
      </c>
      <c r="W31" s="4" t="s">
        <v>118</v>
      </c>
      <c r="X31" s="4" t="s">
        <v>123</v>
      </c>
      <c r="Y31" s="4" t="s">
        <v>224</v>
      </c>
      <c r="Z31" s="4" t="s">
        <v>219</v>
      </c>
      <c r="AA31" s="4" t="s">
        <v>220</v>
      </c>
      <c r="AB31" s="4">
        <v>504</v>
      </c>
      <c r="AC31" s="4">
        <v>6773.8459999999995</v>
      </c>
      <c r="AD31" s="4">
        <v>1625.4359999999999</v>
      </c>
      <c r="AE31" s="4">
        <v>4.1669999999999998</v>
      </c>
      <c r="AF31" s="4">
        <v>4.5</v>
      </c>
      <c r="AG31" s="4">
        <v>7.0860000000000003</v>
      </c>
      <c r="AH31" s="4">
        <v>587.996129</v>
      </c>
      <c r="AI31" s="4">
        <v>78.806460999999999</v>
      </c>
      <c r="AJ31" s="4">
        <v>232.453148</v>
      </c>
      <c r="AK31" s="4">
        <v>3207</v>
      </c>
      <c r="AL31" s="4">
        <v>17</v>
      </c>
      <c r="AM31" s="4">
        <v>127</v>
      </c>
      <c r="AN31" s="4">
        <v>97</v>
      </c>
      <c r="AO31" s="4">
        <v>11.520222</v>
      </c>
      <c r="AP31" s="4">
        <v>2966</v>
      </c>
      <c r="AQ31" s="4">
        <v>60.5</v>
      </c>
      <c r="AR31" s="4">
        <v>408</v>
      </c>
      <c r="AS31" s="4">
        <v>233954</v>
      </c>
      <c r="AT31" s="4">
        <v>0.251</v>
      </c>
      <c r="AU31" s="4">
        <v>1.875</v>
      </c>
      <c r="AV31" s="4">
        <v>62942</v>
      </c>
      <c r="AW31" s="4">
        <v>0</v>
      </c>
      <c r="AX31" s="4">
        <v>0.72</v>
      </c>
      <c r="AY31">
        <v>0.92599999999999993</v>
      </c>
      <c r="AZ31" t="s">
        <v>68</v>
      </c>
      <c r="BA31" t="s">
        <v>225</v>
      </c>
      <c r="BB31">
        <v>1</v>
      </c>
      <c r="BC31" t="s">
        <v>375</v>
      </c>
      <c r="BD31">
        <v>8</v>
      </c>
      <c r="BE31">
        <v>13704.725999999999</v>
      </c>
      <c r="BF31">
        <v>0.49427080847876859</v>
      </c>
      <c r="BG31">
        <v>0.45769476865133968</v>
      </c>
      <c r="BH31">
        <v>258950.32699999999</v>
      </c>
      <c r="BI31">
        <v>2.6158862506476002E-2</v>
      </c>
      <c r="BJ31">
        <v>2.4223106680996774E-2</v>
      </c>
      <c r="BK31">
        <v>2</v>
      </c>
      <c r="BL31" t="s">
        <v>68</v>
      </c>
      <c r="BM31">
        <v>0</v>
      </c>
      <c r="BN31" t="s">
        <v>345</v>
      </c>
    </row>
    <row r="32" spans="1:66">
      <c r="A32" s="136" t="str">
        <f t="shared" si="20"/>
        <v>공영급행</v>
      </c>
      <c r="B32" s="136" t="str">
        <f t="shared" si="1"/>
        <v>e음22</v>
      </c>
      <c r="C32" s="137" t="str">
        <f t="shared" si="21"/>
        <v>73아1576</v>
      </c>
      <c r="D32" s="111" t="str">
        <f t="shared" si="22"/>
        <v>소형</v>
      </c>
      <c r="E32" s="107" t="str">
        <f t="shared" si="16"/>
        <v>B</v>
      </c>
      <c r="F32" s="157">
        <f t="shared" si="17"/>
        <v>0.92599999999999993</v>
      </c>
      <c r="G32" s="158">
        <f t="shared" si="18"/>
        <v>4.1669999999999998</v>
      </c>
      <c r="H32" s="159">
        <f t="shared" si="19"/>
        <v>4.5</v>
      </c>
      <c r="I32" s="160">
        <f t="shared" si="23"/>
        <v>6930.88</v>
      </c>
      <c r="J32" s="161">
        <f t="shared" si="24"/>
        <v>0.14064316530280946</v>
      </c>
      <c r="K32" s="161">
        <f t="shared" si="25"/>
        <v>0.36183470631566639</v>
      </c>
      <c r="L32" s="161">
        <f t="shared" si="26"/>
        <v>0.47122443326100005</v>
      </c>
      <c r="M32" s="162">
        <f t="shared" si="27"/>
        <v>8.5229999999999997</v>
      </c>
      <c r="N32" s="163">
        <f t="shared" si="28"/>
        <v>0.26</v>
      </c>
      <c r="O32" s="163">
        <f t="shared" si="29"/>
        <v>1.2989999999999999</v>
      </c>
      <c r="P32" s="164">
        <f t="shared" si="30"/>
        <v>0.83666666666666667</v>
      </c>
      <c r="Q32" s="165">
        <f t="shared" si="31"/>
        <v>107</v>
      </c>
      <c r="R32" s="166">
        <f t="shared" si="32"/>
        <v>22.987367561151107</v>
      </c>
      <c r="S32" s="138">
        <f t="shared" si="33"/>
        <v>18</v>
      </c>
      <c r="T32" s="138">
        <f t="shared" si="34"/>
        <v>90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226</v>
      </c>
      <c r="Z32" t="s">
        <v>219</v>
      </c>
      <c r="AA32" t="s">
        <v>220</v>
      </c>
      <c r="AB32">
        <v>504</v>
      </c>
      <c r="AC32" s="1">
        <v>6930.88</v>
      </c>
      <c r="AD32" s="1">
        <v>1663.229</v>
      </c>
      <c r="AE32" s="25">
        <v>4.1669999999999998</v>
      </c>
      <c r="AF32">
        <v>4.5</v>
      </c>
      <c r="AG32">
        <v>8.5229999999999997</v>
      </c>
      <c r="AH32">
        <v>606.01969399999996</v>
      </c>
      <c r="AI32">
        <v>85.232528000000002</v>
      </c>
      <c r="AJ32">
        <v>219.27895799999999</v>
      </c>
      <c r="AK32">
        <v>3266</v>
      </c>
      <c r="AL32">
        <v>18</v>
      </c>
      <c r="AM32">
        <v>90</v>
      </c>
      <c r="AN32">
        <v>107</v>
      </c>
      <c r="AO32">
        <v>11.436724</v>
      </c>
      <c r="AP32">
        <v>3346.7</v>
      </c>
      <c r="AQ32">
        <v>50.2</v>
      </c>
      <c r="AR32">
        <v>403</v>
      </c>
      <c r="AS32">
        <v>201775</v>
      </c>
      <c r="AT32">
        <v>0.26</v>
      </c>
      <c r="AU32">
        <v>1.2989999999999999</v>
      </c>
      <c r="AV32">
        <v>62522</v>
      </c>
      <c r="AW32">
        <v>0</v>
      </c>
      <c r="AX32">
        <v>0.8</v>
      </c>
      <c r="AY32">
        <v>0.92599999999999993</v>
      </c>
      <c r="AZ32" t="s">
        <v>68</v>
      </c>
      <c r="BA32" t="s">
        <v>225</v>
      </c>
      <c r="BB32">
        <v>1</v>
      </c>
      <c r="BC32" t="s">
        <v>375</v>
      </c>
      <c r="BD32">
        <v>12</v>
      </c>
      <c r="BE32">
        <v>13704.725999999999</v>
      </c>
      <c r="BF32">
        <v>0.50572919152123152</v>
      </c>
      <c r="BG32">
        <v>0.46830523134866037</v>
      </c>
      <c r="BH32">
        <v>258950.32699999999</v>
      </c>
      <c r="BI32">
        <v>2.6765287691642884E-2</v>
      </c>
      <c r="BJ32">
        <v>2.4784656402461309E-2</v>
      </c>
      <c r="BK32">
        <v>2</v>
      </c>
      <c r="BL32" t="s">
        <v>69</v>
      </c>
      <c r="BM32">
        <v>1</v>
      </c>
      <c r="BN32" t="s">
        <v>340</v>
      </c>
    </row>
    <row r="33" spans="1:66">
      <c r="A33" s="139" t="str">
        <f t="shared" si="20"/>
        <v>공영급행</v>
      </c>
      <c r="B33" s="139" t="str">
        <f t="shared" si="1"/>
        <v>e음31</v>
      </c>
      <c r="C33" s="140" t="str">
        <f t="shared" si="21"/>
        <v>73아1577</v>
      </c>
      <c r="D33" s="128" t="str">
        <f t="shared" si="22"/>
        <v>소형</v>
      </c>
      <c r="E33" s="124" t="str">
        <f t="shared" si="16"/>
        <v>A</v>
      </c>
      <c r="F33" s="147">
        <f t="shared" si="17"/>
        <v>0.96586956521739131</v>
      </c>
      <c r="G33" s="148">
        <f t="shared" si="18"/>
        <v>4.4429999999999996</v>
      </c>
      <c r="H33" s="149">
        <f t="shared" si="19"/>
        <v>4.5999999999999996</v>
      </c>
      <c r="I33" s="150">
        <f t="shared" si="23"/>
        <v>6213.7309999999998</v>
      </c>
      <c r="J33" s="151">
        <f t="shared" si="24"/>
        <v>6.0206163617938395E-2</v>
      </c>
      <c r="K33" s="151">
        <f t="shared" si="25"/>
        <v>0.45687686425733959</v>
      </c>
      <c r="L33" s="151">
        <f t="shared" si="26"/>
        <v>0.4905265451626406</v>
      </c>
      <c r="M33" s="152">
        <f t="shared" si="27"/>
        <v>8.2170000000000005</v>
      </c>
      <c r="N33" s="153">
        <f t="shared" si="28"/>
        <v>0.64400000000000002</v>
      </c>
      <c r="O33" s="153">
        <f t="shared" si="29"/>
        <v>2.72</v>
      </c>
      <c r="P33" s="154">
        <f t="shared" si="30"/>
        <v>1.0816666666666668</v>
      </c>
      <c r="Q33" s="155">
        <f t="shared" si="31"/>
        <v>99</v>
      </c>
      <c r="R33" s="156">
        <f t="shared" si="32"/>
        <v>22.92987784082451</v>
      </c>
      <c r="S33" s="141">
        <f t="shared" si="33"/>
        <v>40</v>
      </c>
      <c r="T33" s="141">
        <f t="shared" si="34"/>
        <v>169</v>
      </c>
      <c r="U33" t="s">
        <v>118</v>
      </c>
      <c r="V33" t="s">
        <v>124</v>
      </c>
      <c r="W33" t="s">
        <v>118</v>
      </c>
      <c r="X33" s="4" t="s">
        <v>124</v>
      </c>
      <c r="Y33" s="4" t="s">
        <v>227</v>
      </c>
      <c r="Z33" s="4" t="s">
        <v>219</v>
      </c>
      <c r="AA33" s="4" t="s">
        <v>220</v>
      </c>
      <c r="AB33" s="4">
        <v>504</v>
      </c>
      <c r="AC33" s="4">
        <v>6213.7309999999998</v>
      </c>
      <c r="AD33" s="4">
        <v>1398.604</v>
      </c>
      <c r="AE33" s="4">
        <v>4.4429999999999996</v>
      </c>
      <c r="AF33" s="4">
        <v>4.5999999999999996</v>
      </c>
      <c r="AG33" s="4">
        <v>8.2170000000000005</v>
      </c>
      <c r="AH33" s="4">
        <v>561.14905799999997</v>
      </c>
      <c r="AI33" s="4">
        <v>33.784632000000002</v>
      </c>
      <c r="AJ33" s="4">
        <v>256.37602199999998</v>
      </c>
      <c r="AK33" s="4">
        <v>3048</v>
      </c>
      <c r="AL33" s="4">
        <v>40</v>
      </c>
      <c r="AM33" s="4">
        <v>169</v>
      </c>
      <c r="AN33" s="4">
        <v>99</v>
      </c>
      <c r="AO33" s="4">
        <v>11.073226999999999</v>
      </c>
      <c r="AP33" s="4">
        <v>4598.8999999999996</v>
      </c>
      <c r="AQ33" s="4">
        <v>64.900000000000006</v>
      </c>
      <c r="AR33" s="4">
        <v>364</v>
      </c>
      <c r="AS33" s="4">
        <v>244141</v>
      </c>
      <c r="AT33" s="4">
        <v>0.64400000000000002</v>
      </c>
      <c r="AU33" s="4">
        <v>2.72</v>
      </c>
      <c r="AV33" s="4">
        <v>54426</v>
      </c>
      <c r="AW33" s="4">
        <v>0</v>
      </c>
      <c r="AX33" s="4">
        <v>0.93</v>
      </c>
      <c r="AY33">
        <v>0.96586956521739131</v>
      </c>
      <c r="AZ33" t="s">
        <v>66</v>
      </c>
      <c r="BA33" t="s">
        <v>228</v>
      </c>
      <c r="BB33">
        <v>1</v>
      </c>
      <c r="BC33" t="s">
        <v>377</v>
      </c>
      <c r="BD33">
        <v>12</v>
      </c>
      <c r="BE33">
        <v>24901.762000000002</v>
      </c>
      <c r="BF33">
        <v>0.24952977223057546</v>
      </c>
      <c r="BG33">
        <v>0.2410132126131406</v>
      </c>
      <c r="BH33">
        <v>258950.32699999999</v>
      </c>
      <c r="BI33">
        <v>2.3995841488163094E-2</v>
      </c>
      <c r="BJ33">
        <v>2.3176852985197529E-2</v>
      </c>
      <c r="BK33">
        <v>1</v>
      </c>
      <c r="BL33" t="s">
        <v>69</v>
      </c>
      <c r="BM33">
        <v>2</v>
      </c>
      <c r="BN33" t="s">
        <v>340</v>
      </c>
    </row>
    <row r="34" spans="1:66">
      <c r="A34" s="136" t="str">
        <f t="shared" si="20"/>
        <v>공영급행</v>
      </c>
      <c r="B34" s="136" t="str">
        <f t="shared" si="1"/>
        <v>e음31</v>
      </c>
      <c r="C34" s="137" t="str">
        <f t="shared" si="21"/>
        <v>73아1578</v>
      </c>
      <c r="D34" s="111" t="str">
        <f t="shared" si="22"/>
        <v>소형</v>
      </c>
      <c r="E34" s="107" t="str">
        <f t="shared" si="16"/>
        <v>F</v>
      </c>
      <c r="F34" s="157">
        <f t="shared" si="17"/>
        <v>0.79413043478260881</v>
      </c>
      <c r="G34" s="158">
        <f t="shared" si="18"/>
        <v>3.653</v>
      </c>
      <c r="H34" s="159">
        <f t="shared" si="19"/>
        <v>4.5999999999999996</v>
      </c>
      <c r="I34" s="160">
        <f t="shared" si="23"/>
        <v>6432.2030000000004</v>
      </c>
      <c r="J34" s="161">
        <f t="shared" si="24"/>
        <v>6.1741204122715616E-2</v>
      </c>
      <c r="K34" s="161">
        <f t="shared" si="25"/>
        <v>0.44915566050204248</v>
      </c>
      <c r="L34" s="161">
        <f t="shared" si="26"/>
        <v>0.50666933242001222</v>
      </c>
      <c r="M34" s="162">
        <f t="shared" si="27"/>
        <v>8.9610000000000003</v>
      </c>
      <c r="N34" s="163">
        <f t="shared" si="28"/>
        <v>0.311</v>
      </c>
      <c r="O34" s="163">
        <f t="shared" si="29"/>
        <v>4.54</v>
      </c>
      <c r="P34" s="164">
        <f t="shared" si="30"/>
        <v>0.52333333333333332</v>
      </c>
      <c r="Q34" s="165">
        <f t="shared" si="31"/>
        <v>104</v>
      </c>
      <c r="R34" s="166">
        <f t="shared" si="32"/>
        <v>22.530345564732158</v>
      </c>
      <c r="S34" s="138">
        <f t="shared" si="33"/>
        <v>20</v>
      </c>
      <c r="T34" s="138">
        <f t="shared" si="34"/>
        <v>292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196</v>
      </c>
      <c r="Z34" s="4" t="s">
        <v>219</v>
      </c>
      <c r="AA34" s="4" t="s">
        <v>220</v>
      </c>
      <c r="AB34" s="4">
        <v>504</v>
      </c>
      <c r="AC34" s="4">
        <v>6432.2030000000004</v>
      </c>
      <c r="AD34" s="4">
        <v>1760.644</v>
      </c>
      <c r="AE34" s="4">
        <v>3.653</v>
      </c>
      <c r="AF34" s="4">
        <v>4.5999999999999996</v>
      </c>
      <c r="AG34" s="4">
        <v>8.9610000000000003</v>
      </c>
      <c r="AH34" s="4">
        <v>583.70235100000002</v>
      </c>
      <c r="AI34" s="4">
        <v>36.038485999999999</v>
      </c>
      <c r="AJ34" s="4">
        <v>262.17321500000003</v>
      </c>
      <c r="AK34" s="4">
        <v>3259</v>
      </c>
      <c r="AL34" s="4">
        <v>20</v>
      </c>
      <c r="AM34" s="4">
        <v>292</v>
      </c>
      <c r="AN34" s="4">
        <v>104</v>
      </c>
      <c r="AO34" s="4">
        <v>11.019662</v>
      </c>
      <c r="AP34" s="4">
        <v>3763.8</v>
      </c>
      <c r="AQ34" s="4">
        <v>31.4</v>
      </c>
      <c r="AR34" s="4">
        <v>350</v>
      </c>
      <c r="AS34" s="4">
        <v>242769</v>
      </c>
      <c r="AT34" s="4">
        <v>0.311</v>
      </c>
      <c r="AU34" s="4">
        <v>4.54</v>
      </c>
      <c r="AV34" s="4">
        <v>58021</v>
      </c>
      <c r="AW34" s="4">
        <v>0</v>
      </c>
      <c r="AX34" s="4">
        <v>0.83</v>
      </c>
      <c r="AY34">
        <v>0.79413043478260881</v>
      </c>
      <c r="AZ34" t="s">
        <v>70</v>
      </c>
      <c r="BA34" t="s">
        <v>228</v>
      </c>
      <c r="BB34">
        <v>1</v>
      </c>
      <c r="BC34" t="s">
        <v>376</v>
      </c>
      <c r="BD34">
        <v>15</v>
      </c>
      <c r="BE34">
        <v>24901.762000000002</v>
      </c>
      <c r="BF34">
        <v>0.25830312730480676</v>
      </c>
      <c r="BG34">
        <v>0.20512637479227375</v>
      </c>
      <c r="BH34">
        <v>258950.32699999999</v>
      </c>
      <c r="BI34">
        <v>2.4839524531668194E-2</v>
      </c>
      <c r="BJ34">
        <v>1.9725822416126939E-2</v>
      </c>
      <c r="BK34">
        <v>1</v>
      </c>
      <c r="BL34" t="s">
        <v>70</v>
      </c>
      <c r="BM34">
        <v>0</v>
      </c>
      <c r="BN34" t="s">
        <v>345</v>
      </c>
    </row>
    <row r="35" spans="1:66">
      <c r="A35" s="139" t="str">
        <f t="shared" si="20"/>
        <v>공영급행</v>
      </c>
      <c r="B35" s="139" t="str">
        <f t="shared" si="1"/>
        <v>e음31</v>
      </c>
      <c r="C35" s="140" t="str">
        <f t="shared" si="21"/>
        <v>73아1579</v>
      </c>
      <c r="D35" s="128" t="str">
        <f t="shared" si="22"/>
        <v>소형</v>
      </c>
      <c r="E35" s="124" t="str">
        <f t="shared" si="16"/>
        <v>S</v>
      </c>
      <c r="F35" s="147">
        <f t="shared" si="17"/>
        <v>1.0030434782608697</v>
      </c>
      <c r="G35" s="148">
        <f t="shared" si="18"/>
        <v>4.6139999999999999</v>
      </c>
      <c r="H35" s="149">
        <f t="shared" si="19"/>
        <v>4.5999999999999996</v>
      </c>
      <c r="I35" s="150">
        <f t="shared" si="23"/>
        <v>6283.1030000000001</v>
      </c>
      <c r="J35" s="151">
        <f t="shared" si="24"/>
        <v>6.0636599243958998E-2</v>
      </c>
      <c r="K35" s="151">
        <f t="shared" si="25"/>
        <v>0.45108453530511455</v>
      </c>
      <c r="L35" s="151">
        <f t="shared" si="26"/>
        <v>0.50914333252216304</v>
      </c>
      <c r="M35" s="152">
        <f t="shared" si="27"/>
        <v>7.63</v>
      </c>
      <c r="N35" s="153">
        <f t="shared" si="28"/>
        <v>0.111</v>
      </c>
      <c r="O35" s="153">
        <f t="shared" si="29"/>
        <v>2.0209999999999999</v>
      </c>
      <c r="P35" s="154">
        <f t="shared" si="30"/>
        <v>0.59500000000000008</v>
      </c>
      <c r="Q35" s="155">
        <f t="shared" si="31"/>
        <v>99</v>
      </c>
      <c r="R35" s="156">
        <f t="shared" si="32"/>
        <v>22.734837834115762</v>
      </c>
      <c r="S35" s="141">
        <f t="shared" si="33"/>
        <v>7</v>
      </c>
      <c r="T35" s="141">
        <f t="shared" si="34"/>
        <v>127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229</v>
      </c>
      <c r="Z35" s="4" t="s">
        <v>219</v>
      </c>
      <c r="AA35" s="4" t="s">
        <v>220</v>
      </c>
      <c r="AB35" s="4">
        <v>504</v>
      </c>
      <c r="AC35" s="4">
        <v>6283.1030000000001</v>
      </c>
      <c r="AD35" s="4">
        <v>1361.8610000000001</v>
      </c>
      <c r="AE35" s="4">
        <v>4.6139999999999999</v>
      </c>
      <c r="AF35" s="4">
        <v>4.5999999999999996</v>
      </c>
      <c r="AG35" s="4">
        <v>7.63</v>
      </c>
      <c r="AH35" s="4">
        <v>565.997342</v>
      </c>
      <c r="AI35" s="4">
        <v>34.320154000000002</v>
      </c>
      <c r="AJ35" s="4">
        <v>255.312648</v>
      </c>
      <c r="AK35" s="4">
        <v>3199</v>
      </c>
      <c r="AL35" s="4">
        <v>7</v>
      </c>
      <c r="AM35" s="4">
        <v>127</v>
      </c>
      <c r="AN35" s="4">
        <v>99</v>
      </c>
      <c r="AO35" s="4">
        <v>11.10094</v>
      </c>
      <c r="AP35" s="4">
        <v>1942.5</v>
      </c>
      <c r="AQ35" s="4">
        <v>35.700000000000003</v>
      </c>
      <c r="AR35" s="4">
        <v>358</v>
      </c>
      <c r="AS35" s="4">
        <v>254316</v>
      </c>
      <c r="AT35" s="4">
        <v>0.111</v>
      </c>
      <c r="AU35" s="4">
        <v>2.0209999999999999</v>
      </c>
      <c r="AV35" s="4">
        <v>57527</v>
      </c>
      <c r="AW35" s="4">
        <v>0</v>
      </c>
      <c r="AX35" s="4">
        <v>0.93</v>
      </c>
      <c r="AY35">
        <v>1.0030434782608697</v>
      </c>
      <c r="AZ35" t="s">
        <v>71</v>
      </c>
      <c r="BA35" t="s">
        <v>228</v>
      </c>
      <c r="BB35">
        <v>1</v>
      </c>
      <c r="BC35" t="s">
        <v>461</v>
      </c>
      <c r="BD35">
        <v>14</v>
      </c>
      <c r="BE35">
        <v>24901.762000000002</v>
      </c>
      <c r="BF35">
        <v>0.25231559919334218</v>
      </c>
      <c r="BG35">
        <v>0.25308351623436542</v>
      </c>
      <c r="BH35">
        <v>258950.32699999999</v>
      </c>
      <c r="BI35">
        <v>2.4263738427331663E-2</v>
      </c>
      <c r="BJ35">
        <v>2.4337584587762674E-2</v>
      </c>
      <c r="BK35">
        <v>1</v>
      </c>
      <c r="BL35" t="s">
        <v>66</v>
      </c>
      <c r="BM35">
        <v>1</v>
      </c>
      <c r="BN35" t="s">
        <v>340</v>
      </c>
    </row>
    <row r="36" spans="1:66">
      <c r="A36" s="136" t="str">
        <f t="shared" si="20"/>
        <v>공영급행</v>
      </c>
      <c r="B36" s="136" t="str">
        <f t="shared" si="1"/>
        <v>e음31</v>
      </c>
      <c r="C36" s="137" t="str">
        <f t="shared" si="21"/>
        <v>73아1580</v>
      </c>
      <c r="D36" s="111" t="str">
        <f t="shared" si="22"/>
        <v>소형</v>
      </c>
      <c r="E36" s="107" t="str">
        <f t="shared" si="16"/>
        <v>B</v>
      </c>
      <c r="F36" s="157">
        <f t="shared" si="17"/>
        <v>0.93304347826086964</v>
      </c>
      <c r="G36" s="158">
        <f t="shared" si="18"/>
        <v>4.2919999999999998</v>
      </c>
      <c r="H36" s="159">
        <f t="shared" si="19"/>
        <v>4.5999999999999996</v>
      </c>
      <c r="I36" s="160">
        <f t="shared" si="23"/>
        <v>5972.7250000000004</v>
      </c>
      <c r="J36" s="161">
        <f t="shared" si="24"/>
        <v>0.12619325838773343</v>
      </c>
      <c r="K36" s="161">
        <f t="shared" si="25"/>
        <v>0.38832126614162293</v>
      </c>
      <c r="L36" s="161">
        <f t="shared" si="26"/>
        <v>0.48621023067360375</v>
      </c>
      <c r="M36" s="162">
        <f t="shared" si="27"/>
        <v>8.3979999999999997</v>
      </c>
      <c r="N36" s="163">
        <f t="shared" si="28"/>
        <v>0.23400000000000001</v>
      </c>
      <c r="O36" s="163">
        <f t="shared" si="29"/>
        <v>2.528</v>
      </c>
      <c r="P36" s="164">
        <f t="shared" si="30"/>
        <v>0.12000000000000001</v>
      </c>
      <c r="Q36" s="165">
        <f t="shared" si="31"/>
        <v>95</v>
      </c>
      <c r="R36" s="166">
        <f t="shared" si="32"/>
        <v>22.289968734649634</v>
      </c>
      <c r="S36" s="138">
        <f t="shared" si="33"/>
        <v>14</v>
      </c>
      <c r="T36" s="138">
        <f t="shared" si="34"/>
        <v>151</v>
      </c>
      <c r="U36" t="s">
        <v>118</v>
      </c>
      <c r="V36" s="5" t="s">
        <v>124</v>
      </c>
      <c r="W36" t="s">
        <v>118</v>
      </c>
      <c r="X36" s="5" t="s">
        <v>124</v>
      </c>
      <c r="Y36" t="s">
        <v>188</v>
      </c>
      <c r="Z36" t="s">
        <v>219</v>
      </c>
      <c r="AA36" t="s">
        <v>220</v>
      </c>
      <c r="AB36">
        <v>504</v>
      </c>
      <c r="AC36" s="1">
        <v>5972.7250000000004</v>
      </c>
      <c r="AD36" s="1">
        <v>1391.6120000000001</v>
      </c>
      <c r="AE36" s="25">
        <v>4.2919999999999998</v>
      </c>
      <c r="AF36">
        <v>4.5999999999999996</v>
      </c>
      <c r="AG36">
        <v>8.3979999999999997</v>
      </c>
      <c r="AH36">
        <v>551.933581</v>
      </c>
      <c r="AI36">
        <v>69.650296999999995</v>
      </c>
      <c r="AJ36">
        <v>214.32754700000001</v>
      </c>
      <c r="AK36">
        <v>2904</v>
      </c>
      <c r="AL36">
        <v>14</v>
      </c>
      <c r="AM36">
        <v>151</v>
      </c>
      <c r="AN36">
        <v>95</v>
      </c>
      <c r="AO36">
        <v>10.821456</v>
      </c>
      <c r="AP36">
        <v>1955.8</v>
      </c>
      <c r="AQ36">
        <v>7.2</v>
      </c>
      <c r="AR36">
        <v>245</v>
      </c>
      <c r="AS36">
        <v>146386</v>
      </c>
      <c r="AT36">
        <v>0.23400000000000001</v>
      </c>
      <c r="AU36">
        <v>2.528</v>
      </c>
      <c r="AV36">
        <v>52789</v>
      </c>
      <c r="AW36">
        <v>0</v>
      </c>
      <c r="AX36">
        <v>0.93</v>
      </c>
      <c r="AY36">
        <v>0.93304347826086964</v>
      </c>
      <c r="AZ36" t="s">
        <v>68</v>
      </c>
      <c r="BA36" t="s">
        <v>228</v>
      </c>
      <c r="BB36">
        <v>1</v>
      </c>
      <c r="BC36" t="s">
        <v>378</v>
      </c>
      <c r="BD36">
        <v>9</v>
      </c>
      <c r="BE36">
        <v>24901.762000000002</v>
      </c>
      <c r="BF36">
        <v>0.2398515012712755</v>
      </c>
      <c r="BG36">
        <v>0.22379187901224229</v>
      </c>
      <c r="BH36">
        <v>258950.32699999999</v>
      </c>
      <c r="BI36">
        <v>2.3065137894187716E-2</v>
      </c>
      <c r="BJ36">
        <v>2.1520776487359498E-2</v>
      </c>
      <c r="BK36">
        <v>1</v>
      </c>
      <c r="BL36" t="s">
        <v>68</v>
      </c>
      <c r="BM36">
        <v>0</v>
      </c>
      <c r="BN36" t="s">
        <v>345</v>
      </c>
    </row>
    <row r="37" spans="1:66">
      <c r="A37" s="139" t="str">
        <f t="shared" si="20"/>
        <v>공영급행</v>
      </c>
      <c r="B37" s="139" t="str">
        <f t="shared" si="1"/>
        <v>e음53</v>
      </c>
      <c r="C37" s="140" t="str">
        <f t="shared" si="21"/>
        <v>73아1563</v>
      </c>
      <c r="D37" s="128" t="str">
        <f t="shared" si="22"/>
        <v>중형</v>
      </c>
      <c r="E37" s="124" t="str">
        <f t="shared" si="16"/>
        <v>A</v>
      </c>
      <c r="F37" s="147">
        <f t="shared" si="17"/>
        <v>0.96862068965517245</v>
      </c>
      <c r="G37" s="148">
        <f t="shared" si="18"/>
        <v>2.8090000000000002</v>
      </c>
      <c r="H37" s="149">
        <f t="shared" si="19"/>
        <v>2.9</v>
      </c>
      <c r="I37" s="150">
        <f t="shared" si="23"/>
        <v>6245.6270000000004</v>
      </c>
      <c r="J37" s="151">
        <f t="shared" si="24"/>
        <v>7.7718015589884216E-3</v>
      </c>
      <c r="K37" s="151">
        <f t="shared" si="25"/>
        <v>0.27849948449764855</v>
      </c>
      <c r="L37" s="151">
        <f t="shared" si="26"/>
        <v>0.15146597771528783</v>
      </c>
      <c r="M37" s="152">
        <f t="shared" si="27"/>
        <v>5.093</v>
      </c>
      <c r="N37" s="153">
        <f t="shared" si="28"/>
        <v>3.2000000000000001E-2</v>
      </c>
      <c r="O37" s="153">
        <f t="shared" si="29"/>
        <v>1.7130000000000001</v>
      </c>
      <c r="P37" s="154">
        <f t="shared" si="30"/>
        <v>0</v>
      </c>
      <c r="Q37" s="155">
        <f t="shared" si="31"/>
        <v>79</v>
      </c>
      <c r="R37" s="156">
        <f t="shared" si="32"/>
        <v>21.771428133802807</v>
      </c>
      <c r="S37" s="141">
        <f t="shared" si="33"/>
        <v>2</v>
      </c>
      <c r="T37" s="141">
        <f t="shared" si="34"/>
        <v>107</v>
      </c>
      <c r="U37" t="s">
        <v>118</v>
      </c>
      <c r="V37" t="s">
        <v>125</v>
      </c>
      <c r="W37" s="4" t="s">
        <v>118</v>
      </c>
      <c r="X37" s="4" t="s">
        <v>125</v>
      </c>
      <c r="Y37" s="4" t="s">
        <v>230</v>
      </c>
      <c r="Z37" s="4" t="s">
        <v>231</v>
      </c>
      <c r="AA37" s="4" t="s">
        <v>48</v>
      </c>
      <c r="AB37" s="4">
        <v>504</v>
      </c>
      <c r="AC37" s="4">
        <v>6245.6270000000004</v>
      </c>
      <c r="AD37" s="4">
        <v>2223.797</v>
      </c>
      <c r="AE37" s="4">
        <v>2.8090000000000002</v>
      </c>
      <c r="AF37" s="4">
        <v>2.9</v>
      </c>
      <c r="AG37" s="4">
        <v>5.093</v>
      </c>
      <c r="AH37" s="4">
        <v>401.93512099999998</v>
      </c>
      <c r="AI37" s="4">
        <v>3.1237599999999999</v>
      </c>
      <c r="AJ37" s="4">
        <v>111.93872399999999</v>
      </c>
      <c r="AK37" s="4">
        <v>946</v>
      </c>
      <c r="AL37" s="4">
        <v>2</v>
      </c>
      <c r="AM37" s="4">
        <v>107</v>
      </c>
      <c r="AN37" s="4">
        <v>79</v>
      </c>
      <c r="AO37" s="4">
        <v>15.538893</v>
      </c>
      <c r="AP37" s="4">
        <v>111.3</v>
      </c>
      <c r="AQ37" s="4">
        <v>0</v>
      </c>
      <c r="AR37" s="4">
        <v>31</v>
      </c>
      <c r="AS37" s="4">
        <v>12008</v>
      </c>
      <c r="AT37" s="4">
        <v>3.2000000000000001E-2</v>
      </c>
      <c r="AU37" s="4">
        <v>1.7130000000000001</v>
      </c>
      <c r="AV37" s="4">
        <v>50956</v>
      </c>
      <c r="AW37" s="4">
        <v>0</v>
      </c>
      <c r="AX37" s="4">
        <v>0.52</v>
      </c>
      <c r="AY37">
        <v>0.96862068965517245</v>
      </c>
      <c r="AZ37" t="s">
        <v>66</v>
      </c>
      <c r="BA37" t="s">
        <v>232</v>
      </c>
      <c r="BB37">
        <v>1</v>
      </c>
      <c r="BC37" t="s">
        <v>356</v>
      </c>
      <c r="BD37">
        <v>9</v>
      </c>
      <c r="BE37">
        <v>20957.809000000001</v>
      </c>
      <c r="BF37">
        <v>0.29800953906966132</v>
      </c>
      <c r="BG37">
        <v>0.28865820525747543</v>
      </c>
      <c r="BH37">
        <v>258950.32699999999</v>
      </c>
      <c r="BI37">
        <v>2.4119015690603859E-2</v>
      </c>
      <c r="BJ37">
        <v>2.3362177612036635E-2</v>
      </c>
      <c r="BK37">
        <v>1</v>
      </c>
      <c r="BL37" t="s">
        <v>66</v>
      </c>
      <c r="BM37">
        <v>0</v>
      </c>
      <c r="BN37" t="s">
        <v>345</v>
      </c>
    </row>
    <row r="38" spans="1:66">
      <c r="A38" s="136" t="str">
        <f t="shared" si="20"/>
        <v>공영급행</v>
      </c>
      <c r="B38" s="136" t="str">
        <f t="shared" si="1"/>
        <v>e음53</v>
      </c>
      <c r="C38" s="137" t="str">
        <f t="shared" si="21"/>
        <v>73아1564</v>
      </c>
      <c r="D38" s="111" t="str">
        <f t="shared" si="22"/>
        <v>중형</v>
      </c>
      <c r="E38" s="107" t="str">
        <f t="shared" si="16"/>
        <v>B</v>
      </c>
      <c r="F38" s="157">
        <f t="shared" si="17"/>
        <v>0.91620689655172416</v>
      </c>
      <c r="G38" s="158">
        <f t="shared" si="18"/>
        <v>2.657</v>
      </c>
      <c r="H38" s="159">
        <f t="shared" si="19"/>
        <v>2.9</v>
      </c>
      <c r="I38" s="160">
        <f t="shared" si="23"/>
        <v>5227.0379999999996</v>
      </c>
      <c r="J38" s="161">
        <f t="shared" si="24"/>
        <v>8.0239170718724318E-3</v>
      </c>
      <c r="K38" s="161">
        <f t="shared" si="25"/>
        <v>0.30254560755968279</v>
      </c>
      <c r="L38" s="161">
        <f t="shared" si="26"/>
        <v>0.17237295768655214</v>
      </c>
      <c r="M38" s="162">
        <f t="shared" si="27"/>
        <v>4.9269999999999996</v>
      </c>
      <c r="N38" s="163">
        <f t="shared" si="28"/>
        <v>1.9E-2</v>
      </c>
      <c r="O38" s="163">
        <f t="shared" si="29"/>
        <v>1.1479999999999999</v>
      </c>
      <c r="P38" s="164">
        <f t="shared" si="30"/>
        <v>0</v>
      </c>
      <c r="Q38" s="165">
        <f t="shared" si="31"/>
        <v>66</v>
      </c>
      <c r="R38" s="166">
        <f t="shared" si="32"/>
        <v>21.13024422107787</v>
      </c>
      <c r="S38" s="138">
        <f t="shared" si="33"/>
        <v>1</v>
      </c>
      <c r="T38" s="138">
        <f t="shared" si="34"/>
        <v>60</v>
      </c>
      <c r="U38" t="s">
        <v>118</v>
      </c>
      <c r="V38" t="s">
        <v>125</v>
      </c>
      <c r="W38" t="s">
        <v>118</v>
      </c>
      <c r="X38" s="4" t="s">
        <v>125</v>
      </c>
      <c r="Y38" s="4" t="s">
        <v>233</v>
      </c>
      <c r="Z38" s="4" t="s">
        <v>231</v>
      </c>
      <c r="AA38" s="4" t="s">
        <v>48</v>
      </c>
      <c r="AB38" s="4">
        <v>504</v>
      </c>
      <c r="AC38" s="4">
        <v>5227.0379999999996</v>
      </c>
      <c r="AD38" s="4">
        <v>1966.9480000000001</v>
      </c>
      <c r="AE38" s="4">
        <v>2.657</v>
      </c>
      <c r="AF38" s="4">
        <v>2.9</v>
      </c>
      <c r="AG38" s="4">
        <v>4.9269999999999996</v>
      </c>
      <c r="AH38" s="4">
        <v>358.80679900000001</v>
      </c>
      <c r="AI38" s="4">
        <v>2.8790360000000002</v>
      </c>
      <c r="AJ38" s="4">
        <v>108.555421</v>
      </c>
      <c r="AK38" s="4">
        <v>901</v>
      </c>
      <c r="AL38" s="4">
        <v>1</v>
      </c>
      <c r="AM38" s="4">
        <v>60</v>
      </c>
      <c r="AN38" s="4">
        <v>66</v>
      </c>
      <c r="AO38" s="4">
        <v>14.567834</v>
      </c>
      <c r="AP38" s="4">
        <v>20.9</v>
      </c>
      <c r="AQ38" s="4">
        <v>0</v>
      </c>
      <c r="AR38" s="4">
        <v>1</v>
      </c>
      <c r="AS38" s="4">
        <v>361</v>
      </c>
      <c r="AT38" s="4">
        <v>1.9E-2</v>
      </c>
      <c r="AU38" s="4">
        <v>1.1479999999999999</v>
      </c>
      <c r="AV38" s="4">
        <v>41410</v>
      </c>
      <c r="AW38" s="4">
        <v>0</v>
      </c>
      <c r="AX38" s="4">
        <v>0.5</v>
      </c>
      <c r="AY38">
        <v>0.91620689655172416</v>
      </c>
      <c r="AZ38" t="s">
        <v>68</v>
      </c>
      <c r="BA38" t="s">
        <v>232</v>
      </c>
      <c r="BB38">
        <v>1</v>
      </c>
      <c r="BC38" t="s">
        <v>357</v>
      </c>
      <c r="BD38">
        <v>7</v>
      </c>
      <c r="BE38">
        <v>20957.809000000001</v>
      </c>
      <c r="BF38">
        <v>0.24940765516089966</v>
      </c>
      <c r="BG38">
        <v>0.22850901371121049</v>
      </c>
      <c r="BH38">
        <v>258950.32699999999</v>
      </c>
      <c r="BI38">
        <v>2.0185485226284345E-2</v>
      </c>
      <c r="BJ38">
        <v>1.8494080774564658E-2</v>
      </c>
      <c r="BK38">
        <v>1</v>
      </c>
      <c r="BL38" t="s">
        <v>68</v>
      </c>
      <c r="BM38">
        <v>0</v>
      </c>
      <c r="BN38" t="s">
        <v>345</v>
      </c>
    </row>
    <row r="39" spans="1:66">
      <c r="A39" s="139" t="str">
        <f t="shared" si="20"/>
        <v>공영급행</v>
      </c>
      <c r="B39" s="139" t="str">
        <f t="shared" si="1"/>
        <v>e음53</v>
      </c>
      <c r="C39" s="140" t="str">
        <f t="shared" si="21"/>
        <v>73아1565</v>
      </c>
      <c r="D39" s="128" t="str">
        <f t="shared" si="22"/>
        <v>중형</v>
      </c>
      <c r="E39" s="124" t="str">
        <f t="shared" si="16"/>
        <v>D</v>
      </c>
      <c r="F39" s="147">
        <f t="shared" si="17"/>
        <v>0.83931034482758626</v>
      </c>
      <c r="G39" s="148">
        <f t="shared" si="18"/>
        <v>2.4340000000000002</v>
      </c>
      <c r="H39" s="149">
        <f t="shared" si="19"/>
        <v>2.9</v>
      </c>
      <c r="I39" s="150">
        <f t="shared" si="23"/>
        <v>6170.6940000000004</v>
      </c>
      <c r="J39" s="151">
        <f t="shared" si="24"/>
        <v>9.7083379044238145E-3</v>
      </c>
      <c r="K39" s="151">
        <f t="shared" si="25"/>
        <v>0.34842999490125737</v>
      </c>
      <c r="L39" s="151">
        <f t="shared" si="26"/>
        <v>0.11570821693637701</v>
      </c>
      <c r="M39" s="152">
        <f t="shared" si="27"/>
        <v>13.02</v>
      </c>
      <c r="N39" s="153">
        <f t="shared" si="28"/>
        <v>0</v>
      </c>
      <c r="O39" s="153">
        <f t="shared" si="29"/>
        <v>4.9909999999999997</v>
      </c>
      <c r="P39" s="154">
        <f t="shared" si="30"/>
        <v>0</v>
      </c>
      <c r="Q39" s="155">
        <f t="shared" si="31"/>
        <v>86</v>
      </c>
      <c r="R39" s="156">
        <f t="shared" si="32"/>
        <v>22.561599484152858</v>
      </c>
      <c r="S39" s="141">
        <f t="shared" si="33"/>
        <v>0</v>
      </c>
      <c r="T39" s="141">
        <f t="shared" si="34"/>
        <v>308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234</v>
      </c>
      <c r="Z39" t="s">
        <v>231</v>
      </c>
      <c r="AA39" t="s">
        <v>48</v>
      </c>
      <c r="AB39">
        <v>504</v>
      </c>
      <c r="AC39" s="1">
        <v>6170.6940000000004</v>
      </c>
      <c r="AD39" s="1">
        <v>2534.8409999999999</v>
      </c>
      <c r="AE39" s="25">
        <v>2.4340000000000002</v>
      </c>
      <c r="AF39">
        <v>2.9</v>
      </c>
      <c r="AG39">
        <v>13.02</v>
      </c>
      <c r="AH39">
        <v>426.11094100000003</v>
      </c>
      <c r="AI39">
        <v>4.1368289999999996</v>
      </c>
      <c r="AJ39">
        <v>148.46983299999999</v>
      </c>
      <c r="AK39">
        <v>714</v>
      </c>
      <c r="AL39">
        <v>0</v>
      </c>
      <c r="AM39">
        <v>308</v>
      </c>
      <c r="AN39">
        <v>86</v>
      </c>
      <c r="AO39">
        <v>14.481425</v>
      </c>
      <c r="AP39">
        <v>430.9</v>
      </c>
      <c r="AQ39">
        <v>0</v>
      </c>
      <c r="AR39">
        <v>51</v>
      </c>
      <c r="AS39">
        <v>18909</v>
      </c>
      <c r="AT39">
        <v>0</v>
      </c>
      <c r="AU39">
        <v>4.9909999999999997</v>
      </c>
      <c r="AV39">
        <v>50426</v>
      </c>
      <c r="AW39">
        <v>0</v>
      </c>
      <c r="AX39">
        <v>0.72</v>
      </c>
      <c r="AY39">
        <v>0.83931034482758626</v>
      </c>
      <c r="AZ39" t="s">
        <v>67</v>
      </c>
      <c r="BA39" t="s">
        <v>232</v>
      </c>
      <c r="BB39">
        <v>2</v>
      </c>
      <c r="BC39" t="s">
        <v>522</v>
      </c>
      <c r="BD39">
        <v>9</v>
      </c>
      <c r="BE39">
        <v>20957.809000000001</v>
      </c>
      <c r="BF39">
        <v>0.2944341176121989</v>
      </c>
      <c r="BG39">
        <v>0.24712160078210074</v>
      </c>
      <c r="BH39">
        <v>258950.32699999999</v>
      </c>
      <c r="BI39">
        <v>2.3829643590293673E-2</v>
      </c>
      <c r="BJ39">
        <v>2.0000466378887864E-2</v>
      </c>
      <c r="BK39">
        <v>1</v>
      </c>
      <c r="BL39" t="s">
        <v>69</v>
      </c>
      <c r="BM39">
        <v>-1</v>
      </c>
      <c r="BN39" t="s">
        <v>371</v>
      </c>
    </row>
    <row r="40" spans="1:66">
      <c r="A40" s="136" t="str">
        <f t="shared" si="20"/>
        <v>공영급행</v>
      </c>
      <c r="B40" s="136" t="str">
        <f t="shared" si="1"/>
        <v>e음53</v>
      </c>
      <c r="C40" s="137" t="str">
        <f t="shared" si="21"/>
        <v>73아1566</v>
      </c>
      <c r="D40" s="111" t="str">
        <f t="shared" si="22"/>
        <v>중형</v>
      </c>
      <c r="E40" s="107" t="str">
        <f t="shared" si="16"/>
        <v>D</v>
      </c>
      <c r="F40" s="157">
        <f t="shared" si="17"/>
        <v>0.84</v>
      </c>
      <c r="G40" s="158">
        <f t="shared" si="18"/>
        <v>2.4359999999999999</v>
      </c>
      <c r="H40" s="159">
        <f t="shared" si="19"/>
        <v>2.9</v>
      </c>
      <c r="I40" s="160">
        <f t="shared" si="23"/>
        <v>3314.45</v>
      </c>
      <c r="J40" s="161">
        <f t="shared" si="24"/>
        <v>1.5075854709013554E-2</v>
      </c>
      <c r="K40" s="161">
        <f t="shared" si="25"/>
        <v>0.32947672250756044</v>
      </c>
      <c r="L40" s="161">
        <f t="shared" si="26"/>
        <v>0.28994252440073015</v>
      </c>
      <c r="M40" s="162">
        <f t="shared" si="27"/>
        <v>7.2389999999999999</v>
      </c>
      <c r="N40" s="163">
        <f t="shared" si="28"/>
        <v>0.03</v>
      </c>
      <c r="O40" s="163">
        <f t="shared" si="29"/>
        <v>1.599</v>
      </c>
      <c r="P40" s="164">
        <f t="shared" si="30"/>
        <v>0</v>
      </c>
      <c r="Q40" s="165">
        <f t="shared" si="31"/>
        <v>74</v>
      </c>
      <c r="R40" s="166">
        <f t="shared" si="32"/>
        <v>22.232014875478072</v>
      </c>
      <c r="S40" s="138">
        <f t="shared" si="33"/>
        <v>1</v>
      </c>
      <c r="T40" s="138">
        <f t="shared" si="34"/>
        <v>53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235</v>
      </c>
      <c r="Z40" s="4" t="s">
        <v>231</v>
      </c>
      <c r="AA40" s="4" t="s">
        <v>48</v>
      </c>
      <c r="AB40" s="4">
        <v>504</v>
      </c>
      <c r="AC40" s="4">
        <v>3314.45</v>
      </c>
      <c r="AD40" s="4">
        <v>1360.7840000000001</v>
      </c>
      <c r="AE40" s="4">
        <v>2.4359999999999999</v>
      </c>
      <c r="AF40" s="4">
        <v>2.9</v>
      </c>
      <c r="AG40" s="4">
        <v>7.2389999999999999</v>
      </c>
      <c r="AH40" s="4">
        <v>227.454633</v>
      </c>
      <c r="AI40" s="4">
        <v>3.4290729999999998</v>
      </c>
      <c r="AJ40" s="4">
        <v>74.941006999999999</v>
      </c>
      <c r="AK40" s="4">
        <v>961</v>
      </c>
      <c r="AL40" s="4">
        <v>1</v>
      </c>
      <c r="AM40" s="4">
        <v>53</v>
      </c>
      <c r="AN40" s="4">
        <v>74</v>
      </c>
      <c r="AO40" s="4">
        <v>14.571916</v>
      </c>
      <c r="AP40" s="4">
        <v>93.9</v>
      </c>
      <c r="AQ40" s="4">
        <v>0</v>
      </c>
      <c r="AR40" s="4">
        <v>11</v>
      </c>
      <c r="AS40" s="4">
        <v>2570</v>
      </c>
      <c r="AT40" s="4">
        <v>0.03</v>
      </c>
      <c r="AU40" s="4">
        <v>1.599</v>
      </c>
      <c r="AV40" s="4">
        <v>25814</v>
      </c>
      <c r="AW40" s="4">
        <v>0</v>
      </c>
      <c r="AX40" s="4">
        <v>0.52</v>
      </c>
      <c r="AY40">
        <v>0.84</v>
      </c>
      <c r="AZ40" t="s">
        <v>67</v>
      </c>
      <c r="BA40" t="s">
        <v>232</v>
      </c>
      <c r="BB40">
        <v>1</v>
      </c>
      <c r="BC40" t="s">
        <v>463</v>
      </c>
      <c r="BD40">
        <v>6</v>
      </c>
      <c r="BE40">
        <v>20957.809000000001</v>
      </c>
      <c r="BF40">
        <v>0.15814868815724009</v>
      </c>
      <c r="BG40">
        <v>0.13284489805208166</v>
      </c>
      <c r="BH40">
        <v>258950.32699999999</v>
      </c>
      <c r="BI40">
        <v>1.279955904438769E-2</v>
      </c>
      <c r="BJ40">
        <v>1.0751629597285659E-2</v>
      </c>
      <c r="BK40">
        <v>1</v>
      </c>
      <c r="BL40" t="s">
        <v>67</v>
      </c>
      <c r="BM40">
        <v>0</v>
      </c>
      <c r="BN40" t="s">
        <v>345</v>
      </c>
    </row>
    <row r="41" spans="1:66">
      <c r="A41" s="139" t="str">
        <f t="shared" si="20"/>
        <v>공영급행</v>
      </c>
      <c r="B41" s="139" t="str">
        <f t="shared" si="1"/>
        <v>e음84</v>
      </c>
      <c r="C41" s="140" t="str">
        <f t="shared" si="21"/>
        <v>73아1554</v>
      </c>
      <c r="D41" s="128" t="str">
        <f t="shared" si="22"/>
        <v>중형</v>
      </c>
      <c r="E41" s="124" t="str">
        <f t="shared" si="16"/>
        <v>A</v>
      </c>
      <c r="F41" s="147">
        <f t="shared" si="17"/>
        <v>0.95034482758620686</v>
      </c>
      <c r="G41" s="148">
        <f t="shared" si="18"/>
        <v>2.7559999999999998</v>
      </c>
      <c r="H41" s="149">
        <f t="shared" si="19"/>
        <v>2.9</v>
      </c>
      <c r="I41" s="150">
        <f t="shared" si="23"/>
        <v>8371.6450000000004</v>
      </c>
      <c r="J41" s="151">
        <f t="shared" si="24"/>
        <v>2.5542025313871397E-2</v>
      </c>
      <c r="K41" s="151">
        <f t="shared" si="25"/>
        <v>0.35811950636831602</v>
      </c>
      <c r="L41" s="151">
        <f t="shared" si="26"/>
        <v>0.22803164730468145</v>
      </c>
      <c r="M41" s="152">
        <f t="shared" si="27"/>
        <v>6.907</v>
      </c>
      <c r="N41" s="153">
        <f t="shared" si="28"/>
        <v>1.2E-2</v>
      </c>
      <c r="O41" s="153">
        <f t="shared" si="29"/>
        <v>3.3570000000000002</v>
      </c>
      <c r="P41" s="154">
        <f t="shared" si="30"/>
        <v>3.3333333333333333E-2</v>
      </c>
      <c r="Q41" s="155">
        <f t="shared" si="31"/>
        <v>82</v>
      </c>
      <c r="R41" s="156">
        <f t="shared" si="32"/>
        <v>26.618093136619319</v>
      </c>
      <c r="S41" s="141">
        <f t="shared" si="33"/>
        <v>1</v>
      </c>
      <c r="T41" s="141">
        <f t="shared" si="34"/>
        <v>281</v>
      </c>
      <c r="U41" t="s">
        <v>118</v>
      </c>
      <c r="V41" t="s">
        <v>126</v>
      </c>
      <c r="W41" t="s">
        <v>118</v>
      </c>
      <c r="X41" s="4" t="s">
        <v>126</v>
      </c>
      <c r="Y41" s="4" t="s">
        <v>195</v>
      </c>
      <c r="Z41" s="4" t="s">
        <v>231</v>
      </c>
      <c r="AA41" s="4" t="s">
        <v>48</v>
      </c>
      <c r="AB41" s="4">
        <v>504</v>
      </c>
      <c r="AC41" s="4">
        <v>8371.6450000000004</v>
      </c>
      <c r="AD41" s="4">
        <v>3037.614</v>
      </c>
      <c r="AE41" s="4">
        <v>2.7559999999999998</v>
      </c>
      <c r="AF41" s="4">
        <v>2.9</v>
      </c>
      <c r="AG41" s="4">
        <v>6.907</v>
      </c>
      <c r="AH41" s="4">
        <v>510.28709900000001</v>
      </c>
      <c r="AI41" s="4">
        <v>13.033766</v>
      </c>
      <c r="AJ41" s="4">
        <v>182.743764</v>
      </c>
      <c r="AK41" s="4">
        <v>1909</v>
      </c>
      <c r="AL41" s="4">
        <v>1</v>
      </c>
      <c r="AM41" s="4">
        <v>281</v>
      </c>
      <c r="AN41" s="4">
        <v>82</v>
      </c>
      <c r="AO41" s="4">
        <v>16.405754000000002</v>
      </c>
      <c r="AP41" s="4">
        <v>4895</v>
      </c>
      <c r="AQ41" s="4">
        <v>2</v>
      </c>
      <c r="AR41" s="4">
        <v>232</v>
      </c>
      <c r="AS41" s="4">
        <v>140579</v>
      </c>
      <c r="AT41" s="4">
        <v>1.2E-2</v>
      </c>
      <c r="AU41" s="4">
        <v>3.3570000000000002</v>
      </c>
      <c r="AV41" s="4">
        <v>78083</v>
      </c>
      <c r="AW41" s="4">
        <v>0</v>
      </c>
      <c r="AX41" s="4">
        <v>0.48</v>
      </c>
      <c r="AY41">
        <v>0.95034482758620686</v>
      </c>
      <c r="AZ41" t="s">
        <v>66</v>
      </c>
      <c r="BA41" t="s">
        <v>237</v>
      </c>
      <c r="BB41">
        <v>1</v>
      </c>
      <c r="BC41" t="s">
        <v>380</v>
      </c>
      <c r="BD41">
        <v>7</v>
      </c>
      <c r="BE41">
        <v>8371.6450000000004</v>
      </c>
      <c r="BF41">
        <v>1</v>
      </c>
      <c r="BG41">
        <v>0.95034482758620686</v>
      </c>
      <c r="BH41">
        <v>258950.32699999999</v>
      </c>
      <c r="BI41">
        <v>3.2329154000257355E-2</v>
      </c>
      <c r="BJ41">
        <v>3.0723844284382507E-2</v>
      </c>
      <c r="BK41">
        <v>1</v>
      </c>
      <c r="BL41" t="s">
        <v>66</v>
      </c>
      <c r="BM41">
        <v>0</v>
      </c>
      <c r="BN41" t="s">
        <v>345</v>
      </c>
    </row>
    <row r="42" spans="1:66">
      <c r="A42" s="136" t="str">
        <f t="shared" si="20"/>
        <v>공영급행</v>
      </c>
      <c r="B42" s="136" t="str">
        <f t="shared" si="1"/>
        <v>e음86</v>
      </c>
      <c r="C42" s="137" t="str">
        <f t="shared" si="21"/>
        <v>73아1557</v>
      </c>
      <c r="D42" s="111" t="str">
        <f t="shared" si="22"/>
        <v>중형</v>
      </c>
      <c r="E42" s="107" t="str">
        <f t="shared" si="16"/>
        <v>D</v>
      </c>
      <c r="F42" s="157">
        <f t="shared" si="17"/>
        <v>0.82766666666666666</v>
      </c>
      <c r="G42" s="158">
        <f t="shared" si="18"/>
        <v>2.4830000000000001</v>
      </c>
      <c r="H42" s="159">
        <f t="shared" si="19"/>
        <v>3</v>
      </c>
      <c r="I42" s="160">
        <f t="shared" si="23"/>
        <v>4180.9219999999996</v>
      </c>
      <c r="J42" s="161">
        <f t="shared" si="24"/>
        <v>3.5855560467262321E-2</v>
      </c>
      <c r="K42" s="161">
        <f t="shared" si="25"/>
        <v>0.37639943441373896</v>
      </c>
      <c r="L42" s="161">
        <f t="shared" si="26"/>
        <v>0.13561601962437952</v>
      </c>
      <c r="M42" s="162">
        <f t="shared" si="27"/>
        <v>7.6059999999999999</v>
      </c>
      <c r="N42" s="163">
        <f t="shared" si="28"/>
        <v>0</v>
      </c>
      <c r="O42" s="163">
        <f t="shared" si="29"/>
        <v>2.44</v>
      </c>
      <c r="P42" s="164">
        <f t="shared" si="30"/>
        <v>0</v>
      </c>
      <c r="Q42" s="165">
        <f t="shared" si="31"/>
        <v>81</v>
      </c>
      <c r="R42" s="166">
        <f t="shared" si="32"/>
        <v>23.707557888177305</v>
      </c>
      <c r="S42" s="138">
        <f t="shared" si="33"/>
        <v>0</v>
      </c>
      <c r="T42" s="138">
        <f t="shared" si="34"/>
        <v>102</v>
      </c>
      <c r="U42" t="s">
        <v>118</v>
      </c>
      <c r="V42" t="s">
        <v>127</v>
      </c>
      <c r="W42" t="s">
        <v>118</v>
      </c>
      <c r="X42" s="4" t="s">
        <v>127</v>
      </c>
      <c r="Y42" s="4" t="s">
        <v>523</v>
      </c>
      <c r="Z42" s="4" t="s">
        <v>231</v>
      </c>
      <c r="AA42" s="4" t="s">
        <v>48</v>
      </c>
      <c r="AB42" s="4">
        <v>504</v>
      </c>
      <c r="AC42" s="4">
        <v>4180.9219999999996</v>
      </c>
      <c r="AD42" s="4">
        <v>1683.6389999999999</v>
      </c>
      <c r="AE42" s="4">
        <v>2.4830000000000001</v>
      </c>
      <c r="AF42" s="4">
        <v>3</v>
      </c>
      <c r="AG42" s="4">
        <v>7.6059999999999999</v>
      </c>
      <c r="AH42" s="4">
        <v>300.05184300000002</v>
      </c>
      <c r="AI42" s="4">
        <v>10.758527000000001</v>
      </c>
      <c r="AJ42" s="4">
        <v>112.93934400000001</v>
      </c>
      <c r="AK42" s="4">
        <v>567</v>
      </c>
      <c r="AL42" s="4">
        <v>0</v>
      </c>
      <c r="AM42" s="4">
        <v>102</v>
      </c>
      <c r="AN42" s="4">
        <v>81</v>
      </c>
      <c r="AO42" s="4">
        <v>13.933998000000001</v>
      </c>
      <c r="AP42" s="4">
        <v>1916.1</v>
      </c>
      <c r="AQ42" s="4">
        <v>0</v>
      </c>
      <c r="AR42" s="4">
        <v>148</v>
      </c>
      <c r="AS42" s="4">
        <v>66654</v>
      </c>
      <c r="AT42" s="4">
        <v>0</v>
      </c>
      <c r="AU42" s="4">
        <v>2.44</v>
      </c>
      <c r="AV42" s="4">
        <v>35299</v>
      </c>
      <c r="AW42" s="4">
        <v>0</v>
      </c>
      <c r="AX42" s="4">
        <v>0.51</v>
      </c>
      <c r="AY42">
        <v>0.82766666666666666</v>
      </c>
      <c r="AZ42" t="s">
        <v>67</v>
      </c>
      <c r="BA42" t="s">
        <v>238</v>
      </c>
      <c r="BB42">
        <v>1</v>
      </c>
      <c r="BC42" t="s">
        <v>524</v>
      </c>
      <c r="BD42">
        <v>11</v>
      </c>
      <c r="BE42">
        <v>11599.314999999999</v>
      </c>
      <c r="BF42">
        <v>0.36044559527868669</v>
      </c>
      <c r="BG42">
        <v>0.298328804358993</v>
      </c>
      <c r="BH42">
        <v>258950.32699999999</v>
      </c>
      <c r="BI42">
        <v>1.614565252122659E-2</v>
      </c>
      <c r="BJ42">
        <v>1.3363218403401874E-2</v>
      </c>
      <c r="BK42">
        <v>1</v>
      </c>
      <c r="BL42" t="s">
        <v>412</v>
      </c>
      <c r="BM42" t="s">
        <v>413</v>
      </c>
      <c r="BN42" t="s">
        <v>412</v>
      </c>
    </row>
    <row r="43" spans="1:66">
      <c r="A43" s="139" t="str">
        <f t="shared" si="20"/>
        <v>공영급행</v>
      </c>
      <c r="B43" s="139" t="str">
        <f t="shared" si="1"/>
        <v>e음86</v>
      </c>
      <c r="C43" s="140" t="str">
        <f t="shared" si="21"/>
        <v>73아1558</v>
      </c>
      <c r="D43" s="128" t="str">
        <f t="shared" si="22"/>
        <v>중형</v>
      </c>
      <c r="E43" s="124" t="str">
        <f t="shared" si="16"/>
        <v>C</v>
      </c>
      <c r="F43" s="147">
        <f t="shared" si="17"/>
        <v>0.8836666666666666</v>
      </c>
      <c r="G43" s="148">
        <f t="shared" si="18"/>
        <v>2.6509999999999998</v>
      </c>
      <c r="H43" s="149">
        <f t="shared" si="19"/>
        <v>3</v>
      </c>
      <c r="I43" s="150">
        <f t="shared" si="23"/>
        <v>7418.393</v>
      </c>
      <c r="J43" s="151">
        <f t="shared" si="24"/>
        <v>2.3939929705702599E-2</v>
      </c>
      <c r="K43" s="151">
        <f t="shared" si="25"/>
        <v>0.37680042207215575</v>
      </c>
      <c r="L43" s="151">
        <f t="shared" si="26"/>
        <v>0.2714873692995235</v>
      </c>
      <c r="M43" s="152">
        <f t="shared" si="27"/>
        <v>5.6639999999999997</v>
      </c>
      <c r="N43" s="153">
        <f t="shared" si="28"/>
        <v>0</v>
      </c>
      <c r="O43" s="153">
        <f t="shared" si="29"/>
        <v>5.5129999999999999</v>
      </c>
      <c r="P43" s="154">
        <f t="shared" si="30"/>
        <v>0</v>
      </c>
      <c r="Q43" s="155">
        <f t="shared" si="31"/>
        <v>73</v>
      </c>
      <c r="R43" s="156">
        <f t="shared" si="32"/>
        <v>23.319306047929839</v>
      </c>
      <c r="S43" s="141">
        <f t="shared" si="33"/>
        <v>0</v>
      </c>
      <c r="T43" s="141">
        <f t="shared" si="34"/>
        <v>409</v>
      </c>
      <c r="U43" t="s">
        <v>118</v>
      </c>
      <c r="V43" t="s">
        <v>127</v>
      </c>
      <c r="W43" s="4" t="s">
        <v>118</v>
      </c>
      <c r="X43" s="4" t="s">
        <v>127</v>
      </c>
      <c r="Y43" s="4" t="s">
        <v>197</v>
      </c>
      <c r="Z43" s="4" t="s">
        <v>231</v>
      </c>
      <c r="AA43" s="4" t="s">
        <v>48</v>
      </c>
      <c r="AB43" s="4">
        <v>504</v>
      </c>
      <c r="AC43" s="4">
        <v>7418.393</v>
      </c>
      <c r="AD43" s="4">
        <v>2797.9209999999998</v>
      </c>
      <c r="AE43" s="4">
        <v>2.6509999999999998</v>
      </c>
      <c r="AF43" s="4">
        <v>3</v>
      </c>
      <c r="AG43" s="4">
        <v>5.6639999999999997</v>
      </c>
      <c r="AH43" s="4">
        <v>530.85899400000005</v>
      </c>
      <c r="AI43" s="4">
        <v>12.708727</v>
      </c>
      <c r="AJ43" s="4">
        <v>200.02789300000001</v>
      </c>
      <c r="AK43" s="4">
        <v>2014</v>
      </c>
      <c r="AL43" s="4">
        <v>0</v>
      </c>
      <c r="AM43" s="4">
        <v>409</v>
      </c>
      <c r="AN43" s="4">
        <v>73</v>
      </c>
      <c r="AO43" s="4">
        <v>13.974318999999999</v>
      </c>
      <c r="AP43" s="4">
        <v>2009.2</v>
      </c>
      <c r="AQ43" s="4">
        <v>0</v>
      </c>
      <c r="AR43" s="4">
        <v>221</v>
      </c>
      <c r="AS43" s="4">
        <v>98240</v>
      </c>
      <c r="AT43" s="4">
        <v>0</v>
      </c>
      <c r="AU43" s="4">
        <v>5.5129999999999999</v>
      </c>
      <c r="AV43" s="4">
        <v>65682</v>
      </c>
      <c r="AW43" s="4">
        <v>0</v>
      </c>
      <c r="AX43" s="4">
        <v>0.48</v>
      </c>
      <c r="AY43">
        <v>0.8836666666666666</v>
      </c>
      <c r="AZ43" t="s">
        <v>69</v>
      </c>
      <c r="BA43" t="s">
        <v>238</v>
      </c>
      <c r="BB43">
        <v>1</v>
      </c>
      <c r="BC43" t="s">
        <v>381</v>
      </c>
      <c r="BD43">
        <v>13</v>
      </c>
      <c r="BE43">
        <v>11599.314999999999</v>
      </c>
      <c r="BF43">
        <v>0.63955440472131331</v>
      </c>
      <c r="BG43">
        <v>0.56515290897206716</v>
      </c>
      <c r="BH43">
        <v>258950.32699999999</v>
      </c>
      <c r="BI43">
        <v>2.8647938336065513E-2</v>
      </c>
      <c r="BJ43">
        <v>2.5315228176303224E-2</v>
      </c>
      <c r="BK43">
        <v>1</v>
      </c>
      <c r="BL43" t="s">
        <v>69</v>
      </c>
      <c r="BM43">
        <v>0</v>
      </c>
      <c r="BN43" t="s">
        <v>345</v>
      </c>
    </row>
    <row r="44" spans="1:66">
      <c r="A44" s="136" t="str">
        <f t="shared" si="20"/>
        <v>공영급행</v>
      </c>
      <c r="B44" s="136" t="str">
        <f t="shared" si="1"/>
        <v>e음88</v>
      </c>
      <c r="C44" s="137" t="str">
        <f t="shared" si="21"/>
        <v>73아1555</v>
      </c>
      <c r="D44" s="111" t="str">
        <f t="shared" si="22"/>
        <v>중형</v>
      </c>
      <c r="E44" s="107" t="str">
        <f t="shared" si="16"/>
        <v>F</v>
      </c>
      <c r="F44" s="157">
        <f t="shared" si="17"/>
        <v>0.76586206896551734</v>
      </c>
      <c r="G44" s="158">
        <f t="shared" si="18"/>
        <v>2.2210000000000001</v>
      </c>
      <c r="H44" s="159">
        <f t="shared" si="19"/>
        <v>2.9</v>
      </c>
      <c r="I44" s="160">
        <f t="shared" si="23"/>
        <v>7885.9809999999998</v>
      </c>
      <c r="J44" s="161">
        <f t="shared" si="24"/>
        <v>2.4721910006492234E-2</v>
      </c>
      <c r="K44" s="161">
        <f t="shared" si="25"/>
        <v>0.44175664338175336</v>
      </c>
      <c r="L44" s="161">
        <f t="shared" si="26"/>
        <v>0.26236431459827259</v>
      </c>
      <c r="M44" s="162">
        <f t="shared" si="27"/>
        <v>10.055</v>
      </c>
      <c r="N44" s="163">
        <f t="shared" si="28"/>
        <v>0</v>
      </c>
      <c r="O44" s="163">
        <f t="shared" si="29"/>
        <v>23.103999999999999</v>
      </c>
      <c r="P44" s="164">
        <f t="shared" si="30"/>
        <v>0</v>
      </c>
      <c r="Q44" s="165">
        <f t="shared" si="31"/>
        <v>77</v>
      </c>
      <c r="R44" s="166">
        <f t="shared" si="32"/>
        <v>26.305788407877081</v>
      </c>
      <c r="S44" s="138">
        <f t="shared" si="33"/>
        <v>0</v>
      </c>
      <c r="T44" s="138">
        <f t="shared" si="34"/>
        <v>1822</v>
      </c>
      <c r="U44" t="s">
        <v>118</v>
      </c>
      <c r="V44" t="s">
        <v>128</v>
      </c>
      <c r="W44" t="s">
        <v>118</v>
      </c>
      <c r="X44" s="4" t="s">
        <v>128</v>
      </c>
      <c r="Y44" s="4" t="s">
        <v>186</v>
      </c>
      <c r="Z44" s="4" t="s">
        <v>231</v>
      </c>
      <c r="AA44" s="4" t="s">
        <v>48</v>
      </c>
      <c r="AB44" s="4">
        <v>504</v>
      </c>
      <c r="AC44" s="4">
        <v>7885.9809999999998</v>
      </c>
      <c r="AD44" s="4">
        <v>3550.4789999999998</v>
      </c>
      <c r="AE44" s="4">
        <v>2.2210000000000001</v>
      </c>
      <c r="AF44" s="4">
        <v>2.9</v>
      </c>
      <c r="AG44" s="4">
        <v>10.055</v>
      </c>
      <c r="AH44" s="4">
        <v>561.89157699999998</v>
      </c>
      <c r="AI44" s="4">
        <v>13.891033</v>
      </c>
      <c r="AJ44" s="4">
        <v>248.219337</v>
      </c>
      <c r="AK44" s="4">
        <v>2069</v>
      </c>
      <c r="AL44" s="4">
        <v>0</v>
      </c>
      <c r="AM44" s="4">
        <v>1822</v>
      </c>
      <c r="AN44" s="4">
        <v>77</v>
      </c>
      <c r="AO44" s="4">
        <v>14.034701999999999</v>
      </c>
      <c r="AP44" s="4">
        <v>5641.6</v>
      </c>
      <c r="AQ44" s="4">
        <v>0</v>
      </c>
      <c r="AR44" s="4">
        <v>248</v>
      </c>
      <c r="AS44" s="4">
        <v>233933</v>
      </c>
      <c r="AT44" s="4">
        <v>0</v>
      </c>
      <c r="AU44" s="4">
        <v>23.103999999999999</v>
      </c>
      <c r="AV44" s="4">
        <v>73223</v>
      </c>
      <c r="AW44" s="4">
        <v>0</v>
      </c>
      <c r="AX44" s="4">
        <v>0.48</v>
      </c>
      <c r="AY44">
        <v>0.76586206896551734</v>
      </c>
      <c r="AZ44" t="s">
        <v>70</v>
      </c>
      <c r="BA44" t="s">
        <v>240</v>
      </c>
      <c r="BB44">
        <v>1</v>
      </c>
      <c r="BC44" t="s">
        <v>382</v>
      </c>
      <c r="BD44">
        <v>12</v>
      </c>
      <c r="BE44">
        <v>45786.219999999994</v>
      </c>
      <c r="BF44">
        <v>0.17223481213343231</v>
      </c>
      <c r="BG44">
        <v>0.13190810956839766</v>
      </c>
      <c r="BH44">
        <v>258950.32699999999</v>
      </c>
      <c r="BI44">
        <v>3.045364372140762E-2</v>
      </c>
      <c r="BJ44">
        <v>2.3323290588015976E-2</v>
      </c>
      <c r="BK44">
        <v>1</v>
      </c>
      <c r="BL44" t="s">
        <v>67</v>
      </c>
      <c r="BM44">
        <v>-1</v>
      </c>
      <c r="BN44" t="s">
        <v>371</v>
      </c>
    </row>
    <row r="45" spans="1:66">
      <c r="A45" s="139" t="str">
        <f t="shared" si="20"/>
        <v>공영급행</v>
      </c>
      <c r="B45" s="139" t="str">
        <f t="shared" si="1"/>
        <v>e음88</v>
      </c>
      <c r="C45" s="140" t="str">
        <f t="shared" si="21"/>
        <v>73아1556</v>
      </c>
      <c r="D45" s="128" t="str">
        <f t="shared" si="22"/>
        <v>중형</v>
      </c>
      <c r="E45" s="124" t="str">
        <f t="shared" si="16"/>
        <v>F</v>
      </c>
      <c r="F45" s="147">
        <f t="shared" si="17"/>
        <v>0.76034482758620692</v>
      </c>
      <c r="G45" s="148">
        <f t="shared" si="18"/>
        <v>2.2050000000000001</v>
      </c>
      <c r="H45" s="149">
        <f t="shared" si="19"/>
        <v>2.9</v>
      </c>
      <c r="I45" s="150">
        <f t="shared" si="23"/>
        <v>7367.049</v>
      </c>
      <c r="J45" s="151">
        <f t="shared" si="24"/>
        <v>2.8469218108565945E-2</v>
      </c>
      <c r="K45" s="151">
        <f t="shared" si="25"/>
        <v>0.41814500470757404</v>
      </c>
      <c r="L45" s="151">
        <f t="shared" si="26"/>
        <v>0.28138811076185322</v>
      </c>
      <c r="M45" s="152">
        <f t="shared" si="27"/>
        <v>9.8040000000000003</v>
      </c>
      <c r="N45" s="153">
        <f t="shared" si="28"/>
        <v>0</v>
      </c>
      <c r="O45" s="153">
        <f t="shared" si="29"/>
        <v>14.523999999999999</v>
      </c>
      <c r="P45" s="154">
        <f t="shared" si="30"/>
        <v>0</v>
      </c>
      <c r="Q45" s="155">
        <f t="shared" si="31"/>
        <v>79</v>
      </c>
      <c r="R45" s="156">
        <f t="shared" si="32"/>
        <v>26.853791232178466</v>
      </c>
      <c r="S45" s="141">
        <f t="shared" si="33"/>
        <v>0</v>
      </c>
      <c r="T45" s="141">
        <f t="shared" si="34"/>
        <v>1070</v>
      </c>
      <c r="U45" t="s">
        <v>118</v>
      </c>
      <c r="V45" t="s">
        <v>128</v>
      </c>
      <c r="W45" t="s">
        <v>118</v>
      </c>
      <c r="X45" s="4" t="s">
        <v>128</v>
      </c>
      <c r="Y45" s="4" t="s">
        <v>236</v>
      </c>
      <c r="Z45" s="4" t="s">
        <v>231</v>
      </c>
      <c r="AA45" s="4" t="s">
        <v>48</v>
      </c>
      <c r="AB45" s="4">
        <v>504</v>
      </c>
      <c r="AC45" s="4">
        <v>7367.049</v>
      </c>
      <c r="AD45" s="4">
        <v>3340.4319999999998</v>
      </c>
      <c r="AE45" s="4">
        <v>2.2050000000000001</v>
      </c>
      <c r="AF45" s="4">
        <v>2.9</v>
      </c>
      <c r="AG45" s="4">
        <v>9.8040000000000003</v>
      </c>
      <c r="AH45" s="4">
        <v>495.74684300000001</v>
      </c>
      <c r="AI45" s="4">
        <v>14.113524999999999</v>
      </c>
      <c r="AJ45" s="4">
        <v>207.29406599999999</v>
      </c>
      <c r="AK45" s="4">
        <v>2073</v>
      </c>
      <c r="AL45" s="4">
        <v>0</v>
      </c>
      <c r="AM45" s="4">
        <v>1070</v>
      </c>
      <c r="AN45" s="4">
        <v>79</v>
      </c>
      <c r="AO45" s="4">
        <v>14.860506000000001</v>
      </c>
      <c r="AP45" s="4">
        <v>4527.2</v>
      </c>
      <c r="AQ45" s="4">
        <v>0</v>
      </c>
      <c r="AR45" s="4">
        <v>188</v>
      </c>
      <c r="AS45" s="4">
        <v>154544</v>
      </c>
      <c r="AT45" s="4">
        <v>0</v>
      </c>
      <c r="AU45" s="4">
        <v>14.523999999999999</v>
      </c>
      <c r="AV45" s="4">
        <v>64733</v>
      </c>
      <c r="AW45" s="4">
        <v>0</v>
      </c>
      <c r="AX45" s="4">
        <v>0.46</v>
      </c>
      <c r="AY45">
        <v>0.76034482758620692</v>
      </c>
      <c r="AZ45" t="s">
        <v>70</v>
      </c>
      <c r="BA45" t="s">
        <v>240</v>
      </c>
      <c r="BB45">
        <v>2</v>
      </c>
      <c r="BC45" t="s">
        <v>491</v>
      </c>
      <c r="BD45">
        <v>12</v>
      </c>
      <c r="BE45">
        <v>45786.219999999994</v>
      </c>
      <c r="BF45">
        <v>0.16090100908089816</v>
      </c>
      <c r="BG45">
        <v>0.12234025000806223</v>
      </c>
      <c r="BH45">
        <v>258950.32699999999</v>
      </c>
      <c r="BI45">
        <v>2.8449660926668768E-2</v>
      </c>
      <c r="BJ45">
        <v>2.1631552532174012E-2</v>
      </c>
      <c r="BK45">
        <v>1</v>
      </c>
      <c r="BL45" t="s">
        <v>70</v>
      </c>
      <c r="BM45">
        <v>0</v>
      </c>
      <c r="BN45" t="s">
        <v>345</v>
      </c>
    </row>
    <row r="46" spans="1:66">
      <c r="A46" s="136" t="str">
        <f t="shared" si="20"/>
        <v>공영급행</v>
      </c>
      <c r="B46" s="136" t="str">
        <f t="shared" si="1"/>
        <v>e음88</v>
      </c>
      <c r="C46" s="137" t="str">
        <f t="shared" si="21"/>
        <v>73아1559</v>
      </c>
      <c r="D46" s="111" t="str">
        <f t="shared" si="22"/>
        <v>중형</v>
      </c>
      <c r="E46" s="107" t="str">
        <f t="shared" si="16"/>
        <v>B</v>
      </c>
      <c r="F46" s="157">
        <f t="shared" si="17"/>
        <v>0.90275862068965518</v>
      </c>
      <c r="G46" s="158">
        <f t="shared" si="18"/>
        <v>2.6179999999999999</v>
      </c>
      <c r="H46" s="159">
        <f t="shared" si="19"/>
        <v>2.9</v>
      </c>
      <c r="I46" s="160">
        <f t="shared" si="23"/>
        <v>7626.1989999999996</v>
      </c>
      <c r="J46" s="161">
        <f t="shared" si="24"/>
        <v>2.4720801270618497E-2</v>
      </c>
      <c r="K46" s="161">
        <f t="shared" si="25"/>
        <v>0.36066708022117983</v>
      </c>
      <c r="L46" s="161">
        <f t="shared" si="26"/>
        <v>0.33319350832570721</v>
      </c>
      <c r="M46" s="162">
        <f t="shared" si="27"/>
        <v>8.7789999999999999</v>
      </c>
      <c r="N46" s="163">
        <f t="shared" si="28"/>
        <v>0</v>
      </c>
      <c r="O46" s="163">
        <f t="shared" si="29"/>
        <v>4.1829999999999998</v>
      </c>
      <c r="P46" s="164">
        <f t="shared" si="30"/>
        <v>0</v>
      </c>
      <c r="Q46" s="165">
        <f t="shared" si="31"/>
        <v>71</v>
      </c>
      <c r="R46" s="166">
        <f t="shared" si="32"/>
        <v>25.504036709444144</v>
      </c>
      <c r="S46" s="138">
        <f t="shared" si="33"/>
        <v>0</v>
      </c>
      <c r="T46" s="138">
        <f t="shared" si="34"/>
        <v>319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239</v>
      </c>
      <c r="Z46" s="4" t="s">
        <v>231</v>
      </c>
      <c r="AA46" s="4" t="s">
        <v>48</v>
      </c>
      <c r="AB46" s="4">
        <v>504</v>
      </c>
      <c r="AC46" s="4">
        <v>7626.1989999999996</v>
      </c>
      <c r="AD46" s="4">
        <v>2912.4470000000001</v>
      </c>
      <c r="AE46" s="4">
        <v>2.6179999999999999</v>
      </c>
      <c r="AF46" s="4">
        <v>2.9</v>
      </c>
      <c r="AG46" s="4">
        <v>8.7789999999999999</v>
      </c>
      <c r="AH46" s="4">
        <v>486.51707800000003</v>
      </c>
      <c r="AI46" s="4">
        <v>12.027092</v>
      </c>
      <c r="AJ46" s="4">
        <v>175.47069400000001</v>
      </c>
      <c r="AK46" s="4">
        <v>2541</v>
      </c>
      <c r="AL46" s="4">
        <v>0</v>
      </c>
      <c r="AM46" s="4">
        <v>319</v>
      </c>
      <c r="AN46" s="4">
        <v>71</v>
      </c>
      <c r="AO46" s="4">
        <v>15.675090000000001</v>
      </c>
      <c r="AP46" s="4">
        <v>1156.5999999999999</v>
      </c>
      <c r="AQ46" s="4">
        <v>0</v>
      </c>
      <c r="AR46" s="4">
        <v>97</v>
      </c>
      <c r="AS46" s="4">
        <v>72941</v>
      </c>
      <c r="AT46" s="4">
        <v>0</v>
      </c>
      <c r="AU46" s="4">
        <v>4.1829999999999998</v>
      </c>
      <c r="AV46" s="4">
        <v>65700</v>
      </c>
      <c r="AW46" s="4">
        <v>0</v>
      </c>
      <c r="AX46" s="4">
        <v>0.54</v>
      </c>
      <c r="AY46">
        <v>0.90275862068965518</v>
      </c>
      <c r="AZ46" t="s">
        <v>68</v>
      </c>
      <c r="BA46" t="s">
        <v>240</v>
      </c>
      <c r="BB46">
        <v>3</v>
      </c>
      <c r="BC46" t="s">
        <v>500</v>
      </c>
      <c r="BD46">
        <v>10</v>
      </c>
      <c r="BE46">
        <v>45786.219999999994</v>
      </c>
      <c r="BF46">
        <v>0.16656100896732687</v>
      </c>
      <c r="BG46">
        <v>0.15036438671602129</v>
      </c>
      <c r="BH46">
        <v>258950.32699999999</v>
      </c>
      <c r="BI46">
        <v>2.9450432012777493E-2</v>
      </c>
      <c r="BJ46">
        <v>2.6586631382569476E-2</v>
      </c>
      <c r="BK46">
        <v>1</v>
      </c>
      <c r="BL46" t="s">
        <v>69</v>
      </c>
      <c r="BM46">
        <v>1</v>
      </c>
      <c r="BN46" t="s">
        <v>340</v>
      </c>
    </row>
    <row r="47" spans="1:66">
      <c r="A47" s="139" t="str">
        <f t="shared" si="20"/>
        <v>공영급행</v>
      </c>
      <c r="B47" s="139" t="str">
        <f t="shared" si="1"/>
        <v>e음88</v>
      </c>
      <c r="C47" s="140" t="str">
        <f t="shared" si="21"/>
        <v>73아1560</v>
      </c>
      <c r="D47" s="128" t="str">
        <f t="shared" si="22"/>
        <v>중형</v>
      </c>
      <c r="E47" s="124" t="str">
        <f t="shared" si="16"/>
        <v>C</v>
      </c>
      <c r="F47" s="147">
        <f t="shared" si="17"/>
        <v>0.88620689655172413</v>
      </c>
      <c r="G47" s="148">
        <f t="shared" si="18"/>
        <v>2.57</v>
      </c>
      <c r="H47" s="149">
        <f t="shared" si="19"/>
        <v>2.9</v>
      </c>
      <c r="I47" s="150">
        <f t="shared" si="23"/>
        <v>7625.0110000000004</v>
      </c>
      <c r="J47" s="151">
        <f t="shared" si="24"/>
        <v>2.4867272701366006E-2</v>
      </c>
      <c r="K47" s="151">
        <f t="shared" si="25"/>
        <v>0.36291838783767777</v>
      </c>
      <c r="L47" s="151">
        <f t="shared" si="26"/>
        <v>0.32091756982383368</v>
      </c>
      <c r="M47" s="152">
        <f t="shared" si="27"/>
        <v>9.0679999999999996</v>
      </c>
      <c r="N47" s="153">
        <f t="shared" si="28"/>
        <v>0</v>
      </c>
      <c r="O47" s="153">
        <f t="shared" si="29"/>
        <v>3.698</v>
      </c>
      <c r="P47" s="154">
        <f t="shared" si="30"/>
        <v>0</v>
      </c>
      <c r="Q47" s="155">
        <f t="shared" si="31"/>
        <v>71</v>
      </c>
      <c r="R47" s="156">
        <f t="shared" si="32"/>
        <v>25.971719321523885</v>
      </c>
      <c r="S47" s="141">
        <f t="shared" si="33"/>
        <v>0</v>
      </c>
      <c r="T47" s="141">
        <f t="shared" si="34"/>
        <v>282</v>
      </c>
      <c r="U47" t="s">
        <v>118</v>
      </c>
      <c r="V47" t="s">
        <v>128</v>
      </c>
      <c r="W47" t="s">
        <v>118</v>
      </c>
      <c r="X47" s="4" t="s">
        <v>128</v>
      </c>
      <c r="Y47" s="4" t="s">
        <v>194</v>
      </c>
      <c r="Z47" s="4" t="s">
        <v>231</v>
      </c>
      <c r="AA47" s="4" t="s">
        <v>48</v>
      </c>
      <c r="AB47" s="4">
        <v>504</v>
      </c>
      <c r="AC47" s="4">
        <v>7625.0110000000004</v>
      </c>
      <c r="AD47" s="4">
        <v>2966.8820000000001</v>
      </c>
      <c r="AE47" s="4">
        <v>2.57</v>
      </c>
      <c r="AF47" s="4">
        <v>2.9</v>
      </c>
      <c r="AG47" s="4">
        <v>9.0679999999999996</v>
      </c>
      <c r="AH47" s="4">
        <v>479.55262900000002</v>
      </c>
      <c r="AI47" s="4">
        <v>11.925166000000001</v>
      </c>
      <c r="AJ47" s="4">
        <v>174.038467</v>
      </c>
      <c r="AK47" s="4">
        <v>2447</v>
      </c>
      <c r="AL47" s="4">
        <v>0</v>
      </c>
      <c r="AM47" s="4">
        <v>282</v>
      </c>
      <c r="AN47" s="4">
        <v>71</v>
      </c>
      <c r="AO47" s="4">
        <v>15.900257999999999</v>
      </c>
      <c r="AP47" s="4">
        <v>1247.9000000000001</v>
      </c>
      <c r="AQ47" s="4">
        <v>0</v>
      </c>
      <c r="AR47" s="4">
        <v>91</v>
      </c>
      <c r="AS47" s="4">
        <v>67891</v>
      </c>
      <c r="AT47" s="4">
        <v>0</v>
      </c>
      <c r="AU47" s="4">
        <v>3.698</v>
      </c>
      <c r="AV47" s="4">
        <v>68743</v>
      </c>
      <c r="AW47" s="4">
        <v>0</v>
      </c>
      <c r="AX47" s="4">
        <v>0.53</v>
      </c>
      <c r="AY47">
        <v>0.88620689655172413</v>
      </c>
      <c r="AZ47" t="s">
        <v>69</v>
      </c>
      <c r="BA47" t="s">
        <v>240</v>
      </c>
      <c r="BB47">
        <v>1</v>
      </c>
      <c r="BC47" t="s">
        <v>359</v>
      </c>
      <c r="BD47">
        <v>11</v>
      </c>
      <c r="BE47">
        <v>45786.219999999994</v>
      </c>
      <c r="BF47">
        <v>0.16653506229603582</v>
      </c>
      <c r="BG47">
        <v>0.14758452072441794</v>
      </c>
      <c r="BH47">
        <v>258950.32699999999</v>
      </c>
      <c r="BI47">
        <v>2.9445844260316385E-2</v>
      </c>
      <c r="BJ47">
        <v>2.6095110258280381E-2</v>
      </c>
      <c r="BK47">
        <v>1</v>
      </c>
      <c r="BL47" t="s">
        <v>69</v>
      </c>
      <c r="BM47">
        <v>0</v>
      </c>
      <c r="BN47" t="s">
        <v>345</v>
      </c>
    </row>
    <row r="48" spans="1:66">
      <c r="A48" s="136" t="str">
        <f t="shared" si="20"/>
        <v>공영급행</v>
      </c>
      <c r="B48" s="136" t="str">
        <f t="shared" si="1"/>
        <v>e음88</v>
      </c>
      <c r="C48" s="137" t="str">
        <f t="shared" si="21"/>
        <v>73아1561</v>
      </c>
      <c r="D48" s="111" t="str">
        <f t="shared" si="22"/>
        <v>중형</v>
      </c>
      <c r="E48" s="107" t="str">
        <f t="shared" si="16"/>
        <v>B</v>
      </c>
      <c r="F48" s="157">
        <f t="shared" si="17"/>
        <v>0.91655172413793107</v>
      </c>
      <c r="G48" s="158">
        <f t="shared" si="18"/>
        <v>2.6579999999999999</v>
      </c>
      <c r="H48" s="159">
        <f t="shared" si="19"/>
        <v>2.9</v>
      </c>
      <c r="I48" s="160">
        <f t="shared" si="23"/>
        <v>7688.1379999999999</v>
      </c>
      <c r="J48" s="161">
        <f t="shared" si="24"/>
        <v>2.5421323167118683E-2</v>
      </c>
      <c r="K48" s="161">
        <f t="shared" si="25"/>
        <v>0.37062878319535103</v>
      </c>
      <c r="L48" s="161">
        <f t="shared" si="26"/>
        <v>0.17182313845042843</v>
      </c>
      <c r="M48" s="162">
        <f t="shared" si="27"/>
        <v>9.266</v>
      </c>
      <c r="N48" s="163">
        <f t="shared" si="28"/>
        <v>0</v>
      </c>
      <c r="O48" s="163">
        <f t="shared" si="29"/>
        <v>7.5570000000000004</v>
      </c>
      <c r="P48" s="164">
        <f t="shared" si="30"/>
        <v>0</v>
      </c>
      <c r="Q48" s="165">
        <f t="shared" si="31"/>
        <v>77</v>
      </c>
      <c r="R48" s="166">
        <f t="shared" si="32"/>
        <v>26.692101384794203</v>
      </c>
      <c r="S48" s="138">
        <f t="shared" si="33"/>
        <v>0</v>
      </c>
      <c r="T48" s="138">
        <f t="shared" si="34"/>
        <v>581</v>
      </c>
      <c r="U48" t="s">
        <v>118</v>
      </c>
      <c r="V48" t="s">
        <v>128</v>
      </c>
      <c r="W48" t="s">
        <v>118</v>
      </c>
      <c r="X48" s="4" t="s">
        <v>128</v>
      </c>
      <c r="Y48" s="4" t="s">
        <v>192</v>
      </c>
      <c r="Z48" s="4" t="s">
        <v>231</v>
      </c>
      <c r="AA48" s="4" t="s">
        <v>48</v>
      </c>
      <c r="AB48" s="4">
        <v>504</v>
      </c>
      <c r="AC48" s="4">
        <v>7688.1379999999999</v>
      </c>
      <c r="AD48" s="4">
        <v>2892.1419999999998</v>
      </c>
      <c r="AE48" s="4">
        <v>2.6579999999999999</v>
      </c>
      <c r="AF48" s="4">
        <v>2.9</v>
      </c>
      <c r="AG48" s="4">
        <v>9.266</v>
      </c>
      <c r="AH48" s="4">
        <v>476.91117100000002</v>
      </c>
      <c r="AI48" s="4">
        <v>12.123713</v>
      </c>
      <c r="AJ48" s="4">
        <v>176.75700699999999</v>
      </c>
      <c r="AK48" s="4">
        <v>1321</v>
      </c>
      <c r="AL48" s="4">
        <v>0</v>
      </c>
      <c r="AM48" s="4">
        <v>581</v>
      </c>
      <c r="AN48" s="4">
        <v>77</v>
      </c>
      <c r="AO48" s="4">
        <v>16.120691000000001</v>
      </c>
      <c r="AP48" s="4">
        <v>1956.8</v>
      </c>
      <c r="AQ48" s="4">
        <v>0</v>
      </c>
      <c r="AR48" s="4">
        <v>76</v>
      </c>
      <c r="AS48" s="4">
        <v>46972</v>
      </c>
      <c r="AT48" s="4">
        <v>0</v>
      </c>
      <c r="AU48" s="4">
        <v>7.5570000000000004</v>
      </c>
      <c r="AV48" s="4">
        <v>69250</v>
      </c>
      <c r="AW48" s="4">
        <v>0</v>
      </c>
      <c r="AX48" s="4">
        <v>0.54</v>
      </c>
      <c r="AY48">
        <v>0.91655172413793107</v>
      </c>
      <c r="AZ48" t="s">
        <v>68</v>
      </c>
      <c r="BA48" t="s">
        <v>240</v>
      </c>
      <c r="BB48">
        <v>1</v>
      </c>
      <c r="BC48" t="s">
        <v>360</v>
      </c>
      <c r="BD48">
        <v>17</v>
      </c>
      <c r="BE48">
        <v>45786.219999999994</v>
      </c>
      <c r="BF48">
        <v>0.16791379589754299</v>
      </c>
      <c r="BG48">
        <v>0.15390167913643768</v>
      </c>
      <c r="BH48">
        <v>258950.32699999999</v>
      </c>
      <c r="BI48">
        <v>2.9689624605108145E-2</v>
      </c>
      <c r="BJ48">
        <v>2.721207662081981E-2</v>
      </c>
      <c r="BK48">
        <v>1</v>
      </c>
      <c r="BL48" t="s">
        <v>68</v>
      </c>
      <c r="BM48">
        <v>0</v>
      </c>
      <c r="BN48" t="s">
        <v>345</v>
      </c>
    </row>
    <row r="49" spans="1:66">
      <c r="A49" s="139" t="str">
        <f t="shared" si="20"/>
        <v>공영급행</v>
      </c>
      <c r="B49" s="139" t="str">
        <f t="shared" si="1"/>
        <v>e음88</v>
      </c>
      <c r="C49" s="140" t="str">
        <f t="shared" si="21"/>
        <v>73아1562</v>
      </c>
      <c r="D49" s="128" t="str">
        <f t="shared" si="22"/>
        <v>중형</v>
      </c>
      <c r="E49" s="124" t="str">
        <f t="shared" si="16"/>
        <v>B</v>
      </c>
      <c r="F49" s="147">
        <f t="shared" si="17"/>
        <v>0.91137931034482755</v>
      </c>
      <c r="G49" s="148">
        <f t="shared" si="18"/>
        <v>2.6429999999999998</v>
      </c>
      <c r="H49" s="149">
        <f t="shared" si="19"/>
        <v>2.9</v>
      </c>
      <c r="I49" s="150">
        <f t="shared" si="23"/>
        <v>7593.8419999999996</v>
      </c>
      <c r="J49" s="151">
        <f t="shared" si="24"/>
        <v>3.7369665838113061E-2</v>
      </c>
      <c r="K49" s="151">
        <f t="shared" si="25"/>
        <v>0.35212657565403793</v>
      </c>
      <c r="L49" s="151">
        <f t="shared" si="26"/>
        <v>0.29418573628474232</v>
      </c>
      <c r="M49" s="152">
        <f t="shared" si="27"/>
        <v>7.8120000000000003</v>
      </c>
      <c r="N49" s="153">
        <f t="shared" si="28"/>
        <v>0</v>
      </c>
      <c r="O49" s="153">
        <f t="shared" si="29"/>
        <v>1.909</v>
      </c>
      <c r="P49" s="154">
        <f t="shared" si="30"/>
        <v>0</v>
      </c>
      <c r="Q49" s="155">
        <f t="shared" si="31"/>
        <v>70</v>
      </c>
      <c r="R49" s="156">
        <f t="shared" si="32"/>
        <v>25.583554179969752</v>
      </c>
      <c r="S49" s="141">
        <f t="shared" si="33"/>
        <v>0</v>
      </c>
      <c r="T49" s="141">
        <f t="shared" si="34"/>
        <v>145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241</v>
      </c>
      <c r="Z49" s="4" t="s">
        <v>231</v>
      </c>
      <c r="AA49" s="4" t="s">
        <v>48</v>
      </c>
      <c r="AB49" s="4">
        <v>504</v>
      </c>
      <c r="AC49" s="4">
        <v>7593.8419999999996</v>
      </c>
      <c r="AD49" s="4">
        <v>2873.7260000000001</v>
      </c>
      <c r="AE49" s="4">
        <v>2.6429999999999998</v>
      </c>
      <c r="AF49" s="4">
        <v>2.9</v>
      </c>
      <c r="AG49" s="4">
        <v>7.8120000000000003</v>
      </c>
      <c r="AH49" s="4">
        <v>486.197069</v>
      </c>
      <c r="AI49" s="4">
        <v>18.169021999999998</v>
      </c>
      <c r="AJ49" s="4">
        <v>171.20290900000001</v>
      </c>
      <c r="AK49" s="4">
        <v>2234</v>
      </c>
      <c r="AL49" s="4">
        <v>0</v>
      </c>
      <c r="AM49" s="4">
        <v>145</v>
      </c>
      <c r="AN49" s="4">
        <v>70</v>
      </c>
      <c r="AO49" s="4">
        <v>15.618855</v>
      </c>
      <c r="AP49" s="4">
        <v>378</v>
      </c>
      <c r="AQ49" s="4">
        <v>0</v>
      </c>
      <c r="AR49" s="4">
        <v>65</v>
      </c>
      <c r="AS49" s="4">
        <v>38640</v>
      </c>
      <c r="AT49" s="4">
        <v>0</v>
      </c>
      <c r="AU49" s="4">
        <v>1.909</v>
      </c>
      <c r="AV49" s="4">
        <v>70344</v>
      </c>
      <c r="AW49" s="4">
        <v>0</v>
      </c>
      <c r="AX49" s="4">
        <v>0.51</v>
      </c>
      <c r="AY49">
        <v>0.91137931034482755</v>
      </c>
      <c r="AZ49" t="s">
        <v>68</v>
      </c>
      <c r="BA49" t="s">
        <v>240</v>
      </c>
      <c r="BB49">
        <v>2</v>
      </c>
      <c r="BC49" t="s">
        <v>383</v>
      </c>
      <c r="BD49">
        <v>13</v>
      </c>
      <c r="BE49">
        <v>45786.219999999994</v>
      </c>
      <c r="BF49">
        <v>0.16585431162476397</v>
      </c>
      <c r="BG49">
        <v>0.1511561881462935</v>
      </c>
      <c r="BH49">
        <v>258950.32699999999</v>
      </c>
      <c r="BI49">
        <v>2.9325477546124124E-2</v>
      </c>
      <c r="BJ49">
        <v>2.6726633501519329E-2</v>
      </c>
      <c r="BK49">
        <v>1</v>
      </c>
      <c r="BL49" t="s">
        <v>68</v>
      </c>
      <c r="BM49">
        <v>0</v>
      </c>
      <c r="BN49" t="s">
        <v>345</v>
      </c>
    </row>
  </sheetData>
  <sortState xmlns:xlrd2="http://schemas.microsoft.com/office/spreadsheetml/2017/richdata2" ref="U5:AX49">
    <sortCondition ref="Y5:Y49"/>
    <sortCondition ref="U5:U49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29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11"/>
      <c r="R1" s="211"/>
    </row>
    <row r="2" spans="1:78" ht="45" customHeight="1">
      <c r="A2" s="10" t="s">
        <v>32</v>
      </c>
      <c r="B2" s="30"/>
      <c r="C2" s="96"/>
      <c r="D2" s="103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162</v>
      </c>
      <c r="B3" s="31"/>
      <c r="E3" s="11"/>
      <c r="F3" s="8"/>
      <c r="G3" s="11"/>
      <c r="H3" s="11"/>
      <c r="X3" s="11"/>
      <c r="Y3" s="11"/>
    </row>
    <row r="4" spans="1:78" ht="54">
      <c r="A4" s="117" t="s">
        <v>38</v>
      </c>
      <c r="B4" s="118" t="s">
        <v>49</v>
      </c>
      <c r="C4" s="119" t="s">
        <v>148</v>
      </c>
      <c r="D4" s="119" t="s">
        <v>163</v>
      </c>
      <c r="E4" s="120" t="s">
        <v>152</v>
      </c>
      <c r="F4" s="118" t="s">
        <v>156</v>
      </c>
      <c r="G4" s="120" t="s">
        <v>154</v>
      </c>
      <c r="H4" s="120" t="s">
        <v>158</v>
      </c>
      <c r="I4" s="121" t="s">
        <v>160</v>
      </c>
      <c r="J4" s="120" t="s">
        <v>11</v>
      </c>
      <c r="K4" s="120" t="s">
        <v>12</v>
      </c>
      <c r="L4" s="120" t="s">
        <v>13</v>
      </c>
      <c r="M4" s="120" t="s">
        <v>73</v>
      </c>
      <c r="N4" s="120" t="s">
        <v>6</v>
      </c>
      <c r="O4" s="120" t="s">
        <v>7</v>
      </c>
      <c r="P4" s="120" t="s">
        <v>199</v>
      </c>
      <c r="Q4" s="214" t="s">
        <v>43</v>
      </c>
      <c r="R4" s="214" t="s">
        <v>44</v>
      </c>
      <c r="S4" s="13"/>
      <c r="T4" s="285" t="s">
        <v>42</v>
      </c>
      <c r="U4" s="285" t="s">
        <v>165</v>
      </c>
      <c r="V4" s="285" t="s">
        <v>166</v>
      </c>
      <c r="W4" s="285" t="s">
        <v>3</v>
      </c>
      <c r="X4" s="285" t="s">
        <v>19</v>
      </c>
      <c r="Y4" s="285" t="s">
        <v>8</v>
      </c>
      <c r="Z4" s="285" t="s">
        <v>15</v>
      </c>
      <c r="AA4" s="285" t="s">
        <v>2</v>
      </c>
      <c r="AB4" s="285" t="s">
        <v>20</v>
      </c>
      <c r="AC4" s="285" t="s">
        <v>21</v>
      </c>
      <c r="AD4" s="285" t="s">
        <v>22</v>
      </c>
      <c r="AE4" s="285" t="s">
        <v>23</v>
      </c>
      <c r="AF4" s="285" t="s">
        <v>24</v>
      </c>
      <c r="AG4" s="285" t="s">
        <v>17</v>
      </c>
      <c r="AH4" s="285" t="s">
        <v>25</v>
      </c>
      <c r="AI4" s="285" t="s">
        <v>39</v>
      </c>
      <c r="AJ4" s="285" t="s">
        <v>27</v>
      </c>
      <c r="AK4" s="285" t="s">
        <v>40</v>
      </c>
      <c r="AL4" s="285" t="s">
        <v>41</v>
      </c>
      <c r="AM4" s="286" t="s">
        <v>404</v>
      </c>
      <c r="AN4" s="287"/>
      <c r="AO4" s="288" t="s">
        <v>288</v>
      </c>
      <c r="AP4" s="288" t="s">
        <v>405</v>
      </c>
      <c r="AQ4" s="289" t="s">
        <v>153</v>
      </c>
      <c r="AR4" s="290" t="s">
        <v>31</v>
      </c>
      <c r="AS4" s="289" t="s">
        <v>0</v>
      </c>
      <c r="AT4" s="290" t="s">
        <v>9</v>
      </c>
      <c r="AU4" s="289" t="s">
        <v>29</v>
      </c>
      <c r="AV4" s="289" t="s">
        <v>166</v>
      </c>
      <c r="AW4" s="291" t="s">
        <v>65</v>
      </c>
      <c r="AX4" s="291" t="s">
        <v>406</v>
      </c>
      <c r="AY4" s="292" t="s">
        <v>131</v>
      </c>
      <c r="AZ4" s="293" t="s">
        <v>407</v>
      </c>
      <c r="BA4" s="294" t="s">
        <v>408</v>
      </c>
      <c r="BB4" s="294" t="s">
        <v>409</v>
      </c>
      <c r="BC4" s="295" t="s">
        <v>410</v>
      </c>
      <c r="BD4" s="296">
        <v>10</v>
      </c>
      <c r="BE4" s="297" t="s">
        <v>143</v>
      </c>
      <c r="BF4" s="298" t="s">
        <v>144</v>
      </c>
      <c r="BG4" s="299" t="s">
        <v>145</v>
      </c>
      <c r="BH4" s="285"/>
      <c r="BI4" s="300" t="s">
        <v>0</v>
      </c>
      <c r="BJ4" s="301" t="s">
        <v>74</v>
      </c>
      <c r="BK4" s="302" t="s">
        <v>65</v>
      </c>
      <c r="BL4" s="302" t="s">
        <v>164</v>
      </c>
      <c r="BM4" s="303" t="s">
        <v>150</v>
      </c>
      <c r="BN4" s="301" t="s">
        <v>155</v>
      </c>
      <c r="BO4" s="303" t="s">
        <v>153</v>
      </c>
      <c r="BP4" s="303" t="s">
        <v>157</v>
      </c>
      <c r="BQ4" s="304" t="s">
        <v>159</v>
      </c>
      <c r="BR4" s="303" t="s">
        <v>11</v>
      </c>
      <c r="BS4" s="303" t="s">
        <v>12</v>
      </c>
      <c r="BT4" s="303" t="s">
        <v>13</v>
      </c>
      <c r="BU4" s="303" t="s">
        <v>106</v>
      </c>
      <c r="BV4" s="303" t="s">
        <v>6</v>
      </c>
      <c r="BW4" s="303" t="s">
        <v>7</v>
      </c>
      <c r="BX4" s="303" t="s">
        <v>198</v>
      </c>
      <c r="BY4" s="305" t="s">
        <v>200</v>
      </c>
      <c r="BZ4" s="305" t="s">
        <v>201</v>
      </c>
    </row>
    <row r="5" spans="1:78" ht="16.5">
      <c r="A5" s="122" t="str">
        <f>BI5</f>
        <v>공영급행</v>
      </c>
      <c r="B5" s="123" t="str">
        <f>IF(BJ5="NULL", E5, BJ5)</f>
        <v>강치선</v>
      </c>
      <c r="C5" s="124" t="str">
        <f>BK5</f>
        <v>S</v>
      </c>
      <c r="D5" s="125">
        <f>BL5</f>
        <v>1.0282222222222221</v>
      </c>
      <c r="E5" s="126">
        <f>U5</f>
        <v>3171</v>
      </c>
      <c r="F5" s="127" t="str">
        <f t="shared" ref="F5:I6" si="0">BN5</f>
        <v>e음22</v>
      </c>
      <c r="G5" s="128" t="str">
        <f t="shared" si="0"/>
        <v>73아1576</v>
      </c>
      <c r="H5" s="129">
        <f t="shared" si="0"/>
        <v>1</v>
      </c>
      <c r="I5" s="130">
        <f t="shared" si="0"/>
        <v>2737.2049999999999</v>
      </c>
      <c r="J5" s="131">
        <f>AB5/AA5</f>
        <v>1.8324318495618015E-2</v>
      </c>
      <c r="K5" s="131">
        <f>AC5/AA5</f>
        <v>0.39618635064413665</v>
      </c>
      <c r="L5" s="131">
        <f>AD5/I5</f>
        <v>0.45155551009149847</v>
      </c>
      <c r="M5" s="132">
        <f>Z5</f>
        <v>5.1879999999999997</v>
      </c>
      <c r="N5" s="133">
        <f>BV5</f>
        <v>0.10960085196395594</v>
      </c>
      <c r="O5" s="133">
        <f>BW5</f>
        <v>1.3517438408887898</v>
      </c>
      <c r="P5" s="215">
        <f>AK5</f>
        <v>136</v>
      </c>
      <c r="Q5" s="216">
        <f>AE5</f>
        <v>3</v>
      </c>
      <c r="R5" s="216">
        <f>AF5</f>
        <v>37</v>
      </c>
      <c r="T5" s="285">
        <v>504</v>
      </c>
      <c r="U5" s="285">
        <v>3171</v>
      </c>
      <c r="V5" s="285" t="s">
        <v>242</v>
      </c>
      <c r="W5" s="285">
        <v>2737.2049999999999</v>
      </c>
      <c r="X5" s="285">
        <v>591.51599999999996</v>
      </c>
      <c r="Y5" s="285">
        <v>4.6269999999999998</v>
      </c>
      <c r="Z5" s="285">
        <v>5.1879999999999997</v>
      </c>
      <c r="AA5" s="285">
        <v>198.91299100000001</v>
      </c>
      <c r="AB5" s="285">
        <v>3.6449449999999999</v>
      </c>
      <c r="AC5" s="285">
        <v>78.806612000000001</v>
      </c>
      <c r="AD5" s="285">
        <v>1236</v>
      </c>
      <c r="AE5" s="285">
        <v>3</v>
      </c>
      <c r="AF5" s="285">
        <v>37</v>
      </c>
      <c r="AG5" s="285">
        <v>107</v>
      </c>
      <c r="AH5" s="285">
        <v>13.760814999999999</v>
      </c>
      <c r="AI5" s="285">
        <v>796.8</v>
      </c>
      <c r="AJ5" s="285">
        <v>9.4</v>
      </c>
      <c r="AK5" s="285">
        <v>136</v>
      </c>
      <c r="AL5" s="285">
        <v>57999</v>
      </c>
      <c r="AM5" s="306">
        <v>1.0282222222222221</v>
      </c>
      <c r="AN5" s="307" t="s">
        <v>71</v>
      </c>
      <c r="AO5" s="308">
        <v>2737.2049999999999</v>
      </c>
      <c r="AP5" s="285" t="s">
        <v>525</v>
      </c>
      <c r="AQ5" s="285" t="s">
        <v>118</v>
      </c>
      <c r="AR5" s="309" t="s">
        <v>123</v>
      </c>
      <c r="AS5" s="285" t="s">
        <v>118</v>
      </c>
      <c r="AT5" s="309" t="s">
        <v>123</v>
      </c>
      <c r="AU5" s="285" t="s">
        <v>226</v>
      </c>
      <c r="AV5" s="285" t="s">
        <v>242</v>
      </c>
      <c r="AW5" s="285" t="s">
        <v>71</v>
      </c>
      <c r="AX5" s="285">
        <v>3171</v>
      </c>
      <c r="AY5" s="310" t="s">
        <v>417</v>
      </c>
      <c r="AZ5" s="311">
        <v>5</v>
      </c>
      <c r="BA5" s="285" t="s">
        <v>526</v>
      </c>
      <c r="BB5" s="285">
        <v>1</v>
      </c>
      <c r="BC5" s="312">
        <v>1</v>
      </c>
      <c r="BD5" s="285"/>
      <c r="BE5" s="313" t="s">
        <v>66</v>
      </c>
      <c r="BF5" s="309">
        <v>1</v>
      </c>
      <c r="BG5" s="314" t="s">
        <v>340</v>
      </c>
      <c r="BH5" s="285"/>
      <c r="BI5" s="285" t="s">
        <v>118</v>
      </c>
      <c r="BJ5" s="285" t="s">
        <v>242</v>
      </c>
      <c r="BK5" s="285" t="s">
        <v>71</v>
      </c>
      <c r="BL5" s="315">
        <v>1.0282222222222221</v>
      </c>
      <c r="BM5" s="285">
        <v>3171</v>
      </c>
      <c r="BN5" s="285" t="s">
        <v>123</v>
      </c>
      <c r="BO5" s="285" t="s">
        <v>226</v>
      </c>
      <c r="BP5" s="285">
        <v>1</v>
      </c>
      <c r="BQ5" s="285">
        <v>2737.2049999999999</v>
      </c>
      <c r="BR5" s="316">
        <v>1.8324318495618015E-2</v>
      </c>
      <c r="BS5" s="316">
        <v>0.39618635064413665</v>
      </c>
      <c r="BT5" s="316">
        <v>0.45155551009149847</v>
      </c>
      <c r="BU5" s="285">
        <v>5.1879999999999997</v>
      </c>
      <c r="BV5" s="317">
        <v>0.10960085196395594</v>
      </c>
      <c r="BW5" s="317">
        <v>1.3517438408887898</v>
      </c>
      <c r="BX5" s="285">
        <v>136</v>
      </c>
      <c r="BY5" s="285">
        <v>3</v>
      </c>
      <c r="BZ5" s="285">
        <v>37</v>
      </c>
    </row>
    <row r="6" spans="1:78" ht="16.5">
      <c r="A6" s="105" t="str">
        <f>BI6</f>
        <v>공영급행</v>
      </c>
      <c r="B6" s="106" t="str">
        <f>IF(BJ6="NULL", E6, BJ6)</f>
        <v>강태수</v>
      </c>
      <c r="C6" s="107" t="str">
        <f>BK6</f>
        <v>D</v>
      </c>
      <c r="D6" s="108">
        <f>BL6</f>
        <v>0.80153846153846153</v>
      </c>
      <c r="E6" s="109">
        <f>U6</f>
        <v>8591</v>
      </c>
      <c r="F6" s="110" t="str">
        <f t="shared" si="0"/>
        <v>14-1</v>
      </c>
      <c r="G6" s="111" t="str">
        <f t="shared" si="0"/>
        <v>70바3111</v>
      </c>
      <c r="H6" s="112">
        <f t="shared" si="0"/>
        <v>1</v>
      </c>
      <c r="I6" s="113">
        <f t="shared" si="0"/>
        <v>2129.0859999999998</v>
      </c>
      <c r="J6" s="114">
        <f>AB6/AA6</f>
        <v>4.0377498946377398E-2</v>
      </c>
      <c r="K6" s="114">
        <f>AC6/AA6</f>
        <v>0.35970034442793802</v>
      </c>
      <c r="L6" s="114">
        <f>AD6/I6</f>
        <v>0.27053862549469587</v>
      </c>
      <c r="M6" s="115">
        <f>Z6</f>
        <v>8.9559999999999995</v>
      </c>
      <c r="N6" s="116">
        <f>BV6</f>
        <v>0</v>
      </c>
      <c r="O6" s="116">
        <f>BW6</f>
        <v>10.427009524274737</v>
      </c>
      <c r="P6" s="217">
        <f>AK6</f>
        <v>55</v>
      </c>
      <c r="Q6" s="218">
        <f>AE6</f>
        <v>0</v>
      </c>
      <c r="R6" s="218">
        <f>AF6</f>
        <v>222</v>
      </c>
      <c r="T6" s="285">
        <v>504</v>
      </c>
      <c r="U6" s="285">
        <v>8591</v>
      </c>
      <c r="V6" s="285" t="s">
        <v>243</v>
      </c>
      <c r="W6" s="285">
        <v>2129.0859999999998</v>
      </c>
      <c r="X6" s="285">
        <v>1021.6180000000001</v>
      </c>
      <c r="Y6" s="285">
        <v>2.0840000000000001</v>
      </c>
      <c r="Z6" s="285">
        <v>8.9559999999999995</v>
      </c>
      <c r="AA6" s="285">
        <v>147.27521899999999</v>
      </c>
      <c r="AB6" s="285">
        <v>5.9466049999999999</v>
      </c>
      <c r="AC6" s="285">
        <v>52.974947</v>
      </c>
      <c r="AD6" s="285">
        <v>576</v>
      </c>
      <c r="AE6" s="285">
        <v>0</v>
      </c>
      <c r="AF6" s="285">
        <v>222</v>
      </c>
      <c r="AG6" s="285">
        <v>73</v>
      </c>
      <c r="AH6" s="285">
        <v>14.456512</v>
      </c>
      <c r="AI6" s="285">
        <v>607.4</v>
      </c>
      <c r="AJ6" s="285">
        <v>0</v>
      </c>
      <c r="AK6" s="285">
        <v>55</v>
      </c>
      <c r="AL6" s="285">
        <v>13585</v>
      </c>
      <c r="AM6" s="306">
        <v>0.80153846153846153</v>
      </c>
      <c r="AN6" s="307" t="s">
        <v>67</v>
      </c>
      <c r="AO6" s="308">
        <v>2129.0859999999998</v>
      </c>
      <c r="AP6" s="285" t="s">
        <v>527</v>
      </c>
      <c r="AQ6" s="285" t="s">
        <v>118</v>
      </c>
      <c r="AR6" s="309" t="s">
        <v>119</v>
      </c>
      <c r="AS6" s="285" t="s">
        <v>118</v>
      </c>
      <c r="AT6" s="309" t="s">
        <v>119</v>
      </c>
      <c r="AU6" s="285" t="s">
        <v>209</v>
      </c>
      <c r="AV6" s="285" t="s">
        <v>243</v>
      </c>
      <c r="AW6" s="285" t="s">
        <v>67</v>
      </c>
      <c r="AX6" s="285">
        <v>8591</v>
      </c>
      <c r="AY6" s="310" t="s">
        <v>419</v>
      </c>
      <c r="AZ6" s="311">
        <v>14</v>
      </c>
      <c r="BA6" s="285" t="s">
        <v>440</v>
      </c>
      <c r="BB6" s="285">
        <v>1</v>
      </c>
      <c r="BC6" s="312">
        <v>1</v>
      </c>
      <c r="BD6" s="285"/>
      <c r="BE6" s="313" t="s">
        <v>67</v>
      </c>
      <c r="BF6" s="309">
        <v>0</v>
      </c>
      <c r="BG6" s="314" t="s">
        <v>345</v>
      </c>
      <c r="BH6" s="285"/>
      <c r="BI6" s="285" t="s">
        <v>118</v>
      </c>
      <c r="BJ6" s="285" t="s">
        <v>243</v>
      </c>
      <c r="BK6" s="285" t="s">
        <v>67</v>
      </c>
      <c r="BL6" s="315">
        <v>0.80153846153846153</v>
      </c>
      <c r="BM6" s="285">
        <v>8591</v>
      </c>
      <c r="BN6" s="285" t="s">
        <v>119</v>
      </c>
      <c r="BO6" s="285" t="s">
        <v>209</v>
      </c>
      <c r="BP6" s="285">
        <v>1</v>
      </c>
      <c r="BQ6" s="285">
        <v>2129.0859999999998</v>
      </c>
      <c r="BR6" s="316">
        <v>4.0377498946377398E-2</v>
      </c>
      <c r="BS6" s="316">
        <v>0.35970034442793802</v>
      </c>
      <c r="BT6" s="316">
        <v>0.27053862549469587</v>
      </c>
      <c r="BU6" s="285">
        <v>8.9559999999999995</v>
      </c>
      <c r="BV6" s="317">
        <v>0</v>
      </c>
      <c r="BW6" s="317">
        <v>10.427009524274737</v>
      </c>
      <c r="BX6" s="285">
        <v>55</v>
      </c>
      <c r="BY6" s="285">
        <v>0</v>
      </c>
      <c r="BZ6" s="285">
        <v>222</v>
      </c>
    </row>
    <row r="7" spans="1:78" ht="16.5">
      <c r="A7" s="122" t="str">
        <f t="shared" ref="A7:A70" si="1">BI7</f>
        <v>공영급행</v>
      </c>
      <c r="B7" s="123" t="str">
        <f t="shared" ref="B7:B70" si="2">IF(BJ7="NULL", E7, BJ7)</f>
        <v>강태우</v>
      </c>
      <c r="C7" s="124" t="str">
        <f t="shared" ref="C7:C70" si="3">BK7</f>
        <v>B</v>
      </c>
      <c r="D7" s="125">
        <f t="shared" ref="D7:D70" si="4">BL7</f>
        <v>0.94775110116120731</v>
      </c>
      <c r="E7" s="126">
        <f t="shared" ref="E7:E70" si="5">U7</f>
        <v>7979</v>
      </c>
      <c r="F7" s="127" t="str">
        <f t="shared" ref="F7:F70" si="6">BN7</f>
        <v>e음31</v>
      </c>
      <c r="G7" s="128" t="str">
        <f t="shared" ref="G7:G70" si="7">BO7</f>
        <v>73아1577</v>
      </c>
      <c r="H7" s="129">
        <f t="shared" ref="H7:H70" si="8">BP7</f>
        <v>2</v>
      </c>
      <c r="I7" s="130">
        <f t="shared" ref="I7:I70" si="9">BQ7</f>
        <v>2734.8599999999997</v>
      </c>
      <c r="J7" s="131">
        <f t="shared" ref="J7:J70" si="10">AB7/AA7</f>
        <v>8.0884149191670709E-3</v>
      </c>
      <c r="K7" s="131">
        <f t="shared" ref="K7:K70" si="11">AC7/AA7</f>
        <v>0.49052269347546601</v>
      </c>
      <c r="L7" s="131">
        <f t="shared" ref="L7:L70" si="12">AD7/I7</f>
        <v>0.4877763395566867</v>
      </c>
      <c r="M7" s="132">
        <f t="shared" ref="M7:M70" si="13">Z7</f>
        <v>8.2409999999999997</v>
      </c>
      <c r="N7" s="133">
        <f t="shared" ref="N7:N70" si="14">BV7</f>
        <v>0.73129885990507748</v>
      </c>
      <c r="O7" s="133">
        <f t="shared" ref="O7:O70" si="15">BW7</f>
        <v>2.3767212946915017</v>
      </c>
      <c r="P7" s="215">
        <f t="shared" ref="P7:P70" si="16">AK7</f>
        <v>156</v>
      </c>
      <c r="Q7" s="216">
        <f t="shared" ref="Q7:Q70" si="17">AE7</f>
        <v>20</v>
      </c>
      <c r="R7" s="216">
        <f t="shared" ref="R7:R70" si="18">AF7</f>
        <v>65</v>
      </c>
      <c r="T7" s="285">
        <v>504</v>
      </c>
      <c r="U7" s="285">
        <v>7979</v>
      </c>
      <c r="V7" s="285" t="s">
        <v>296</v>
      </c>
      <c r="W7" s="285">
        <v>2734.86</v>
      </c>
      <c r="X7" s="285">
        <v>628.06600000000003</v>
      </c>
      <c r="Y7" s="285">
        <v>4.3540000000000001</v>
      </c>
      <c r="Z7" s="285">
        <v>8.2409999999999997</v>
      </c>
      <c r="AA7" s="285">
        <v>228.032194</v>
      </c>
      <c r="AB7" s="285">
        <v>1.844419</v>
      </c>
      <c r="AC7" s="285">
        <v>111.854966</v>
      </c>
      <c r="AD7" s="285">
        <v>1334</v>
      </c>
      <c r="AE7" s="285">
        <v>20</v>
      </c>
      <c r="AF7" s="285">
        <v>65</v>
      </c>
      <c r="AG7" s="285">
        <v>99</v>
      </c>
      <c r="AH7" s="285">
        <v>11.993306</v>
      </c>
      <c r="AI7" s="285">
        <v>1571</v>
      </c>
      <c r="AJ7" s="285">
        <v>64.900000000000006</v>
      </c>
      <c r="AK7" s="285">
        <v>156</v>
      </c>
      <c r="AL7" s="285">
        <v>106444</v>
      </c>
      <c r="AM7" s="306">
        <v>0.94775110116120731</v>
      </c>
      <c r="AN7" s="307" t="s">
        <v>68</v>
      </c>
      <c r="AO7" s="308">
        <v>2616.3159999999998</v>
      </c>
      <c r="AP7" s="285" t="s">
        <v>528</v>
      </c>
      <c r="AQ7" s="285" t="s">
        <v>118</v>
      </c>
      <c r="AR7" s="309" t="s">
        <v>124</v>
      </c>
      <c r="AS7" s="285" t="s">
        <v>118</v>
      </c>
      <c r="AT7" s="309" t="s">
        <v>124</v>
      </c>
      <c r="AU7" s="285" t="s">
        <v>227</v>
      </c>
      <c r="AV7" s="285" t="s">
        <v>296</v>
      </c>
      <c r="AW7" s="285" t="s">
        <v>68</v>
      </c>
      <c r="AX7" s="285">
        <v>7979</v>
      </c>
      <c r="AY7" s="310" t="s">
        <v>454</v>
      </c>
      <c r="AZ7" s="311">
        <v>1</v>
      </c>
      <c r="BA7" s="285" t="s">
        <v>378</v>
      </c>
      <c r="BB7" s="285">
        <v>2</v>
      </c>
      <c r="BC7" s="312">
        <v>1</v>
      </c>
      <c r="BD7" s="285"/>
      <c r="BE7" s="313" t="s">
        <v>69</v>
      </c>
      <c r="BF7" s="309">
        <v>1</v>
      </c>
      <c r="BG7" s="314" t="s">
        <v>340</v>
      </c>
      <c r="BH7" s="285"/>
      <c r="BI7" s="285" t="s">
        <v>118</v>
      </c>
      <c r="BJ7" s="285" t="s">
        <v>296</v>
      </c>
      <c r="BK7" s="285" t="s">
        <v>68</v>
      </c>
      <c r="BL7" s="315">
        <v>0.94775110116120731</v>
      </c>
      <c r="BM7" s="285">
        <v>7979</v>
      </c>
      <c r="BN7" s="285" t="s">
        <v>124</v>
      </c>
      <c r="BO7" s="285" t="s">
        <v>227</v>
      </c>
      <c r="BP7" s="285">
        <v>2</v>
      </c>
      <c r="BQ7" s="285">
        <v>2734.8599999999997</v>
      </c>
      <c r="BR7" s="316">
        <v>8.0884149191670709E-3</v>
      </c>
      <c r="BS7" s="316">
        <v>0.49052269347546601</v>
      </c>
      <c r="BT7" s="316">
        <v>0.48777633955668659</v>
      </c>
      <c r="BU7" s="285">
        <v>8.2409999999999997</v>
      </c>
      <c r="BV7" s="317">
        <v>0.73129885990507748</v>
      </c>
      <c r="BW7" s="317">
        <v>2.3767212946915017</v>
      </c>
      <c r="BX7" s="285">
        <v>156</v>
      </c>
      <c r="BY7" s="285">
        <v>20</v>
      </c>
      <c r="BZ7" s="285">
        <v>65</v>
      </c>
    </row>
    <row r="8" spans="1:78" ht="16.5">
      <c r="A8" s="105" t="str">
        <f t="shared" si="1"/>
        <v>공영급행</v>
      </c>
      <c r="B8" s="106" t="str">
        <f t="shared" si="2"/>
        <v>고종익</v>
      </c>
      <c r="C8" s="107" t="str">
        <f t="shared" si="3"/>
        <v>A</v>
      </c>
      <c r="D8" s="108">
        <f t="shared" si="4"/>
        <v>0.95041657583898087</v>
      </c>
      <c r="E8" s="109">
        <f t="shared" si="5"/>
        <v>9725</v>
      </c>
      <c r="F8" s="110" t="str">
        <f t="shared" si="6"/>
        <v>e음88</v>
      </c>
      <c r="G8" s="111" t="str">
        <f t="shared" si="7"/>
        <v>73아1562</v>
      </c>
      <c r="H8" s="112">
        <f t="shared" si="8"/>
        <v>2</v>
      </c>
      <c r="I8" s="113">
        <f t="shared" si="9"/>
        <v>2384.1089999999999</v>
      </c>
      <c r="J8" s="114">
        <f t="shared" si="10"/>
        <v>2.417339745960467E-2</v>
      </c>
      <c r="K8" s="114">
        <f t="shared" si="11"/>
        <v>0.33928176166057972</v>
      </c>
      <c r="L8" s="114">
        <f t="shared" si="12"/>
        <v>0.29361073675742178</v>
      </c>
      <c r="M8" s="115">
        <f t="shared" si="13"/>
        <v>7.6660000000000004</v>
      </c>
      <c r="N8" s="116">
        <f t="shared" si="14"/>
        <v>0</v>
      </c>
      <c r="O8" s="116">
        <f t="shared" si="15"/>
        <v>2.1811083301979903</v>
      </c>
      <c r="P8" s="217">
        <f t="shared" si="16"/>
        <v>3</v>
      </c>
      <c r="Q8" s="218">
        <f t="shared" si="17"/>
        <v>0</v>
      </c>
      <c r="R8" s="218">
        <f t="shared" si="18"/>
        <v>52</v>
      </c>
      <c r="T8" s="285">
        <v>504</v>
      </c>
      <c r="U8" s="285">
        <v>9725</v>
      </c>
      <c r="V8" s="285" t="s">
        <v>384</v>
      </c>
      <c r="W8" s="285">
        <v>2384.1089999999999</v>
      </c>
      <c r="X8" s="285">
        <v>863.62300000000005</v>
      </c>
      <c r="Y8" s="285">
        <v>2.7610000000000001</v>
      </c>
      <c r="Z8" s="285">
        <v>7.6660000000000004</v>
      </c>
      <c r="AA8" s="285">
        <v>141.13134099999999</v>
      </c>
      <c r="AB8" s="285">
        <v>3.4116240000000002</v>
      </c>
      <c r="AC8" s="285">
        <v>47.883290000000002</v>
      </c>
      <c r="AD8" s="285">
        <v>700</v>
      </c>
      <c r="AE8" s="285">
        <v>0</v>
      </c>
      <c r="AF8" s="285">
        <v>52</v>
      </c>
      <c r="AG8" s="285">
        <v>66</v>
      </c>
      <c r="AH8" s="285">
        <v>16.892838000000001</v>
      </c>
      <c r="AI8" s="285">
        <v>65.599999999999994</v>
      </c>
      <c r="AJ8" s="285">
        <v>0</v>
      </c>
      <c r="AK8" s="285">
        <v>3</v>
      </c>
      <c r="AL8" s="285">
        <v>473</v>
      </c>
      <c r="AM8" s="306">
        <v>0.95041657583898087</v>
      </c>
      <c r="AN8" s="307" t="s">
        <v>66</v>
      </c>
      <c r="AO8" s="308">
        <v>2262.5129999999999</v>
      </c>
      <c r="AP8" s="285" t="s">
        <v>529</v>
      </c>
      <c r="AQ8" s="285" t="s">
        <v>118</v>
      </c>
      <c r="AR8" s="309" t="s">
        <v>128</v>
      </c>
      <c r="AS8" s="285" t="s">
        <v>118</v>
      </c>
      <c r="AT8" s="309" t="s">
        <v>128</v>
      </c>
      <c r="AU8" s="285" t="s">
        <v>241</v>
      </c>
      <c r="AV8" s="285" t="s">
        <v>384</v>
      </c>
      <c r="AW8" s="285" t="s">
        <v>66</v>
      </c>
      <c r="AX8" s="285">
        <v>9725</v>
      </c>
      <c r="AY8" s="310" t="s">
        <v>421</v>
      </c>
      <c r="AZ8" s="311">
        <v>4</v>
      </c>
      <c r="BA8" s="285" t="s">
        <v>530</v>
      </c>
      <c r="BB8" s="285">
        <v>2</v>
      </c>
      <c r="BC8" s="312">
        <v>1</v>
      </c>
      <c r="BD8" s="285"/>
      <c r="BE8" s="313" t="s">
        <v>66</v>
      </c>
      <c r="BF8" s="309">
        <v>0</v>
      </c>
      <c r="BG8" s="314" t="s">
        <v>345</v>
      </c>
      <c r="BH8" s="285"/>
      <c r="BI8" s="285" t="s">
        <v>118</v>
      </c>
      <c r="BJ8" s="285" t="s">
        <v>384</v>
      </c>
      <c r="BK8" s="285" t="s">
        <v>66</v>
      </c>
      <c r="BL8" s="315">
        <v>0.95041657583898087</v>
      </c>
      <c r="BM8" s="285">
        <v>9725</v>
      </c>
      <c r="BN8" s="285" t="s">
        <v>128</v>
      </c>
      <c r="BO8" s="285" t="s">
        <v>241</v>
      </c>
      <c r="BP8" s="285">
        <v>2</v>
      </c>
      <c r="BQ8" s="285">
        <v>2384.1089999999999</v>
      </c>
      <c r="BR8" s="316">
        <v>2.417339745960467E-2</v>
      </c>
      <c r="BS8" s="316">
        <v>0.33928176166057972</v>
      </c>
      <c r="BT8" s="316">
        <v>0.29361073675742178</v>
      </c>
      <c r="BU8" s="285">
        <v>7.6660000000000004</v>
      </c>
      <c r="BV8" s="317">
        <v>0</v>
      </c>
      <c r="BW8" s="317">
        <v>2.1811083301979903</v>
      </c>
      <c r="BX8" s="285">
        <v>3</v>
      </c>
      <c r="BY8" s="285">
        <v>0</v>
      </c>
      <c r="BZ8" s="285">
        <v>52</v>
      </c>
    </row>
    <row r="9" spans="1:78" ht="16.5">
      <c r="A9" s="122" t="str">
        <f t="shared" si="1"/>
        <v>공영급행</v>
      </c>
      <c r="B9" s="123" t="str">
        <f t="shared" si="2"/>
        <v>고종현</v>
      </c>
      <c r="C9" s="124" t="str">
        <f t="shared" si="3"/>
        <v>C</v>
      </c>
      <c r="D9" s="125">
        <f t="shared" si="4"/>
        <v>0.85718580812581058</v>
      </c>
      <c r="E9" s="126">
        <f t="shared" si="5"/>
        <v>5750</v>
      </c>
      <c r="F9" s="127" t="str">
        <f t="shared" si="6"/>
        <v>e음31</v>
      </c>
      <c r="G9" s="128" t="str">
        <f t="shared" si="7"/>
        <v>73아1580</v>
      </c>
      <c r="H9" s="129">
        <f t="shared" si="8"/>
        <v>13</v>
      </c>
      <c r="I9" s="130">
        <f t="shared" si="9"/>
        <v>2792.4789999999998</v>
      </c>
      <c r="J9" s="131">
        <f t="shared" si="10"/>
        <v>1.8999103086014737E-2</v>
      </c>
      <c r="K9" s="131">
        <f t="shared" si="11"/>
        <v>0.39060619264624141</v>
      </c>
      <c r="L9" s="131">
        <f t="shared" si="12"/>
        <v>0.39248280828611426</v>
      </c>
      <c r="M9" s="132">
        <f t="shared" si="13"/>
        <v>8.7609999999999992</v>
      </c>
      <c r="N9" s="133">
        <f t="shared" si="14"/>
        <v>0.71620950417174134</v>
      </c>
      <c r="O9" s="133">
        <f t="shared" si="15"/>
        <v>1.8621447108465274</v>
      </c>
      <c r="P9" s="215">
        <f t="shared" si="16"/>
        <v>50</v>
      </c>
      <c r="Q9" s="216">
        <f t="shared" si="17"/>
        <v>20</v>
      </c>
      <c r="R9" s="216">
        <f t="shared" si="18"/>
        <v>52</v>
      </c>
      <c r="T9" s="285">
        <v>504</v>
      </c>
      <c r="U9" s="285">
        <v>5750</v>
      </c>
      <c r="V9" s="285" t="s">
        <v>531</v>
      </c>
      <c r="W9" s="285">
        <v>2792.4789999999998</v>
      </c>
      <c r="X9" s="285">
        <v>936.45</v>
      </c>
      <c r="Y9" s="285">
        <v>2.9820000000000002</v>
      </c>
      <c r="Z9" s="285">
        <v>8.7609999999999992</v>
      </c>
      <c r="AA9" s="285">
        <v>193.997421</v>
      </c>
      <c r="AB9" s="285">
        <v>3.6857769999999999</v>
      </c>
      <c r="AC9" s="285">
        <v>75.776594000000003</v>
      </c>
      <c r="AD9" s="285">
        <v>1096</v>
      </c>
      <c r="AE9" s="285">
        <v>20</v>
      </c>
      <c r="AF9" s="285">
        <v>52</v>
      </c>
      <c r="AG9" s="285">
        <v>87</v>
      </c>
      <c r="AH9" s="285">
        <v>14.394413</v>
      </c>
      <c r="AI9" s="285">
        <v>501.1</v>
      </c>
      <c r="AJ9" s="285">
        <v>7</v>
      </c>
      <c r="AK9" s="285">
        <v>50</v>
      </c>
      <c r="AL9" s="285">
        <v>23761</v>
      </c>
      <c r="AM9" s="306">
        <v>0.85718580812581058</v>
      </c>
      <c r="AN9" s="307" t="s">
        <v>69</v>
      </c>
      <c r="AO9" s="308">
        <v>565.06299999999999</v>
      </c>
      <c r="AP9" s="285" t="s">
        <v>532</v>
      </c>
      <c r="AQ9" s="285" t="s">
        <v>118</v>
      </c>
      <c r="AR9" s="309" t="s">
        <v>124</v>
      </c>
      <c r="AS9" s="285" t="s">
        <v>118</v>
      </c>
      <c r="AT9" s="309" t="s">
        <v>124</v>
      </c>
      <c r="AU9" s="285" t="s">
        <v>188</v>
      </c>
      <c r="AV9" s="285" t="s">
        <v>531</v>
      </c>
      <c r="AW9" s="285" t="s">
        <v>69</v>
      </c>
      <c r="AX9" s="285">
        <v>5750</v>
      </c>
      <c r="AY9" s="310" t="s">
        <v>420</v>
      </c>
      <c r="AZ9" s="311">
        <v>1</v>
      </c>
      <c r="BA9" s="285" t="s">
        <v>355</v>
      </c>
      <c r="BB9" s="285">
        <v>13</v>
      </c>
      <c r="BC9" s="312">
        <v>1</v>
      </c>
      <c r="BD9" s="285"/>
      <c r="BE9" s="313" t="s">
        <v>69</v>
      </c>
      <c r="BF9" s="309">
        <v>0</v>
      </c>
      <c r="BG9" s="314" t="s">
        <v>345</v>
      </c>
      <c r="BH9" s="285"/>
      <c r="BI9" s="285" t="s">
        <v>118</v>
      </c>
      <c r="BJ9" s="285" t="s">
        <v>531</v>
      </c>
      <c r="BK9" s="285" t="s">
        <v>69</v>
      </c>
      <c r="BL9" s="315">
        <v>0.85718580812581058</v>
      </c>
      <c r="BM9" s="285">
        <v>5750</v>
      </c>
      <c r="BN9" s="285" t="s">
        <v>124</v>
      </c>
      <c r="BO9" s="285" t="s">
        <v>188</v>
      </c>
      <c r="BP9" s="285">
        <v>13</v>
      </c>
      <c r="BQ9" s="285">
        <v>2792.4789999999998</v>
      </c>
      <c r="BR9" s="316">
        <v>1.8999103086014737E-2</v>
      </c>
      <c r="BS9" s="316">
        <v>0.39060619264624141</v>
      </c>
      <c r="BT9" s="316">
        <v>0.39248280828611426</v>
      </c>
      <c r="BU9" s="285">
        <v>8.7609999999999992</v>
      </c>
      <c r="BV9" s="317">
        <v>0.71620950417174134</v>
      </c>
      <c r="BW9" s="317">
        <v>1.8621447108465274</v>
      </c>
      <c r="BX9" s="285">
        <v>50</v>
      </c>
      <c r="BY9" s="285">
        <v>20</v>
      </c>
      <c r="BZ9" s="285">
        <v>52</v>
      </c>
    </row>
    <row r="10" spans="1:78" ht="16.5">
      <c r="A10" s="105" t="str">
        <f t="shared" si="1"/>
        <v>공영급행</v>
      </c>
      <c r="B10" s="106" t="str">
        <f t="shared" si="2"/>
        <v>고지수</v>
      </c>
      <c r="C10" s="107" t="str">
        <f t="shared" si="3"/>
        <v>D</v>
      </c>
      <c r="D10" s="108">
        <f t="shared" si="4"/>
        <v>0.8471805892630202</v>
      </c>
      <c r="E10" s="109">
        <f t="shared" si="5"/>
        <v>5322</v>
      </c>
      <c r="F10" s="110" t="str">
        <f t="shared" si="6"/>
        <v>14-1</v>
      </c>
      <c r="G10" s="111" t="str">
        <f t="shared" si="7"/>
        <v>70바3135</v>
      </c>
      <c r="H10" s="112">
        <f t="shared" si="8"/>
        <v>8</v>
      </c>
      <c r="I10" s="113">
        <f t="shared" si="9"/>
        <v>1803.9430000000002</v>
      </c>
      <c r="J10" s="114">
        <f t="shared" si="10"/>
        <v>1.6750649149427688E-2</v>
      </c>
      <c r="K10" s="114">
        <f t="shared" si="11"/>
        <v>0.37941401276898734</v>
      </c>
      <c r="L10" s="114">
        <f t="shared" si="12"/>
        <v>0.2150844012255376</v>
      </c>
      <c r="M10" s="115">
        <f t="shared" si="13"/>
        <v>11.192</v>
      </c>
      <c r="N10" s="116">
        <f t="shared" si="14"/>
        <v>0</v>
      </c>
      <c r="O10" s="116">
        <f t="shared" si="15"/>
        <v>9.1466304644880676</v>
      </c>
      <c r="P10" s="217">
        <f t="shared" si="16"/>
        <v>23</v>
      </c>
      <c r="Q10" s="218">
        <f t="shared" si="17"/>
        <v>0</v>
      </c>
      <c r="R10" s="218">
        <f t="shared" si="18"/>
        <v>165</v>
      </c>
      <c r="T10" s="285">
        <v>504</v>
      </c>
      <c r="U10" s="285">
        <v>5322</v>
      </c>
      <c r="V10" s="285" t="s">
        <v>244</v>
      </c>
      <c r="W10" s="285">
        <v>1803.943</v>
      </c>
      <c r="X10" s="285">
        <v>901.995</v>
      </c>
      <c r="Y10" s="285">
        <v>2</v>
      </c>
      <c r="Z10" s="285">
        <v>11.192</v>
      </c>
      <c r="AA10" s="285">
        <v>116.676911</v>
      </c>
      <c r="AB10" s="285">
        <v>1.9544140000000001</v>
      </c>
      <c r="AC10" s="285">
        <v>44.268855000000002</v>
      </c>
      <c r="AD10" s="285">
        <v>388</v>
      </c>
      <c r="AE10" s="285">
        <v>0</v>
      </c>
      <c r="AF10" s="285">
        <v>165</v>
      </c>
      <c r="AG10" s="285">
        <v>83</v>
      </c>
      <c r="AH10" s="285">
        <v>15.46101</v>
      </c>
      <c r="AI10" s="285">
        <v>2099.3000000000002</v>
      </c>
      <c r="AJ10" s="285">
        <v>7.4</v>
      </c>
      <c r="AK10" s="285">
        <v>23</v>
      </c>
      <c r="AL10" s="285">
        <v>6762</v>
      </c>
      <c r="AM10" s="306">
        <v>0.8471805892630202</v>
      </c>
      <c r="AN10" s="307" t="s">
        <v>67</v>
      </c>
      <c r="AO10" s="308">
        <v>372.60700000000003</v>
      </c>
      <c r="AP10" s="285" t="s">
        <v>533</v>
      </c>
      <c r="AQ10" s="285" t="s">
        <v>118</v>
      </c>
      <c r="AR10" s="309" t="s">
        <v>119</v>
      </c>
      <c r="AS10" s="285" t="s">
        <v>118</v>
      </c>
      <c r="AT10" s="309" t="s">
        <v>119</v>
      </c>
      <c r="AU10" s="285" t="s">
        <v>213</v>
      </c>
      <c r="AV10" s="285" t="s">
        <v>244</v>
      </c>
      <c r="AW10" s="285" t="s">
        <v>67</v>
      </c>
      <c r="AX10" s="285">
        <v>5322</v>
      </c>
      <c r="AY10" s="310" t="s">
        <v>419</v>
      </c>
      <c r="AZ10" s="311">
        <v>2</v>
      </c>
      <c r="BA10" s="285" t="s">
        <v>326</v>
      </c>
      <c r="BB10" s="285">
        <v>8</v>
      </c>
      <c r="BC10" s="312">
        <v>1</v>
      </c>
      <c r="BD10" s="285"/>
      <c r="BE10" s="313" t="s">
        <v>67</v>
      </c>
      <c r="BF10" s="309">
        <v>0</v>
      </c>
      <c r="BG10" s="314" t="s">
        <v>345</v>
      </c>
      <c r="BH10" s="285"/>
      <c r="BI10" s="285" t="s">
        <v>118</v>
      </c>
      <c r="BJ10" s="285" t="s">
        <v>244</v>
      </c>
      <c r="BK10" s="285" t="s">
        <v>67</v>
      </c>
      <c r="BL10" s="315">
        <v>0.8471805892630202</v>
      </c>
      <c r="BM10" s="285">
        <v>5322</v>
      </c>
      <c r="BN10" s="285" t="s">
        <v>119</v>
      </c>
      <c r="BO10" s="285" t="s">
        <v>213</v>
      </c>
      <c r="BP10" s="285">
        <v>8</v>
      </c>
      <c r="BQ10" s="285">
        <v>1803.9430000000002</v>
      </c>
      <c r="BR10" s="316">
        <v>1.6750649149427688E-2</v>
      </c>
      <c r="BS10" s="316">
        <v>0.37941401276898734</v>
      </c>
      <c r="BT10" s="316">
        <v>0.21508440122553762</v>
      </c>
      <c r="BU10" s="285">
        <v>11.192</v>
      </c>
      <c r="BV10" s="317">
        <v>0</v>
      </c>
      <c r="BW10" s="317">
        <v>9.1466304644880676</v>
      </c>
      <c r="BX10" s="285">
        <v>23</v>
      </c>
      <c r="BY10" s="285">
        <v>0</v>
      </c>
      <c r="BZ10" s="285">
        <v>165</v>
      </c>
    </row>
    <row r="11" spans="1:78" ht="16.5">
      <c r="A11" s="122" t="str">
        <f t="shared" si="1"/>
        <v>공영급행</v>
      </c>
      <c r="B11" s="123" t="str">
        <f t="shared" si="2"/>
        <v>공덕재</v>
      </c>
      <c r="C11" s="124" t="str">
        <f t="shared" si="3"/>
        <v>D</v>
      </c>
      <c r="D11" s="125">
        <f t="shared" si="4"/>
        <v>0.84347048593927776</v>
      </c>
      <c r="E11" s="126">
        <f t="shared" si="5"/>
        <v>3316</v>
      </c>
      <c r="F11" s="127" t="str">
        <f t="shared" si="6"/>
        <v>e음84</v>
      </c>
      <c r="G11" s="128" t="str">
        <f t="shared" si="7"/>
        <v>73아1554</v>
      </c>
      <c r="H11" s="129">
        <f t="shared" si="8"/>
        <v>8</v>
      </c>
      <c r="I11" s="130">
        <f t="shared" si="9"/>
        <v>1989.6849999999999</v>
      </c>
      <c r="J11" s="131">
        <f t="shared" si="10"/>
        <v>2.5347995795662326E-2</v>
      </c>
      <c r="K11" s="131">
        <f t="shared" si="11"/>
        <v>0.43763294123059127</v>
      </c>
      <c r="L11" s="131">
        <f t="shared" si="12"/>
        <v>0.3332185747995286</v>
      </c>
      <c r="M11" s="132">
        <f t="shared" si="13"/>
        <v>7.9749999999999996</v>
      </c>
      <c r="N11" s="133">
        <f t="shared" si="14"/>
        <v>5.025921188529843E-2</v>
      </c>
      <c r="O11" s="133">
        <f t="shared" si="15"/>
        <v>3.9704777389385759</v>
      </c>
      <c r="P11" s="215">
        <f t="shared" si="16"/>
        <v>106</v>
      </c>
      <c r="Q11" s="216">
        <f t="shared" si="17"/>
        <v>1</v>
      </c>
      <c r="R11" s="216">
        <f t="shared" si="18"/>
        <v>79</v>
      </c>
      <c r="T11" s="285">
        <v>504</v>
      </c>
      <c r="U11" s="285">
        <v>3316</v>
      </c>
      <c r="V11" s="285" t="s">
        <v>385</v>
      </c>
      <c r="W11" s="285">
        <v>1989.6849999999999</v>
      </c>
      <c r="X11" s="285">
        <v>721.16300000000001</v>
      </c>
      <c r="Y11" s="285">
        <v>2.7589999999999999</v>
      </c>
      <c r="Z11" s="285">
        <v>7.9749999999999996</v>
      </c>
      <c r="AA11" s="285">
        <v>152.94775300000001</v>
      </c>
      <c r="AB11" s="285">
        <v>3.876919</v>
      </c>
      <c r="AC11" s="285">
        <v>66.934974999999994</v>
      </c>
      <c r="AD11" s="285">
        <v>663</v>
      </c>
      <c r="AE11" s="285">
        <v>1</v>
      </c>
      <c r="AF11" s="285">
        <v>79</v>
      </c>
      <c r="AG11" s="285">
        <v>76</v>
      </c>
      <c r="AH11" s="285">
        <v>13.008919000000001</v>
      </c>
      <c r="AI11" s="285">
        <v>648</v>
      </c>
      <c r="AJ11" s="285">
        <v>0</v>
      </c>
      <c r="AK11" s="285">
        <v>106</v>
      </c>
      <c r="AL11" s="285">
        <v>72975</v>
      </c>
      <c r="AM11" s="306">
        <v>0.84347048593927776</v>
      </c>
      <c r="AN11" s="307" t="s">
        <v>67</v>
      </c>
      <c r="AO11" s="308">
        <v>555.93399999999997</v>
      </c>
      <c r="AP11" s="285" t="s">
        <v>534</v>
      </c>
      <c r="AQ11" s="285" t="s">
        <v>118</v>
      </c>
      <c r="AR11" s="309" t="s">
        <v>126</v>
      </c>
      <c r="AS11" s="285" t="s">
        <v>118</v>
      </c>
      <c r="AT11" s="309" t="s">
        <v>126</v>
      </c>
      <c r="AU11" s="285" t="s">
        <v>195</v>
      </c>
      <c r="AV11" s="285" t="s">
        <v>385</v>
      </c>
      <c r="AW11" s="285" t="s">
        <v>67</v>
      </c>
      <c r="AX11" s="285">
        <v>3316</v>
      </c>
      <c r="AY11" s="310" t="s">
        <v>423</v>
      </c>
      <c r="AZ11" s="311">
        <v>1</v>
      </c>
      <c r="BA11" s="285" t="s">
        <v>424</v>
      </c>
      <c r="BB11" s="285">
        <v>8</v>
      </c>
      <c r="BC11" s="312">
        <v>1</v>
      </c>
      <c r="BD11" s="285"/>
      <c r="BE11" s="313" t="s">
        <v>67</v>
      </c>
      <c r="BF11" s="309">
        <v>0</v>
      </c>
      <c r="BG11" s="314" t="s">
        <v>345</v>
      </c>
      <c r="BH11" s="285"/>
      <c r="BI11" s="285" t="s">
        <v>118</v>
      </c>
      <c r="BJ11" s="285" t="s">
        <v>385</v>
      </c>
      <c r="BK11" s="285" t="s">
        <v>67</v>
      </c>
      <c r="BL11" s="315">
        <v>0.84347048593927776</v>
      </c>
      <c r="BM11" s="285">
        <v>3316</v>
      </c>
      <c r="BN11" s="285" t="s">
        <v>126</v>
      </c>
      <c r="BO11" s="285" t="s">
        <v>195</v>
      </c>
      <c r="BP11" s="285">
        <v>8</v>
      </c>
      <c r="BQ11" s="285">
        <v>1989.6849999999999</v>
      </c>
      <c r="BR11" s="316">
        <v>2.5347995795662326E-2</v>
      </c>
      <c r="BS11" s="316">
        <v>0.43763294123059127</v>
      </c>
      <c r="BT11" s="316">
        <v>0.3332185747995286</v>
      </c>
      <c r="BU11" s="285">
        <v>7.9749999999999996</v>
      </c>
      <c r="BV11" s="317">
        <v>5.025921188529843E-2</v>
      </c>
      <c r="BW11" s="317">
        <v>3.9704777389385759</v>
      </c>
      <c r="BX11" s="285">
        <v>106</v>
      </c>
      <c r="BY11" s="285">
        <v>1</v>
      </c>
      <c r="BZ11" s="285">
        <v>79</v>
      </c>
    </row>
    <row r="12" spans="1:78" ht="16.5">
      <c r="A12" s="105" t="str">
        <f t="shared" si="1"/>
        <v>공영급행</v>
      </c>
      <c r="B12" s="106" t="str">
        <f t="shared" si="2"/>
        <v>곽병기</v>
      </c>
      <c r="C12" s="107" t="str">
        <f t="shared" si="3"/>
        <v>A</v>
      </c>
      <c r="D12" s="108">
        <f t="shared" si="4"/>
        <v>0.95067828041672509</v>
      </c>
      <c r="E12" s="109">
        <f t="shared" si="5"/>
        <v>9771</v>
      </c>
      <c r="F12" s="110" t="str">
        <f t="shared" si="6"/>
        <v>e음11</v>
      </c>
      <c r="G12" s="111" t="str">
        <f t="shared" si="7"/>
        <v>73아1569</v>
      </c>
      <c r="H12" s="112">
        <f t="shared" si="8"/>
        <v>10</v>
      </c>
      <c r="I12" s="113">
        <f t="shared" si="9"/>
        <v>2338.1579999999999</v>
      </c>
      <c r="J12" s="114">
        <f t="shared" si="10"/>
        <v>1.4255058457291169E-2</v>
      </c>
      <c r="K12" s="114">
        <f t="shared" si="11"/>
        <v>0.42996887107698761</v>
      </c>
      <c r="L12" s="114">
        <f t="shared" si="12"/>
        <v>0.50210464818887346</v>
      </c>
      <c r="M12" s="115">
        <f t="shared" si="13"/>
        <v>5.38</v>
      </c>
      <c r="N12" s="116">
        <f t="shared" si="14"/>
        <v>0.38491838447187915</v>
      </c>
      <c r="O12" s="116">
        <f t="shared" si="15"/>
        <v>0.98368031587258009</v>
      </c>
      <c r="P12" s="217">
        <f t="shared" si="16"/>
        <v>140</v>
      </c>
      <c r="Q12" s="218">
        <f t="shared" si="17"/>
        <v>9</v>
      </c>
      <c r="R12" s="218">
        <f t="shared" si="18"/>
        <v>23</v>
      </c>
      <c r="T12" s="285">
        <v>504</v>
      </c>
      <c r="U12" s="285">
        <v>9771</v>
      </c>
      <c r="V12" s="285" t="s">
        <v>386</v>
      </c>
      <c r="W12" s="285">
        <v>2338.1579999999999</v>
      </c>
      <c r="X12" s="285">
        <v>539.37400000000002</v>
      </c>
      <c r="Y12" s="285">
        <v>4.335</v>
      </c>
      <c r="Z12" s="285">
        <v>5.38</v>
      </c>
      <c r="AA12" s="285">
        <v>188.31329299999999</v>
      </c>
      <c r="AB12" s="285">
        <v>2.6844169999999998</v>
      </c>
      <c r="AC12" s="285">
        <v>80.968853999999993</v>
      </c>
      <c r="AD12" s="285">
        <v>1174</v>
      </c>
      <c r="AE12" s="285">
        <v>9</v>
      </c>
      <c r="AF12" s="285">
        <v>23</v>
      </c>
      <c r="AG12" s="285">
        <v>89</v>
      </c>
      <c r="AH12" s="285">
        <v>12.416319</v>
      </c>
      <c r="AI12" s="285">
        <v>833.1</v>
      </c>
      <c r="AJ12" s="285">
        <v>21.3</v>
      </c>
      <c r="AK12" s="285">
        <v>140</v>
      </c>
      <c r="AL12" s="285">
        <v>52776</v>
      </c>
      <c r="AM12" s="306">
        <v>0.95067828041672509</v>
      </c>
      <c r="AN12" s="307" t="s">
        <v>66</v>
      </c>
      <c r="AO12" s="308">
        <v>383.68700000000001</v>
      </c>
      <c r="AP12" s="285" t="s">
        <v>535</v>
      </c>
      <c r="AQ12" s="285" t="s">
        <v>118</v>
      </c>
      <c r="AR12" s="309" t="s">
        <v>120</v>
      </c>
      <c r="AS12" s="285" t="s">
        <v>118</v>
      </c>
      <c r="AT12" s="309" t="s">
        <v>120</v>
      </c>
      <c r="AU12" s="285" t="s">
        <v>184</v>
      </c>
      <c r="AV12" s="285" t="s">
        <v>386</v>
      </c>
      <c r="AW12" s="285" t="s">
        <v>66</v>
      </c>
      <c r="AX12" s="285">
        <v>9771</v>
      </c>
      <c r="AY12" s="310" t="s">
        <v>474</v>
      </c>
      <c r="AZ12" s="311">
        <v>1</v>
      </c>
      <c r="BA12" s="285" t="s">
        <v>475</v>
      </c>
      <c r="BB12" s="285">
        <v>10</v>
      </c>
      <c r="BC12" s="312">
        <v>1</v>
      </c>
      <c r="BD12" s="285"/>
      <c r="BE12" s="313" t="s">
        <v>68</v>
      </c>
      <c r="BF12" s="309">
        <v>1</v>
      </c>
      <c r="BG12" s="314" t="s">
        <v>340</v>
      </c>
      <c r="BH12" s="285"/>
      <c r="BI12" s="285" t="s">
        <v>118</v>
      </c>
      <c r="BJ12" s="285" t="s">
        <v>386</v>
      </c>
      <c r="BK12" s="285" t="s">
        <v>66</v>
      </c>
      <c r="BL12" s="315">
        <v>0.95067828041672509</v>
      </c>
      <c r="BM12" s="285">
        <v>9771</v>
      </c>
      <c r="BN12" s="285" t="s">
        <v>120</v>
      </c>
      <c r="BO12" s="285" t="s">
        <v>184</v>
      </c>
      <c r="BP12" s="285">
        <v>10</v>
      </c>
      <c r="BQ12" s="285">
        <v>2338.1579999999999</v>
      </c>
      <c r="BR12" s="316">
        <v>1.4255058457291169E-2</v>
      </c>
      <c r="BS12" s="316">
        <v>0.42996887107698761</v>
      </c>
      <c r="BT12" s="316">
        <v>0.50210464818887346</v>
      </c>
      <c r="BU12" s="285">
        <v>5.38</v>
      </c>
      <c r="BV12" s="317">
        <v>0.38491838447187915</v>
      </c>
      <c r="BW12" s="317">
        <v>0.98368031587258009</v>
      </c>
      <c r="BX12" s="285">
        <v>140</v>
      </c>
      <c r="BY12" s="285">
        <v>9</v>
      </c>
      <c r="BZ12" s="285">
        <v>23</v>
      </c>
    </row>
    <row r="13" spans="1:78" ht="16.5">
      <c r="A13" s="122" t="str">
        <f t="shared" si="1"/>
        <v>공영급행</v>
      </c>
      <c r="B13" s="123" t="str">
        <f t="shared" si="2"/>
        <v>권봉수</v>
      </c>
      <c r="C13" s="124" t="str">
        <f t="shared" si="3"/>
        <v>S</v>
      </c>
      <c r="D13" s="125">
        <f t="shared" si="4"/>
        <v>1.1022222222222222</v>
      </c>
      <c r="E13" s="126">
        <f t="shared" si="5"/>
        <v>9995</v>
      </c>
      <c r="F13" s="127" t="str">
        <f t="shared" si="6"/>
        <v>e음11</v>
      </c>
      <c r="G13" s="128" t="str">
        <f t="shared" si="7"/>
        <v>73아1569</v>
      </c>
      <c r="H13" s="129">
        <f t="shared" si="8"/>
        <v>1</v>
      </c>
      <c r="I13" s="130">
        <f t="shared" si="9"/>
        <v>2307.8620000000001</v>
      </c>
      <c r="J13" s="131">
        <f t="shared" si="10"/>
        <v>6.1167123261649161E-3</v>
      </c>
      <c r="K13" s="131">
        <f t="shared" si="11"/>
        <v>0.41776225889389762</v>
      </c>
      <c r="L13" s="131">
        <f t="shared" si="12"/>
        <v>0.43850108888659717</v>
      </c>
      <c r="M13" s="132">
        <f t="shared" si="13"/>
        <v>2.758</v>
      </c>
      <c r="N13" s="133">
        <f t="shared" si="14"/>
        <v>8.6660294246363082E-2</v>
      </c>
      <c r="O13" s="133">
        <f t="shared" si="15"/>
        <v>0.2166507356159077</v>
      </c>
      <c r="P13" s="215">
        <f t="shared" si="16"/>
        <v>162</v>
      </c>
      <c r="Q13" s="216">
        <f t="shared" si="17"/>
        <v>2</v>
      </c>
      <c r="R13" s="216">
        <f t="shared" si="18"/>
        <v>5</v>
      </c>
      <c r="T13" s="285">
        <v>504</v>
      </c>
      <c r="U13" s="285">
        <v>9995</v>
      </c>
      <c r="V13" s="285" t="s">
        <v>245</v>
      </c>
      <c r="W13" s="285">
        <v>2307.8620000000001</v>
      </c>
      <c r="X13" s="285">
        <v>465.33800000000002</v>
      </c>
      <c r="Y13" s="285">
        <v>4.96</v>
      </c>
      <c r="Z13" s="285">
        <v>2.758</v>
      </c>
      <c r="AA13" s="285">
        <v>193.72384</v>
      </c>
      <c r="AB13" s="285">
        <v>1.1849529999999999</v>
      </c>
      <c r="AC13" s="285">
        <v>80.930509000000001</v>
      </c>
      <c r="AD13" s="285">
        <v>1012</v>
      </c>
      <c r="AE13" s="285">
        <v>2</v>
      </c>
      <c r="AF13" s="285">
        <v>5</v>
      </c>
      <c r="AG13" s="285">
        <v>88</v>
      </c>
      <c r="AH13" s="285">
        <v>11.913154</v>
      </c>
      <c r="AI13" s="285">
        <v>824</v>
      </c>
      <c r="AJ13" s="285">
        <v>36.1</v>
      </c>
      <c r="AK13" s="285">
        <v>162</v>
      </c>
      <c r="AL13" s="285">
        <v>78730</v>
      </c>
      <c r="AM13" s="306">
        <v>1.1022222222222222</v>
      </c>
      <c r="AN13" s="307" t="s">
        <v>71</v>
      </c>
      <c r="AO13" s="308">
        <v>2307.8620000000001</v>
      </c>
      <c r="AP13" s="285" t="s">
        <v>536</v>
      </c>
      <c r="AQ13" s="285" t="s">
        <v>118</v>
      </c>
      <c r="AR13" s="309" t="s">
        <v>120</v>
      </c>
      <c r="AS13" s="285" t="s">
        <v>118</v>
      </c>
      <c r="AT13" s="309" t="s">
        <v>120</v>
      </c>
      <c r="AU13" s="285" t="s">
        <v>184</v>
      </c>
      <c r="AV13" s="285" t="s">
        <v>245</v>
      </c>
      <c r="AW13" s="285" t="s">
        <v>71</v>
      </c>
      <c r="AX13" s="285">
        <v>9995</v>
      </c>
      <c r="AY13" s="310" t="s">
        <v>426</v>
      </c>
      <c r="AZ13" s="311">
        <v>1</v>
      </c>
      <c r="BA13" s="285" t="s">
        <v>427</v>
      </c>
      <c r="BB13" s="285">
        <v>1</v>
      </c>
      <c r="BC13" s="312">
        <v>1</v>
      </c>
      <c r="BD13" s="285"/>
      <c r="BE13" s="313" t="s">
        <v>71</v>
      </c>
      <c r="BF13" s="309">
        <v>0</v>
      </c>
      <c r="BG13" s="314" t="s">
        <v>345</v>
      </c>
      <c r="BH13" s="285"/>
      <c r="BI13" s="285" t="s">
        <v>118</v>
      </c>
      <c r="BJ13" s="285" t="s">
        <v>245</v>
      </c>
      <c r="BK13" s="285" t="s">
        <v>71</v>
      </c>
      <c r="BL13" s="315">
        <v>1.1022222222222222</v>
      </c>
      <c r="BM13" s="285">
        <v>9995</v>
      </c>
      <c r="BN13" s="285" t="s">
        <v>120</v>
      </c>
      <c r="BO13" s="285" t="s">
        <v>184</v>
      </c>
      <c r="BP13" s="285">
        <v>1</v>
      </c>
      <c r="BQ13" s="285">
        <v>2307.8620000000001</v>
      </c>
      <c r="BR13" s="316">
        <v>6.1167123261649161E-3</v>
      </c>
      <c r="BS13" s="316">
        <v>0.41776225889389762</v>
      </c>
      <c r="BT13" s="316">
        <v>0.43850108888659717</v>
      </c>
      <c r="BU13" s="285">
        <v>2.758</v>
      </c>
      <c r="BV13" s="317">
        <v>8.6660294246363082E-2</v>
      </c>
      <c r="BW13" s="317">
        <v>0.2166507356159077</v>
      </c>
      <c r="BX13" s="285">
        <v>162</v>
      </c>
      <c r="BY13" s="285">
        <v>2</v>
      </c>
      <c r="BZ13" s="285">
        <v>5</v>
      </c>
    </row>
    <row r="14" spans="1:78" ht="16.5">
      <c r="A14" s="105" t="str">
        <f t="shared" si="1"/>
        <v>공영급행</v>
      </c>
      <c r="B14" s="106" t="str">
        <f t="shared" si="2"/>
        <v>권용훈</v>
      </c>
      <c r="C14" s="107" t="str">
        <f t="shared" si="3"/>
        <v>B</v>
      </c>
      <c r="D14" s="108">
        <f t="shared" si="4"/>
        <v>0.93892585942708107</v>
      </c>
      <c r="E14" s="109">
        <f t="shared" si="5"/>
        <v>9201</v>
      </c>
      <c r="F14" s="110" t="str">
        <f t="shared" si="6"/>
        <v>e음53</v>
      </c>
      <c r="G14" s="111" t="str">
        <f t="shared" si="7"/>
        <v>73아1564</v>
      </c>
      <c r="H14" s="112">
        <f t="shared" si="8"/>
        <v>13</v>
      </c>
      <c r="I14" s="113">
        <f t="shared" si="9"/>
        <v>1707.4660000000001</v>
      </c>
      <c r="J14" s="114">
        <f t="shared" si="10"/>
        <v>3.3330587284158997E-2</v>
      </c>
      <c r="K14" s="114">
        <f t="shared" si="11"/>
        <v>0.37128207645868577</v>
      </c>
      <c r="L14" s="114">
        <f t="shared" si="12"/>
        <v>0.32152909633339694</v>
      </c>
      <c r="M14" s="115">
        <f t="shared" si="13"/>
        <v>7.0179999999999998</v>
      </c>
      <c r="N14" s="116">
        <f t="shared" si="14"/>
        <v>0</v>
      </c>
      <c r="O14" s="116">
        <f t="shared" si="15"/>
        <v>1.5812906377052309</v>
      </c>
      <c r="P14" s="217">
        <f t="shared" si="16"/>
        <v>34</v>
      </c>
      <c r="Q14" s="218">
        <f t="shared" si="17"/>
        <v>0</v>
      </c>
      <c r="R14" s="218">
        <f t="shared" si="18"/>
        <v>27</v>
      </c>
      <c r="T14" s="285">
        <v>504</v>
      </c>
      <c r="U14" s="285">
        <v>9201</v>
      </c>
      <c r="V14" s="285" t="s">
        <v>387</v>
      </c>
      <c r="W14" s="285">
        <v>1707.4659999999999</v>
      </c>
      <c r="X14" s="285">
        <v>562.6</v>
      </c>
      <c r="Y14" s="285">
        <v>3.0350000000000001</v>
      </c>
      <c r="Z14" s="285">
        <v>7.0179999999999998</v>
      </c>
      <c r="AA14" s="285">
        <v>126.77607399999999</v>
      </c>
      <c r="AB14" s="285">
        <v>4.2255209999999996</v>
      </c>
      <c r="AC14" s="285">
        <v>47.069684000000002</v>
      </c>
      <c r="AD14" s="285">
        <v>549</v>
      </c>
      <c r="AE14" s="285">
        <v>0</v>
      </c>
      <c r="AF14" s="285">
        <v>27</v>
      </c>
      <c r="AG14" s="285">
        <v>72</v>
      </c>
      <c r="AH14" s="285">
        <v>13.468361</v>
      </c>
      <c r="AI14" s="285">
        <v>83.4</v>
      </c>
      <c r="AJ14" s="285">
        <v>0</v>
      </c>
      <c r="AK14" s="285">
        <v>34</v>
      </c>
      <c r="AL14" s="285">
        <v>14851</v>
      </c>
      <c r="AM14" s="306">
        <v>0.93892585942708107</v>
      </c>
      <c r="AN14" s="307" t="s">
        <v>68</v>
      </c>
      <c r="AO14" s="308">
        <v>224.93700000000001</v>
      </c>
      <c r="AP14" s="285" t="s">
        <v>537</v>
      </c>
      <c r="AQ14" s="285" t="s">
        <v>118</v>
      </c>
      <c r="AR14" s="309" t="s">
        <v>125</v>
      </c>
      <c r="AS14" s="285" t="s">
        <v>118</v>
      </c>
      <c r="AT14" s="309" t="s">
        <v>125</v>
      </c>
      <c r="AU14" s="285" t="s">
        <v>233</v>
      </c>
      <c r="AV14" s="285" t="s">
        <v>387</v>
      </c>
      <c r="AW14" s="285" t="s">
        <v>68</v>
      </c>
      <c r="AX14" s="285">
        <v>9201</v>
      </c>
      <c r="AY14" s="310" t="s">
        <v>428</v>
      </c>
      <c r="AZ14" s="311">
        <v>1</v>
      </c>
      <c r="BA14" s="285" t="s">
        <v>357</v>
      </c>
      <c r="BB14" s="285">
        <v>13</v>
      </c>
      <c r="BC14" s="312">
        <v>1</v>
      </c>
      <c r="BD14" s="285"/>
      <c r="BE14" s="313" t="s">
        <v>69</v>
      </c>
      <c r="BF14" s="309">
        <v>1</v>
      </c>
      <c r="BG14" s="314" t="s">
        <v>340</v>
      </c>
      <c r="BH14" s="285"/>
      <c r="BI14" s="285" t="s">
        <v>118</v>
      </c>
      <c r="BJ14" s="285" t="s">
        <v>387</v>
      </c>
      <c r="BK14" s="285" t="s">
        <v>68</v>
      </c>
      <c r="BL14" s="315">
        <v>0.93892585942708107</v>
      </c>
      <c r="BM14" s="285">
        <v>9201</v>
      </c>
      <c r="BN14" s="285" t="s">
        <v>125</v>
      </c>
      <c r="BO14" s="285" t="s">
        <v>233</v>
      </c>
      <c r="BP14" s="285">
        <v>13</v>
      </c>
      <c r="BQ14" s="285">
        <v>1707.4660000000001</v>
      </c>
      <c r="BR14" s="316">
        <v>3.3330587284158997E-2</v>
      </c>
      <c r="BS14" s="316">
        <v>0.37128207645868577</v>
      </c>
      <c r="BT14" s="316">
        <v>0.32152909633339699</v>
      </c>
      <c r="BU14" s="285">
        <v>7.0179999999999998</v>
      </c>
      <c r="BV14" s="317">
        <v>0</v>
      </c>
      <c r="BW14" s="317">
        <v>1.5812906377052309</v>
      </c>
      <c r="BX14" s="285">
        <v>34</v>
      </c>
      <c r="BY14" s="285">
        <v>0</v>
      </c>
      <c r="BZ14" s="285">
        <v>27</v>
      </c>
    </row>
    <row r="15" spans="1:78" ht="16.5">
      <c r="A15" s="122" t="str">
        <f t="shared" si="1"/>
        <v>공영급행</v>
      </c>
      <c r="B15" s="123" t="str">
        <f t="shared" si="2"/>
        <v>기태훈</v>
      </c>
      <c r="C15" s="124" t="str">
        <f t="shared" si="3"/>
        <v>C</v>
      </c>
      <c r="D15" s="125">
        <f t="shared" si="4"/>
        <v>0.86023846674390392</v>
      </c>
      <c r="E15" s="126">
        <f t="shared" si="5"/>
        <v>6714</v>
      </c>
      <c r="F15" s="127" t="str">
        <f t="shared" si="6"/>
        <v>14-1</v>
      </c>
      <c r="G15" s="128" t="str">
        <f t="shared" si="7"/>
        <v>70바3160</v>
      </c>
      <c r="H15" s="129">
        <f t="shared" si="8"/>
        <v>6</v>
      </c>
      <c r="I15" s="130">
        <f t="shared" si="9"/>
        <v>969.49599999999998</v>
      </c>
      <c r="J15" s="131">
        <f t="shared" si="10"/>
        <v>2.6651645619001629E-2</v>
      </c>
      <c r="K15" s="131">
        <f t="shared" si="11"/>
        <v>0.36677801863618653</v>
      </c>
      <c r="L15" s="131">
        <f t="shared" si="12"/>
        <v>0.26405472534182711</v>
      </c>
      <c r="M15" s="132">
        <f t="shared" si="13"/>
        <v>10.61</v>
      </c>
      <c r="N15" s="133">
        <f t="shared" si="14"/>
        <v>0.82517101669320969</v>
      </c>
      <c r="O15" s="133">
        <f t="shared" si="15"/>
        <v>3.4038304438594897</v>
      </c>
      <c r="P15" s="215">
        <f t="shared" si="16"/>
        <v>16</v>
      </c>
      <c r="Q15" s="216">
        <f t="shared" si="17"/>
        <v>8</v>
      </c>
      <c r="R15" s="216">
        <f t="shared" si="18"/>
        <v>34</v>
      </c>
      <c r="T15" s="285">
        <v>504</v>
      </c>
      <c r="U15" s="285">
        <v>6714</v>
      </c>
      <c r="V15" s="285" t="s">
        <v>335</v>
      </c>
      <c r="W15" s="285">
        <v>1023.939</v>
      </c>
      <c r="X15" s="285">
        <v>495.78699999999998</v>
      </c>
      <c r="Y15" s="285">
        <v>2.0649999999999999</v>
      </c>
      <c r="Z15" s="285">
        <v>10.61</v>
      </c>
      <c r="AA15" s="285">
        <v>68.944147999999998</v>
      </c>
      <c r="AB15" s="285">
        <v>1.837475</v>
      </c>
      <c r="AC15" s="285">
        <v>25.287198</v>
      </c>
      <c r="AD15" s="285">
        <v>256</v>
      </c>
      <c r="AE15" s="285">
        <v>8</v>
      </c>
      <c r="AF15" s="285">
        <v>34</v>
      </c>
      <c r="AG15" s="285">
        <v>74</v>
      </c>
      <c r="AH15" s="285">
        <v>14.851717000000001</v>
      </c>
      <c r="AI15" s="285">
        <v>445.7</v>
      </c>
      <c r="AJ15" s="285">
        <v>0</v>
      </c>
      <c r="AK15" s="285">
        <v>16</v>
      </c>
      <c r="AL15" s="285">
        <v>5229</v>
      </c>
      <c r="AM15" s="306">
        <v>0.86023846674390392</v>
      </c>
      <c r="AN15" s="307" t="s">
        <v>69</v>
      </c>
      <c r="AO15" s="308">
        <v>323.46699999999998</v>
      </c>
      <c r="AP15" s="285" t="s">
        <v>538</v>
      </c>
      <c r="AQ15" s="285" t="s">
        <v>118</v>
      </c>
      <c r="AR15" s="309" t="s">
        <v>119</v>
      </c>
      <c r="AS15" s="285" t="s">
        <v>118</v>
      </c>
      <c r="AT15" s="309" t="s">
        <v>119</v>
      </c>
      <c r="AU15" s="285" t="s">
        <v>215</v>
      </c>
      <c r="AV15" s="285" t="s">
        <v>335</v>
      </c>
      <c r="AW15" s="285" t="s">
        <v>69</v>
      </c>
      <c r="AX15" s="285">
        <v>6714</v>
      </c>
      <c r="AY15" s="310" t="s">
        <v>414</v>
      </c>
      <c r="AZ15" s="311">
        <v>9</v>
      </c>
      <c r="BA15" s="285" t="s">
        <v>373</v>
      </c>
      <c r="BB15" s="285">
        <v>6</v>
      </c>
      <c r="BC15" s="312">
        <v>1</v>
      </c>
      <c r="BD15" s="285"/>
      <c r="BE15" s="313" t="s">
        <v>68</v>
      </c>
      <c r="BF15" s="309">
        <v>-1</v>
      </c>
      <c r="BG15" s="314" t="s">
        <v>371</v>
      </c>
      <c r="BH15" s="285"/>
      <c r="BI15" s="285" t="s">
        <v>118</v>
      </c>
      <c r="BJ15" s="285" t="s">
        <v>335</v>
      </c>
      <c r="BK15" s="285" t="s">
        <v>69</v>
      </c>
      <c r="BL15" s="315">
        <v>0.86023846674390392</v>
      </c>
      <c r="BM15" s="285">
        <v>6714</v>
      </c>
      <c r="BN15" s="285" t="s">
        <v>119</v>
      </c>
      <c r="BO15" s="285" t="s">
        <v>215</v>
      </c>
      <c r="BP15" s="285">
        <v>6</v>
      </c>
      <c r="BQ15" s="285">
        <v>969.49599999999998</v>
      </c>
      <c r="BR15" s="316">
        <v>2.6651645619001629E-2</v>
      </c>
      <c r="BS15" s="316">
        <v>0.36677801863618653</v>
      </c>
      <c r="BT15" s="316">
        <v>0.2500148934653334</v>
      </c>
      <c r="BU15" s="285">
        <v>10.61</v>
      </c>
      <c r="BV15" s="317">
        <v>0.82517101669320969</v>
      </c>
      <c r="BW15" s="317">
        <v>3.4038304438594897</v>
      </c>
      <c r="BX15" s="285">
        <v>16</v>
      </c>
      <c r="BY15" s="285">
        <v>8</v>
      </c>
      <c r="BZ15" s="285">
        <v>34</v>
      </c>
    </row>
    <row r="16" spans="1:78" ht="16.5">
      <c r="A16" s="105" t="str">
        <f t="shared" si="1"/>
        <v>공영급행</v>
      </c>
      <c r="B16" s="106" t="str">
        <f t="shared" si="2"/>
        <v>김계현</v>
      </c>
      <c r="C16" s="107" t="str">
        <f t="shared" si="3"/>
        <v>B</v>
      </c>
      <c r="D16" s="108">
        <f t="shared" si="4"/>
        <v>0.93</v>
      </c>
      <c r="E16" s="109">
        <f t="shared" si="5"/>
        <v>5902</v>
      </c>
      <c r="F16" s="110" t="str">
        <f t="shared" si="6"/>
        <v>e음88</v>
      </c>
      <c r="G16" s="111" t="str">
        <f t="shared" si="7"/>
        <v>73아1561</v>
      </c>
      <c r="H16" s="112">
        <f t="shared" si="8"/>
        <v>1</v>
      </c>
      <c r="I16" s="113">
        <f t="shared" si="9"/>
        <v>2800.2649999999999</v>
      </c>
      <c r="J16" s="114">
        <f t="shared" si="10"/>
        <v>1.0423325584807189E-2</v>
      </c>
      <c r="K16" s="114">
        <f t="shared" si="11"/>
        <v>0.36860570514198965</v>
      </c>
      <c r="L16" s="114">
        <f t="shared" si="12"/>
        <v>0.14212940560982623</v>
      </c>
      <c r="M16" s="115">
        <f t="shared" si="13"/>
        <v>9.4629999999999992</v>
      </c>
      <c r="N16" s="116">
        <f t="shared" si="14"/>
        <v>0</v>
      </c>
      <c r="O16" s="116">
        <f t="shared" si="15"/>
        <v>1.7141234847416227</v>
      </c>
      <c r="P16" s="217">
        <f t="shared" si="16"/>
        <v>5</v>
      </c>
      <c r="Q16" s="218">
        <f t="shared" si="17"/>
        <v>0</v>
      </c>
      <c r="R16" s="218">
        <f t="shared" si="18"/>
        <v>48</v>
      </c>
      <c r="T16" s="285">
        <v>504</v>
      </c>
      <c r="U16" s="285">
        <v>5902</v>
      </c>
      <c r="V16" s="285" t="s">
        <v>168</v>
      </c>
      <c r="W16" s="285">
        <v>2800.2649999999999</v>
      </c>
      <c r="X16" s="285">
        <v>1038.4069999999999</v>
      </c>
      <c r="Y16" s="285">
        <v>2.6970000000000001</v>
      </c>
      <c r="Z16" s="285">
        <v>9.4629999999999992</v>
      </c>
      <c r="AA16" s="285">
        <v>164.55688599999999</v>
      </c>
      <c r="AB16" s="285">
        <v>1.71523</v>
      </c>
      <c r="AC16" s="285">
        <v>60.656607000000001</v>
      </c>
      <c r="AD16" s="285">
        <v>398</v>
      </c>
      <c r="AE16" s="285">
        <v>0</v>
      </c>
      <c r="AF16" s="285">
        <v>48</v>
      </c>
      <c r="AG16" s="285">
        <v>77</v>
      </c>
      <c r="AH16" s="285">
        <v>17.017002000000002</v>
      </c>
      <c r="AI16" s="285">
        <v>670.9</v>
      </c>
      <c r="AJ16" s="285">
        <v>0</v>
      </c>
      <c r="AK16" s="285">
        <v>5</v>
      </c>
      <c r="AL16" s="285">
        <v>1046</v>
      </c>
      <c r="AM16" s="306">
        <v>0.93</v>
      </c>
      <c r="AN16" s="307" t="s">
        <v>68</v>
      </c>
      <c r="AO16" s="308">
        <v>2800.2649999999999</v>
      </c>
      <c r="AP16" s="285" t="s">
        <v>539</v>
      </c>
      <c r="AQ16" s="285" t="s">
        <v>118</v>
      </c>
      <c r="AR16" s="309" t="s">
        <v>128</v>
      </c>
      <c r="AS16" s="285" t="s">
        <v>118</v>
      </c>
      <c r="AT16" s="309" t="s">
        <v>128</v>
      </c>
      <c r="AU16" s="285" t="s">
        <v>192</v>
      </c>
      <c r="AV16" s="285" t="s">
        <v>168</v>
      </c>
      <c r="AW16" s="285" t="s">
        <v>68</v>
      </c>
      <c r="AX16" s="285">
        <v>5902</v>
      </c>
      <c r="AY16" s="310" t="s">
        <v>431</v>
      </c>
      <c r="AZ16" s="311">
        <v>2</v>
      </c>
      <c r="BA16" s="285" t="s">
        <v>383</v>
      </c>
      <c r="BB16" s="285">
        <v>1</v>
      </c>
      <c r="BC16" s="312">
        <v>1</v>
      </c>
      <c r="BD16" s="285"/>
      <c r="BE16" s="313" t="s">
        <v>68</v>
      </c>
      <c r="BF16" s="309">
        <v>0</v>
      </c>
      <c r="BG16" s="314" t="s">
        <v>345</v>
      </c>
      <c r="BH16" s="285"/>
      <c r="BI16" s="285" t="s">
        <v>118</v>
      </c>
      <c r="BJ16" s="285" t="s">
        <v>168</v>
      </c>
      <c r="BK16" s="285" t="s">
        <v>68</v>
      </c>
      <c r="BL16" s="315">
        <v>0.93</v>
      </c>
      <c r="BM16" s="285">
        <v>5902</v>
      </c>
      <c r="BN16" s="285" t="s">
        <v>128</v>
      </c>
      <c r="BO16" s="285" t="s">
        <v>192</v>
      </c>
      <c r="BP16" s="285">
        <v>1</v>
      </c>
      <c r="BQ16" s="285">
        <v>2800.2649999999999</v>
      </c>
      <c r="BR16" s="316">
        <v>1.0423325584807189E-2</v>
      </c>
      <c r="BS16" s="316">
        <v>0.36860570514198965</v>
      </c>
      <c r="BT16" s="316">
        <v>0.14212940560982623</v>
      </c>
      <c r="BU16" s="285">
        <v>9.4629999999999992</v>
      </c>
      <c r="BV16" s="317">
        <v>0</v>
      </c>
      <c r="BW16" s="317">
        <v>1.7141234847416227</v>
      </c>
      <c r="BX16" s="285">
        <v>5</v>
      </c>
      <c r="BY16" s="285">
        <v>0</v>
      </c>
      <c r="BZ16" s="285">
        <v>48</v>
      </c>
    </row>
    <row r="17" spans="1:78" ht="16.5">
      <c r="A17" s="122" t="str">
        <f t="shared" si="1"/>
        <v>공영급행</v>
      </c>
      <c r="B17" s="123" t="str">
        <f t="shared" si="2"/>
        <v>김권중</v>
      </c>
      <c r="C17" s="124" t="str">
        <f t="shared" si="3"/>
        <v>A</v>
      </c>
      <c r="D17" s="125">
        <f t="shared" si="4"/>
        <v>0.99413793103448278</v>
      </c>
      <c r="E17" s="126">
        <f t="shared" si="5"/>
        <v>6561</v>
      </c>
      <c r="F17" s="127" t="str">
        <f t="shared" si="6"/>
        <v>e음53</v>
      </c>
      <c r="G17" s="128" t="str">
        <f t="shared" si="7"/>
        <v>73아1563</v>
      </c>
      <c r="H17" s="129">
        <f t="shared" si="8"/>
        <v>1</v>
      </c>
      <c r="I17" s="130">
        <f t="shared" si="9"/>
        <v>2745.2379999999998</v>
      </c>
      <c r="J17" s="131">
        <f t="shared" si="10"/>
        <v>1.0408223873757205E-2</v>
      </c>
      <c r="K17" s="131">
        <f t="shared" si="11"/>
        <v>0.31735172031633146</v>
      </c>
      <c r="L17" s="131">
        <f t="shared" si="12"/>
        <v>0.1788551666558601</v>
      </c>
      <c r="M17" s="132">
        <f t="shared" si="13"/>
        <v>4.718</v>
      </c>
      <c r="N17" s="133">
        <f t="shared" si="14"/>
        <v>0</v>
      </c>
      <c r="O17" s="133">
        <f t="shared" si="15"/>
        <v>1.3113617107150637</v>
      </c>
      <c r="P17" s="215">
        <f t="shared" si="16"/>
        <v>11</v>
      </c>
      <c r="Q17" s="216">
        <f t="shared" si="17"/>
        <v>0</v>
      </c>
      <c r="R17" s="216">
        <f t="shared" si="18"/>
        <v>36</v>
      </c>
      <c r="T17" s="285">
        <v>504</v>
      </c>
      <c r="U17" s="285">
        <v>6561</v>
      </c>
      <c r="V17" s="285" t="s">
        <v>246</v>
      </c>
      <c r="W17" s="285">
        <v>2745.2379999999998</v>
      </c>
      <c r="X17" s="285">
        <v>952.06100000000004</v>
      </c>
      <c r="Y17" s="285">
        <v>2.883</v>
      </c>
      <c r="Z17" s="285">
        <v>4.718</v>
      </c>
      <c r="AA17" s="285">
        <v>188.547155</v>
      </c>
      <c r="AB17" s="285">
        <v>1.9624410000000001</v>
      </c>
      <c r="AC17" s="285">
        <v>59.835763999999998</v>
      </c>
      <c r="AD17" s="285">
        <v>491</v>
      </c>
      <c r="AE17" s="285">
        <v>0</v>
      </c>
      <c r="AF17" s="285">
        <v>36</v>
      </c>
      <c r="AG17" s="285">
        <v>73</v>
      </c>
      <c r="AH17" s="285">
        <v>14.559953999999999</v>
      </c>
      <c r="AI17" s="285">
        <v>39.700000000000003</v>
      </c>
      <c r="AJ17" s="285">
        <v>0</v>
      </c>
      <c r="AK17" s="285">
        <v>11</v>
      </c>
      <c r="AL17" s="285">
        <v>3170</v>
      </c>
      <c r="AM17" s="306">
        <v>0.99413793103448278</v>
      </c>
      <c r="AN17" s="307" t="s">
        <v>66</v>
      </c>
      <c r="AO17" s="308">
        <v>2745.2379999999998</v>
      </c>
      <c r="AP17" s="285" t="s">
        <v>540</v>
      </c>
      <c r="AQ17" s="285" t="s">
        <v>118</v>
      </c>
      <c r="AR17" s="309" t="s">
        <v>125</v>
      </c>
      <c r="AS17" s="285" t="s">
        <v>118</v>
      </c>
      <c r="AT17" s="309" t="s">
        <v>125</v>
      </c>
      <c r="AU17" s="285" t="s">
        <v>230</v>
      </c>
      <c r="AV17" s="285" t="s">
        <v>246</v>
      </c>
      <c r="AW17" s="285" t="s">
        <v>66</v>
      </c>
      <c r="AX17" s="285">
        <v>6561</v>
      </c>
      <c r="AY17" s="310" t="s">
        <v>432</v>
      </c>
      <c r="AZ17" s="311">
        <v>3</v>
      </c>
      <c r="BA17" s="285" t="s">
        <v>482</v>
      </c>
      <c r="BB17" s="285">
        <v>1</v>
      </c>
      <c r="BC17" s="312">
        <v>1</v>
      </c>
      <c r="BD17" s="285"/>
      <c r="BE17" s="313" t="s">
        <v>66</v>
      </c>
      <c r="BF17" s="309">
        <v>0</v>
      </c>
      <c r="BG17" s="314" t="s">
        <v>345</v>
      </c>
      <c r="BH17" s="285"/>
      <c r="BI17" s="285" t="s">
        <v>118</v>
      </c>
      <c r="BJ17" s="285" t="s">
        <v>246</v>
      </c>
      <c r="BK17" s="285" t="s">
        <v>66</v>
      </c>
      <c r="BL17" s="315">
        <v>0.99413793103448278</v>
      </c>
      <c r="BM17" s="285">
        <v>6561</v>
      </c>
      <c r="BN17" s="285" t="s">
        <v>125</v>
      </c>
      <c r="BO17" s="285" t="s">
        <v>230</v>
      </c>
      <c r="BP17" s="285">
        <v>1</v>
      </c>
      <c r="BQ17" s="285">
        <v>2745.2379999999998</v>
      </c>
      <c r="BR17" s="316">
        <v>1.0408223873757205E-2</v>
      </c>
      <c r="BS17" s="316">
        <v>0.31735172031633146</v>
      </c>
      <c r="BT17" s="316">
        <v>0.1788551666558601</v>
      </c>
      <c r="BU17" s="285">
        <v>4.718</v>
      </c>
      <c r="BV17" s="317">
        <v>0</v>
      </c>
      <c r="BW17" s="317">
        <v>1.3113617107150637</v>
      </c>
      <c r="BX17" s="285">
        <v>11</v>
      </c>
      <c r="BY17" s="285">
        <v>0</v>
      </c>
      <c r="BZ17" s="285">
        <v>36</v>
      </c>
    </row>
    <row r="18" spans="1:78" ht="16.5">
      <c r="A18" s="105" t="str">
        <f t="shared" si="1"/>
        <v>공영급행</v>
      </c>
      <c r="B18" s="106" t="str">
        <f t="shared" si="2"/>
        <v>김근택</v>
      </c>
      <c r="C18" s="107" t="str">
        <f t="shared" si="3"/>
        <v>B</v>
      </c>
      <c r="D18" s="108">
        <f t="shared" si="4"/>
        <v>0.91679999999999995</v>
      </c>
      <c r="E18" s="109">
        <f t="shared" si="5"/>
        <v>5985</v>
      </c>
      <c r="F18" s="110" t="str">
        <f t="shared" si="6"/>
        <v>14-1</v>
      </c>
      <c r="G18" s="111" t="str">
        <f t="shared" si="7"/>
        <v>70바3109</v>
      </c>
      <c r="H18" s="112">
        <f t="shared" si="8"/>
        <v>1</v>
      </c>
      <c r="I18" s="113">
        <f t="shared" si="9"/>
        <v>1978.865</v>
      </c>
      <c r="J18" s="114">
        <f t="shared" si="10"/>
        <v>2.168047100754213E-2</v>
      </c>
      <c r="K18" s="114">
        <f t="shared" si="11"/>
        <v>0.36714479474175893</v>
      </c>
      <c r="L18" s="114">
        <f t="shared" si="12"/>
        <v>0.19809335149189056</v>
      </c>
      <c r="M18" s="115">
        <f t="shared" si="13"/>
        <v>7.9249999999999998</v>
      </c>
      <c r="N18" s="116">
        <f t="shared" si="14"/>
        <v>0</v>
      </c>
      <c r="O18" s="116">
        <f t="shared" si="15"/>
        <v>3.284711185452267</v>
      </c>
      <c r="P18" s="217">
        <f t="shared" si="16"/>
        <v>24</v>
      </c>
      <c r="Q18" s="218">
        <f t="shared" si="17"/>
        <v>0</v>
      </c>
      <c r="R18" s="218">
        <f t="shared" si="18"/>
        <v>65</v>
      </c>
      <c r="T18" s="285">
        <v>504</v>
      </c>
      <c r="U18" s="285">
        <v>5985</v>
      </c>
      <c r="V18" s="285" t="s">
        <v>297</v>
      </c>
      <c r="W18" s="285">
        <v>1978.865</v>
      </c>
      <c r="X18" s="285">
        <v>863.22699999999998</v>
      </c>
      <c r="Y18" s="285">
        <v>2.2919999999999998</v>
      </c>
      <c r="Z18" s="285">
        <v>7.9249999999999998</v>
      </c>
      <c r="AA18" s="285">
        <v>133.45162099999999</v>
      </c>
      <c r="AB18" s="285">
        <v>2.893294</v>
      </c>
      <c r="AC18" s="285">
        <v>48.996068000000001</v>
      </c>
      <c r="AD18" s="285">
        <v>392</v>
      </c>
      <c r="AE18" s="285">
        <v>0</v>
      </c>
      <c r="AF18" s="285">
        <v>65</v>
      </c>
      <c r="AG18" s="285">
        <v>76</v>
      </c>
      <c r="AH18" s="285">
        <v>14.828332</v>
      </c>
      <c r="AI18" s="285">
        <v>258.3</v>
      </c>
      <c r="AJ18" s="285">
        <v>0</v>
      </c>
      <c r="AK18" s="285">
        <v>24</v>
      </c>
      <c r="AL18" s="285">
        <v>5710</v>
      </c>
      <c r="AM18" s="306">
        <v>0.91679999999999995</v>
      </c>
      <c r="AN18" s="307" t="s">
        <v>68</v>
      </c>
      <c r="AO18" s="308">
        <v>1978.865</v>
      </c>
      <c r="AP18" s="285" t="s">
        <v>541</v>
      </c>
      <c r="AQ18" s="285" t="s">
        <v>118</v>
      </c>
      <c r="AR18" s="309" t="s">
        <v>119</v>
      </c>
      <c r="AS18" s="285" t="s">
        <v>118</v>
      </c>
      <c r="AT18" s="309" t="s">
        <v>119</v>
      </c>
      <c r="AU18" s="285" t="s">
        <v>208</v>
      </c>
      <c r="AV18" s="285" t="s">
        <v>297</v>
      </c>
      <c r="AW18" s="285" t="s">
        <v>68</v>
      </c>
      <c r="AX18" s="285">
        <v>5985</v>
      </c>
      <c r="AY18" s="310" t="s">
        <v>430</v>
      </c>
      <c r="AZ18" s="311">
        <v>4</v>
      </c>
      <c r="BA18" s="285" t="s">
        <v>343</v>
      </c>
      <c r="BB18" s="285">
        <v>1</v>
      </c>
      <c r="BC18" s="312">
        <v>1</v>
      </c>
      <c r="BD18" s="285"/>
      <c r="BE18" s="313" t="s">
        <v>68</v>
      </c>
      <c r="BF18" s="309">
        <v>0</v>
      </c>
      <c r="BG18" s="314" t="s">
        <v>345</v>
      </c>
      <c r="BH18" s="285"/>
      <c r="BI18" s="285" t="s">
        <v>118</v>
      </c>
      <c r="BJ18" s="285" t="s">
        <v>297</v>
      </c>
      <c r="BK18" s="285" t="s">
        <v>68</v>
      </c>
      <c r="BL18" s="315">
        <v>0.91679999999999995</v>
      </c>
      <c r="BM18" s="285">
        <v>5985</v>
      </c>
      <c r="BN18" s="285" t="s">
        <v>119</v>
      </c>
      <c r="BO18" s="285" t="s">
        <v>208</v>
      </c>
      <c r="BP18" s="285">
        <v>1</v>
      </c>
      <c r="BQ18" s="285">
        <v>1978.865</v>
      </c>
      <c r="BR18" s="316">
        <v>2.168047100754213E-2</v>
      </c>
      <c r="BS18" s="316">
        <v>0.36714479474175893</v>
      </c>
      <c r="BT18" s="316">
        <v>0.19809335149189056</v>
      </c>
      <c r="BU18" s="285">
        <v>7.9249999999999998</v>
      </c>
      <c r="BV18" s="317">
        <v>0</v>
      </c>
      <c r="BW18" s="317">
        <v>3.284711185452267</v>
      </c>
      <c r="BX18" s="285">
        <v>24</v>
      </c>
      <c r="BY18" s="285">
        <v>0</v>
      </c>
      <c r="BZ18" s="285">
        <v>65</v>
      </c>
    </row>
    <row r="19" spans="1:78" ht="16.5">
      <c r="A19" s="122" t="str">
        <f t="shared" si="1"/>
        <v>공영급행</v>
      </c>
      <c r="B19" s="123" t="str">
        <f t="shared" si="2"/>
        <v>김덕호</v>
      </c>
      <c r="C19" s="124" t="str">
        <f t="shared" si="3"/>
        <v>B</v>
      </c>
      <c r="D19" s="125">
        <f t="shared" si="4"/>
        <v>0.94777777777777772</v>
      </c>
      <c r="E19" s="126">
        <f t="shared" si="5"/>
        <v>30</v>
      </c>
      <c r="F19" s="127" t="str">
        <f t="shared" si="6"/>
        <v>e음21</v>
      </c>
      <c r="G19" s="128" t="str">
        <f t="shared" si="7"/>
        <v>73아1573</v>
      </c>
      <c r="H19" s="129">
        <f t="shared" si="8"/>
        <v>1</v>
      </c>
      <c r="I19" s="130">
        <f t="shared" si="9"/>
        <v>2141.6909999999998</v>
      </c>
      <c r="J19" s="131">
        <f t="shared" si="10"/>
        <v>4.0165576152413835E-3</v>
      </c>
      <c r="K19" s="131">
        <f t="shared" si="11"/>
        <v>0.45069863356381806</v>
      </c>
      <c r="L19" s="131">
        <f t="shared" si="12"/>
        <v>0.45338006276348924</v>
      </c>
      <c r="M19" s="132">
        <f t="shared" si="13"/>
        <v>6.4370000000000003</v>
      </c>
      <c r="N19" s="133">
        <f t="shared" si="14"/>
        <v>9.3384152989390165E-2</v>
      </c>
      <c r="O19" s="133">
        <f t="shared" si="15"/>
        <v>2.1945275952506691</v>
      </c>
      <c r="P19" s="215">
        <f t="shared" si="16"/>
        <v>138</v>
      </c>
      <c r="Q19" s="216">
        <f t="shared" si="17"/>
        <v>2</v>
      </c>
      <c r="R19" s="216">
        <f t="shared" si="18"/>
        <v>47</v>
      </c>
      <c r="T19" s="285">
        <v>504</v>
      </c>
      <c r="U19" s="285">
        <v>30</v>
      </c>
      <c r="V19" s="285" t="s">
        <v>167</v>
      </c>
      <c r="W19" s="285">
        <v>2141.6909999999998</v>
      </c>
      <c r="X19" s="285">
        <v>502.17500000000001</v>
      </c>
      <c r="Y19" s="285">
        <v>4.2649999999999997</v>
      </c>
      <c r="Z19" s="285">
        <v>6.4370000000000003</v>
      </c>
      <c r="AA19" s="285">
        <v>158.295501</v>
      </c>
      <c r="AB19" s="285">
        <v>0.63580300000000001</v>
      </c>
      <c r="AC19" s="285">
        <v>71.343565999999996</v>
      </c>
      <c r="AD19" s="285">
        <v>971</v>
      </c>
      <c r="AE19" s="285">
        <v>2</v>
      </c>
      <c r="AF19" s="285">
        <v>47</v>
      </c>
      <c r="AG19" s="285">
        <v>93</v>
      </c>
      <c r="AH19" s="285">
        <v>13.529702</v>
      </c>
      <c r="AI19" s="285">
        <v>769.1</v>
      </c>
      <c r="AJ19" s="285">
        <v>39.5</v>
      </c>
      <c r="AK19" s="285">
        <v>138</v>
      </c>
      <c r="AL19" s="285">
        <v>53460</v>
      </c>
      <c r="AM19" s="306">
        <v>0.94777777777777772</v>
      </c>
      <c r="AN19" s="307" t="s">
        <v>68</v>
      </c>
      <c r="AO19" s="308">
        <v>2141.6909999999998</v>
      </c>
      <c r="AP19" s="285" t="s">
        <v>542</v>
      </c>
      <c r="AQ19" s="285" t="s">
        <v>118</v>
      </c>
      <c r="AR19" s="309" t="s">
        <v>122</v>
      </c>
      <c r="AS19" s="285" t="s">
        <v>118</v>
      </c>
      <c r="AT19" s="309" t="s">
        <v>122</v>
      </c>
      <c r="AU19" s="285" t="s">
        <v>193</v>
      </c>
      <c r="AV19" s="285" t="s">
        <v>167</v>
      </c>
      <c r="AW19" s="285" t="s">
        <v>68</v>
      </c>
      <c r="AX19" s="285">
        <v>30</v>
      </c>
      <c r="AY19" s="310" t="s">
        <v>543</v>
      </c>
      <c r="AZ19" s="311">
        <v>1</v>
      </c>
      <c r="BA19" s="285" t="s">
        <v>544</v>
      </c>
      <c r="BB19" s="285">
        <v>1</v>
      </c>
      <c r="BC19" s="312">
        <v>1</v>
      </c>
      <c r="BD19" s="285"/>
      <c r="BE19" s="313" t="s">
        <v>69</v>
      </c>
      <c r="BF19" s="309">
        <v>1</v>
      </c>
      <c r="BG19" s="314" t="s">
        <v>340</v>
      </c>
      <c r="BH19" s="285"/>
      <c r="BI19" s="285" t="s">
        <v>118</v>
      </c>
      <c r="BJ19" s="285" t="s">
        <v>167</v>
      </c>
      <c r="BK19" s="285" t="s">
        <v>68</v>
      </c>
      <c r="BL19" s="315">
        <v>0.94777777777777772</v>
      </c>
      <c r="BM19" s="285">
        <v>30</v>
      </c>
      <c r="BN19" s="285" t="s">
        <v>122</v>
      </c>
      <c r="BO19" s="285" t="s">
        <v>193</v>
      </c>
      <c r="BP19" s="285">
        <v>1</v>
      </c>
      <c r="BQ19" s="285">
        <v>2141.6909999999998</v>
      </c>
      <c r="BR19" s="316">
        <v>4.0165576152413835E-3</v>
      </c>
      <c r="BS19" s="316">
        <v>0.45069863356381806</v>
      </c>
      <c r="BT19" s="316">
        <v>0.45338006276348924</v>
      </c>
      <c r="BU19" s="285">
        <v>6.4370000000000003</v>
      </c>
      <c r="BV19" s="317">
        <v>9.3384152989390165E-2</v>
      </c>
      <c r="BW19" s="317">
        <v>2.1945275952506691</v>
      </c>
      <c r="BX19" s="285">
        <v>138</v>
      </c>
      <c r="BY19" s="285">
        <v>2</v>
      </c>
      <c r="BZ19" s="285">
        <v>47</v>
      </c>
    </row>
    <row r="20" spans="1:78" ht="16.5">
      <c r="A20" s="105" t="str">
        <f t="shared" si="1"/>
        <v>공영급행</v>
      </c>
      <c r="B20" s="106" t="str">
        <f t="shared" si="2"/>
        <v>김동호</v>
      </c>
      <c r="C20" s="107" t="str">
        <f t="shared" si="3"/>
        <v>D</v>
      </c>
      <c r="D20" s="108">
        <f t="shared" si="4"/>
        <v>0.84565217391304359</v>
      </c>
      <c r="E20" s="109">
        <f t="shared" si="5"/>
        <v>48</v>
      </c>
      <c r="F20" s="110" t="str">
        <f t="shared" si="6"/>
        <v>14-1</v>
      </c>
      <c r="G20" s="111" t="str">
        <f t="shared" si="7"/>
        <v>70바3144</v>
      </c>
      <c r="H20" s="112">
        <f t="shared" si="8"/>
        <v>1</v>
      </c>
      <c r="I20" s="113">
        <f t="shared" si="9"/>
        <v>1808.5519999999999</v>
      </c>
      <c r="J20" s="114">
        <f t="shared" si="10"/>
        <v>1.5774070776187147E-2</v>
      </c>
      <c r="K20" s="114">
        <f t="shared" si="11"/>
        <v>0.34830608265467689</v>
      </c>
      <c r="L20" s="114">
        <f t="shared" si="12"/>
        <v>0.17693712981434873</v>
      </c>
      <c r="M20" s="115">
        <f t="shared" si="13"/>
        <v>10.978999999999999</v>
      </c>
      <c r="N20" s="116">
        <f t="shared" si="14"/>
        <v>0</v>
      </c>
      <c r="O20" s="116">
        <f t="shared" si="15"/>
        <v>10.395056376592988</v>
      </c>
      <c r="P20" s="217">
        <f t="shared" si="16"/>
        <v>7</v>
      </c>
      <c r="Q20" s="218">
        <f t="shared" si="17"/>
        <v>0</v>
      </c>
      <c r="R20" s="218">
        <f t="shared" si="18"/>
        <v>188</v>
      </c>
      <c r="T20" s="285">
        <v>504</v>
      </c>
      <c r="U20" s="285">
        <v>48</v>
      </c>
      <c r="V20" s="285" t="s">
        <v>247</v>
      </c>
      <c r="W20" s="285">
        <v>1808.5519999999999</v>
      </c>
      <c r="X20" s="285">
        <v>929.649</v>
      </c>
      <c r="Y20" s="285">
        <v>1.9450000000000001</v>
      </c>
      <c r="Z20" s="285">
        <v>10.978999999999999</v>
      </c>
      <c r="AA20" s="285">
        <v>112.189683</v>
      </c>
      <c r="AB20" s="285">
        <v>1.7696879999999999</v>
      </c>
      <c r="AC20" s="285">
        <v>39.076349</v>
      </c>
      <c r="AD20" s="285">
        <v>320</v>
      </c>
      <c r="AE20" s="285">
        <v>0</v>
      </c>
      <c r="AF20" s="285">
        <v>188</v>
      </c>
      <c r="AG20" s="285">
        <v>81</v>
      </c>
      <c r="AH20" s="285">
        <v>16.120484000000001</v>
      </c>
      <c r="AI20" s="285">
        <v>563.29999999999995</v>
      </c>
      <c r="AJ20" s="285">
        <v>0</v>
      </c>
      <c r="AK20" s="285">
        <v>7</v>
      </c>
      <c r="AL20" s="285">
        <v>1650</v>
      </c>
      <c r="AM20" s="306">
        <v>0.84565217391304359</v>
      </c>
      <c r="AN20" s="307" t="s">
        <v>67</v>
      </c>
      <c r="AO20" s="308">
        <v>1808.5519999999999</v>
      </c>
      <c r="AP20" s="285" t="s">
        <v>545</v>
      </c>
      <c r="AQ20" s="285" t="s">
        <v>118</v>
      </c>
      <c r="AR20" s="309" t="s">
        <v>119</v>
      </c>
      <c r="AS20" s="285" t="s">
        <v>118</v>
      </c>
      <c r="AT20" s="309" t="s">
        <v>119</v>
      </c>
      <c r="AU20" s="285" t="s">
        <v>190</v>
      </c>
      <c r="AV20" s="285" t="s">
        <v>247</v>
      </c>
      <c r="AW20" s="285" t="s">
        <v>67</v>
      </c>
      <c r="AX20" s="285">
        <v>48</v>
      </c>
      <c r="AY20" s="310" t="s">
        <v>419</v>
      </c>
      <c r="AZ20" s="311">
        <v>3</v>
      </c>
      <c r="BA20" s="285" t="s">
        <v>322</v>
      </c>
      <c r="BB20" s="285">
        <v>1</v>
      </c>
      <c r="BC20" s="312">
        <v>1</v>
      </c>
      <c r="BD20" s="285"/>
      <c r="BE20" s="313" t="s">
        <v>69</v>
      </c>
      <c r="BF20" s="309">
        <v>-1</v>
      </c>
      <c r="BG20" s="314" t="s">
        <v>371</v>
      </c>
      <c r="BH20" s="285"/>
      <c r="BI20" s="285" t="s">
        <v>118</v>
      </c>
      <c r="BJ20" s="285" t="s">
        <v>247</v>
      </c>
      <c r="BK20" s="285" t="s">
        <v>67</v>
      </c>
      <c r="BL20" s="315">
        <v>0.84565217391304359</v>
      </c>
      <c r="BM20" s="285">
        <v>48</v>
      </c>
      <c r="BN20" s="285" t="s">
        <v>119</v>
      </c>
      <c r="BO20" s="285" t="s">
        <v>190</v>
      </c>
      <c r="BP20" s="285">
        <v>1</v>
      </c>
      <c r="BQ20" s="285">
        <v>1808.5519999999999</v>
      </c>
      <c r="BR20" s="316">
        <v>1.5774070776187147E-2</v>
      </c>
      <c r="BS20" s="316">
        <v>0.34830608265467689</v>
      </c>
      <c r="BT20" s="316">
        <v>0.17693712981434873</v>
      </c>
      <c r="BU20" s="285">
        <v>10.978999999999999</v>
      </c>
      <c r="BV20" s="317">
        <v>0</v>
      </c>
      <c r="BW20" s="317">
        <v>10.395056376592988</v>
      </c>
      <c r="BX20" s="285">
        <v>7</v>
      </c>
      <c r="BY20" s="285">
        <v>0</v>
      </c>
      <c r="BZ20" s="285">
        <v>188</v>
      </c>
    </row>
    <row r="21" spans="1:78" ht="16.5">
      <c r="A21" s="122" t="str">
        <f t="shared" si="1"/>
        <v>공영급행</v>
      </c>
      <c r="B21" s="123" t="str">
        <f t="shared" si="2"/>
        <v>김범수</v>
      </c>
      <c r="C21" s="124" t="str">
        <f t="shared" si="3"/>
        <v>B</v>
      </c>
      <c r="D21" s="125">
        <f t="shared" si="4"/>
        <v>0.94304043261449</v>
      </c>
      <c r="E21" s="126">
        <f t="shared" si="5"/>
        <v>1263</v>
      </c>
      <c r="F21" s="127" t="str">
        <f t="shared" si="6"/>
        <v>e음88</v>
      </c>
      <c r="G21" s="128" t="str">
        <f t="shared" si="7"/>
        <v>73아1562</v>
      </c>
      <c r="H21" s="129">
        <f t="shared" si="8"/>
        <v>7</v>
      </c>
      <c r="I21" s="130">
        <f t="shared" si="9"/>
        <v>1649.704</v>
      </c>
      <c r="J21" s="131">
        <f t="shared" si="10"/>
        <v>3.0741921571914417E-2</v>
      </c>
      <c r="K21" s="131">
        <f t="shared" si="11"/>
        <v>0.34207176162754771</v>
      </c>
      <c r="L21" s="131">
        <f t="shared" si="12"/>
        <v>0.25095411055559058</v>
      </c>
      <c r="M21" s="132">
        <f t="shared" si="13"/>
        <v>5.7839999999999998</v>
      </c>
      <c r="N21" s="133">
        <f t="shared" si="14"/>
        <v>0</v>
      </c>
      <c r="O21" s="133">
        <f t="shared" si="15"/>
        <v>2.9096128760068476</v>
      </c>
      <c r="P21" s="215">
        <f t="shared" si="16"/>
        <v>32</v>
      </c>
      <c r="Q21" s="216">
        <f t="shared" si="17"/>
        <v>0</v>
      </c>
      <c r="R21" s="216">
        <f t="shared" si="18"/>
        <v>48</v>
      </c>
      <c r="T21" s="285">
        <v>504</v>
      </c>
      <c r="U21" s="285">
        <v>1263</v>
      </c>
      <c r="V21" s="285" t="s">
        <v>546</v>
      </c>
      <c r="W21" s="285">
        <v>1649.704</v>
      </c>
      <c r="X21" s="285">
        <v>569.76800000000003</v>
      </c>
      <c r="Y21" s="285">
        <v>2.895</v>
      </c>
      <c r="Z21" s="285">
        <v>5.7839999999999998</v>
      </c>
      <c r="AA21" s="285">
        <v>109.66663200000001</v>
      </c>
      <c r="AB21" s="285">
        <v>3.3713630000000001</v>
      </c>
      <c r="AC21" s="285">
        <v>37.513857999999999</v>
      </c>
      <c r="AD21" s="285">
        <v>414</v>
      </c>
      <c r="AE21" s="285">
        <v>0</v>
      </c>
      <c r="AF21" s="285">
        <v>48</v>
      </c>
      <c r="AG21" s="285">
        <v>74</v>
      </c>
      <c r="AH21" s="285">
        <v>15.042897999999999</v>
      </c>
      <c r="AI21" s="285">
        <v>143.1</v>
      </c>
      <c r="AJ21" s="285">
        <v>0</v>
      </c>
      <c r="AK21" s="285">
        <v>32</v>
      </c>
      <c r="AL21" s="285">
        <v>13133</v>
      </c>
      <c r="AM21" s="306">
        <v>0.94304043261449</v>
      </c>
      <c r="AN21" s="307" t="s">
        <v>68</v>
      </c>
      <c r="AO21" s="308">
        <v>528.23299999999995</v>
      </c>
      <c r="AP21" s="285" t="s">
        <v>547</v>
      </c>
      <c r="AQ21" s="285" t="s">
        <v>118</v>
      </c>
      <c r="AR21" s="309" t="s">
        <v>128</v>
      </c>
      <c r="AS21" s="285" t="s">
        <v>118</v>
      </c>
      <c r="AT21" s="309" t="s">
        <v>128</v>
      </c>
      <c r="AU21" s="285" t="s">
        <v>241</v>
      </c>
      <c r="AV21" s="285" t="s">
        <v>546</v>
      </c>
      <c r="AW21" s="285" t="s">
        <v>68</v>
      </c>
      <c r="AX21" s="285">
        <v>1263</v>
      </c>
      <c r="AY21" s="310" t="s">
        <v>431</v>
      </c>
      <c r="AZ21" s="311">
        <v>1</v>
      </c>
      <c r="BA21" s="285" t="s">
        <v>360</v>
      </c>
      <c r="BB21" s="285">
        <v>7</v>
      </c>
      <c r="BC21" s="312">
        <v>1</v>
      </c>
      <c r="BD21" s="285"/>
      <c r="BE21" s="313" t="s">
        <v>412</v>
      </c>
      <c r="BF21" s="309" t="s">
        <v>413</v>
      </c>
      <c r="BG21" s="314" t="s">
        <v>412</v>
      </c>
      <c r="BH21" s="285"/>
      <c r="BI21" s="285" t="s">
        <v>118</v>
      </c>
      <c r="BJ21" s="285" t="s">
        <v>546</v>
      </c>
      <c r="BK21" s="285" t="s">
        <v>68</v>
      </c>
      <c r="BL21" s="315">
        <v>0.94304043261449</v>
      </c>
      <c r="BM21" s="285">
        <v>1263</v>
      </c>
      <c r="BN21" s="285" t="s">
        <v>128</v>
      </c>
      <c r="BO21" s="285" t="s">
        <v>241</v>
      </c>
      <c r="BP21" s="285">
        <v>7</v>
      </c>
      <c r="BQ21" s="285">
        <v>1649.704</v>
      </c>
      <c r="BR21" s="316">
        <v>3.0741921571914417E-2</v>
      </c>
      <c r="BS21" s="316">
        <v>0.34207176162754771</v>
      </c>
      <c r="BT21" s="316">
        <v>0.25095411055559058</v>
      </c>
      <c r="BU21" s="285">
        <v>5.7839999999999998</v>
      </c>
      <c r="BV21" s="317">
        <v>0</v>
      </c>
      <c r="BW21" s="317">
        <v>2.9096128760068476</v>
      </c>
      <c r="BX21" s="285">
        <v>32</v>
      </c>
      <c r="BY21" s="285">
        <v>0</v>
      </c>
      <c r="BZ21" s="285">
        <v>48</v>
      </c>
    </row>
    <row r="22" spans="1:78" ht="16.5">
      <c r="A22" s="105" t="str">
        <f t="shared" si="1"/>
        <v>공영급행</v>
      </c>
      <c r="B22" s="106" t="str">
        <f t="shared" si="2"/>
        <v>김병일</v>
      </c>
      <c r="C22" s="107" t="str">
        <f t="shared" si="3"/>
        <v>D</v>
      </c>
      <c r="D22" s="108">
        <f t="shared" si="4"/>
        <v>0.81362483129108598</v>
      </c>
      <c r="E22" s="109">
        <f t="shared" si="5"/>
        <v>2523</v>
      </c>
      <c r="F22" s="110" t="str">
        <f t="shared" si="6"/>
        <v>e음88</v>
      </c>
      <c r="G22" s="111" t="str">
        <f t="shared" si="7"/>
        <v>73아1559</v>
      </c>
      <c r="H22" s="112">
        <f t="shared" si="8"/>
        <v>6</v>
      </c>
      <c r="I22" s="113">
        <f t="shared" si="9"/>
        <v>1102.326</v>
      </c>
      <c r="J22" s="114">
        <f t="shared" si="10"/>
        <v>2.6482693667198319E-2</v>
      </c>
      <c r="K22" s="114">
        <f t="shared" si="11"/>
        <v>0.37670676149163318</v>
      </c>
      <c r="L22" s="114">
        <f t="shared" si="12"/>
        <v>0.30481001083164144</v>
      </c>
      <c r="M22" s="115">
        <f t="shared" si="13"/>
        <v>10.19</v>
      </c>
      <c r="N22" s="116">
        <f t="shared" si="14"/>
        <v>0</v>
      </c>
      <c r="O22" s="116">
        <f t="shared" si="15"/>
        <v>4.2637114610378415</v>
      </c>
      <c r="P22" s="217">
        <f t="shared" si="16"/>
        <v>9</v>
      </c>
      <c r="Q22" s="218">
        <f t="shared" si="17"/>
        <v>0</v>
      </c>
      <c r="R22" s="218">
        <f t="shared" si="18"/>
        <v>47</v>
      </c>
      <c r="T22" s="285">
        <v>504</v>
      </c>
      <c r="U22" s="285">
        <v>2523</v>
      </c>
      <c r="V22" s="285" t="s">
        <v>388</v>
      </c>
      <c r="W22" s="285">
        <v>1102.326</v>
      </c>
      <c r="X22" s="285">
        <v>451.41399999999999</v>
      </c>
      <c r="Y22" s="285">
        <v>2.4420000000000002</v>
      </c>
      <c r="Z22" s="285">
        <v>10.19</v>
      </c>
      <c r="AA22" s="285">
        <v>71.439976000000001</v>
      </c>
      <c r="AB22" s="285">
        <v>1.891923</v>
      </c>
      <c r="AC22" s="285">
        <v>26.911922000000001</v>
      </c>
      <c r="AD22" s="285">
        <v>336</v>
      </c>
      <c r="AE22" s="285">
        <v>0</v>
      </c>
      <c r="AF22" s="285">
        <v>47</v>
      </c>
      <c r="AG22" s="285">
        <v>70</v>
      </c>
      <c r="AH22" s="285">
        <v>15.430099999999999</v>
      </c>
      <c r="AI22" s="285">
        <v>30.2</v>
      </c>
      <c r="AJ22" s="285">
        <v>0</v>
      </c>
      <c r="AK22" s="285">
        <v>9</v>
      </c>
      <c r="AL22" s="285">
        <v>5414</v>
      </c>
      <c r="AM22" s="306">
        <v>0.81362483129108598</v>
      </c>
      <c r="AN22" s="307" t="s">
        <v>67</v>
      </c>
      <c r="AO22" s="308">
        <v>375.89499999999998</v>
      </c>
      <c r="AP22" s="285" t="s">
        <v>548</v>
      </c>
      <c r="AQ22" s="285" t="s">
        <v>118</v>
      </c>
      <c r="AR22" s="309" t="s">
        <v>128</v>
      </c>
      <c r="AS22" s="285" t="s">
        <v>118</v>
      </c>
      <c r="AT22" s="309" t="s">
        <v>128</v>
      </c>
      <c r="AU22" s="285" t="s">
        <v>239</v>
      </c>
      <c r="AV22" s="285" t="s">
        <v>388</v>
      </c>
      <c r="AW22" s="285" t="s">
        <v>67</v>
      </c>
      <c r="AX22" s="285">
        <v>2523</v>
      </c>
      <c r="AY22" s="310" t="s">
        <v>443</v>
      </c>
      <c r="AZ22" s="311">
        <v>3</v>
      </c>
      <c r="BA22" s="285" t="s">
        <v>549</v>
      </c>
      <c r="BB22" s="285">
        <v>6</v>
      </c>
      <c r="BC22" s="312">
        <v>1</v>
      </c>
      <c r="BD22" s="285"/>
      <c r="BE22" s="313" t="s">
        <v>70</v>
      </c>
      <c r="BF22" s="309">
        <v>1</v>
      </c>
      <c r="BG22" s="314" t="s">
        <v>340</v>
      </c>
      <c r="BH22" s="285"/>
      <c r="BI22" s="285" t="s">
        <v>118</v>
      </c>
      <c r="BJ22" s="285" t="s">
        <v>388</v>
      </c>
      <c r="BK22" s="285" t="s">
        <v>67</v>
      </c>
      <c r="BL22" s="315">
        <v>0.81362483129108598</v>
      </c>
      <c r="BM22" s="285">
        <v>2523</v>
      </c>
      <c r="BN22" s="285" t="s">
        <v>128</v>
      </c>
      <c r="BO22" s="285" t="s">
        <v>239</v>
      </c>
      <c r="BP22" s="285">
        <v>6</v>
      </c>
      <c r="BQ22" s="285">
        <v>1102.326</v>
      </c>
      <c r="BR22" s="316">
        <v>2.6482693667198319E-2</v>
      </c>
      <c r="BS22" s="316">
        <v>0.37670676149163318</v>
      </c>
      <c r="BT22" s="316">
        <v>0.30481001083164144</v>
      </c>
      <c r="BU22" s="285">
        <v>10.19</v>
      </c>
      <c r="BV22" s="317">
        <v>0</v>
      </c>
      <c r="BW22" s="317">
        <v>4.2637114610378415</v>
      </c>
      <c r="BX22" s="285">
        <v>9</v>
      </c>
      <c r="BY22" s="285">
        <v>0</v>
      </c>
      <c r="BZ22" s="285">
        <v>47</v>
      </c>
    </row>
    <row r="23" spans="1:78" ht="16.5">
      <c r="A23" s="122" t="str">
        <f t="shared" si="1"/>
        <v>공영급행</v>
      </c>
      <c r="B23" s="123" t="str">
        <f t="shared" si="2"/>
        <v>김봉환</v>
      </c>
      <c r="C23" s="124" t="str">
        <f t="shared" si="3"/>
        <v>A</v>
      </c>
      <c r="D23" s="125">
        <f t="shared" si="4"/>
        <v>0.96380611101991176</v>
      </c>
      <c r="E23" s="126">
        <f t="shared" si="5"/>
        <v>8642</v>
      </c>
      <c r="F23" s="127" t="str">
        <f t="shared" si="6"/>
        <v>e음12</v>
      </c>
      <c r="G23" s="128" t="str">
        <f t="shared" si="7"/>
        <v>73아1571</v>
      </c>
      <c r="H23" s="129">
        <f t="shared" si="8"/>
        <v>2</v>
      </c>
      <c r="I23" s="130">
        <f t="shared" si="9"/>
        <v>2567.241</v>
      </c>
      <c r="J23" s="131">
        <f t="shared" si="10"/>
        <v>2.6023469886257717E-2</v>
      </c>
      <c r="K23" s="131">
        <f t="shared" si="11"/>
        <v>0.46408385746634478</v>
      </c>
      <c r="L23" s="131">
        <f t="shared" si="12"/>
        <v>0.54377442554088218</v>
      </c>
      <c r="M23" s="132">
        <f t="shared" si="13"/>
        <v>6.0049999999999999</v>
      </c>
      <c r="N23" s="133">
        <f t="shared" si="14"/>
        <v>0.42847555021129685</v>
      </c>
      <c r="O23" s="133">
        <f t="shared" si="15"/>
        <v>2.5319009785212998</v>
      </c>
      <c r="P23" s="215">
        <f t="shared" si="16"/>
        <v>262</v>
      </c>
      <c r="Q23" s="216">
        <f t="shared" si="17"/>
        <v>11</v>
      </c>
      <c r="R23" s="216">
        <f t="shared" si="18"/>
        <v>65</v>
      </c>
      <c r="T23" s="285">
        <v>504</v>
      </c>
      <c r="U23" s="285">
        <v>8642</v>
      </c>
      <c r="V23" s="285" t="s">
        <v>312</v>
      </c>
      <c r="W23" s="285">
        <v>2567.241</v>
      </c>
      <c r="X23" s="285">
        <v>593.64800000000002</v>
      </c>
      <c r="Y23" s="285">
        <v>4.3250000000000002</v>
      </c>
      <c r="Z23" s="285">
        <v>6.0049999999999999</v>
      </c>
      <c r="AA23" s="285">
        <v>212.46690100000001</v>
      </c>
      <c r="AB23" s="285">
        <v>5.5291259999999998</v>
      </c>
      <c r="AC23" s="285">
        <v>98.602458999999996</v>
      </c>
      <c r="AD23" s="285">
        <v>1396</v>
      </c>
      <c r="AE23" s="285">
        <v>11</v>
      </c>
      <c r="AF23" s="285">
        <v>65</v>
      </c>
      <c r="AG23" s="285">
        <v>101</v>
      </c>
      <c r="AH23" s="285">
        <v>12.083016000000001</v>
      </c>
      <c r="AI23" s="285">
        <v>1213.8</v>
      </c>
      <c r="AJ23" s="285">
        <v>67.8</v>
      </c>
      <c r="AK23" s="285">
        <v>262</v>
      </c>
      <c r="AL23" s="285">
        <v>98696</v>
      </c>
      <c r="AM23" s="306">
        <v>0.96380611101991176</v>
      </c>
      <c r="AN23" s="307" t="s">
        <v>66</v>
      </c>
      <c r="AO23" s="308">
        <v>2485.8629999999998</v>
      </c>
      <c r="AP23" s="285" t="s">
        <v>550</v>
      </c>
      <c r="AQ23" s="285" t="s">
        <v>118</v>
      </c>
      <c r="AR23" s="309" t="s">
        <v>121</v>
      </c>
      <c r="AS23" s="285" t="s">
        <v>118</v>
      </c>
      <c r="AT23" s="309" t="s">
        <v>121</v>
      </c>
      <c r="AU23" s="285" t="s">
        <v>185</v>
      </c>
      <c r="AV23" s="285" t="s">
        <v>312</v>
      </c>
      <c r="AW23" s="285" t="s">
        <v>66</v>
      </c>
      <c r="AX23" s="285">
        <v>8642</v>
      </c>
      <c r="AY23" s="310" t="s">
        <v>434</v>
      </c>
      <c r="AZ23" s="311">
        <v>2</v>
      </c>
      <c r="BA23" s="285" t="s">
        <v>435</v>
      </c>
      <c r="BB23" s="285">
        <v>2</v>
      </c>
      <c r="BC23" s="312">
        <v>1</v>
      </c>
      <c r="BD23" s="285"/>
      <c r="BE23" s="313" t="s">
        <v>66</v>
      </c>
      <c r="BF23" s="309">
        <v>0</v>
      </c>
      <c r="BG23" s="314" t="s">
        <v>345</v>
      </c>
      <c r="BH23" s="285"/>
      <c r="BI23" s="285" t="s">
        <v>118</v>
      </c>
      <c r="BJ23" s="285" t="s">
        <v>312</v>
      </c>
      <c r="BK23" s="285" t="s">
        <v>66</v>
      </c>
      <c r="BL23" s="315">
        <v>0.96380611101991176</v>
      </c>
      <c r="BM23" s="285">
        <v>8642</v>
      </c>
      <c r="BN23" s="285" t="s">
        <v>121</v>
      </c>
      <c r="BO23" s="285" t="s">
        <v>185</v>
      </c>
      <c r="BP23" s="285">
        <v>2</v>
      </c>
      <c r="BQ23" s="285">
        <v>2567.241</v>
      </c>
      <c r="BR23" s="316">
        <v>2.6023469886257717E-2</v>
      </c>
      <c r="BS23" s="316">
        <v>0.46408385746634478</v>
      </c>
      <c r="BT23" s="316">
        <v>0.54377442554088218</v>
      </c>
      <c r="BU23" s="285">
        <v>6.0049999999999999</v>
      </c>
      <c r="BV23" s="317">
        <v>0.42847555021129685</v>
      </c>
      <c r="BW23" s="317">
        <v>2.5319009785212998</v>
      </c>
      <c r="BX23" s="285">
        <v>262</v>
      </c>
      <c r="BY23" s="285">
        <v>11</v>
      </c>
      <c r="BZ23" s="285">
        <v>65</v>
      </c>
    </row>
    <row r="24" spans="1:78" ht="16.5">
      <c r="A24" s="105" t="str">
        <f t="shared" si="1"/>
        <v>공영급행</v>
      </c>
      <c r="B24" s="106" t="str">
        <f t="shared" si="2"/>
        <v>김승용</v>
      </c>
      <c r="C24" s="107" t="str">
        <f t="shared" si="3"/>
        <v>S</v>
      </c>
      <c r="D24" s="108">
        <f t="shared" si="4"/>
        <v>1.0627112101961029</v>
      </c>
      <c r="E24" s="109">
        <f t="shared" si="5"/>
        <v>155</v>
      </c>
      <c r="F24" s="110" t="str">
        <f t="shared" si="6"/>
        <v>e음22</v>
      </c>
      <c r="G24" s="111" t="str">
        <f t="shared" si="7"/>
        <v>73아1575</v>
      </c>
      <c r="H24" s="112">
        <f t="shared" si="8"/>
        <v>11</v>
      </c>
      <c r="I24" s="113">
        <f t="shared" si="9"/>
        <v>2366.357</v>
      </c>
      <c r="J24" s="114">
        <f t="shared" si="10"/>
        <v>1.8268396775042751E-2</v>
      </c>
      <c r="K24" s="114">
        <f t="shared" si="11"/>
        <v>0.37513043707813259</v>
      </c>
      <c r="L24" s="114">
        <f t="shared" si="12"/>
        <v>0.47710468031662173</v>
      </c>
      <c r="M24" s="115">
        <f t="shared" si="13"/>
        <v>3.911</v>
      </c>
      <c r="N24" s="116">
        <f t="shared" si="14"/>
        <v>0</v>
      </c>
      <c r="O24" s="116">
        <f t="shared" si="15"/>
        <v>1.8593982226688535</v>
      </c>
      <c r="P24" s="217">
        <f t="shared" si="16"/>
        <v>57</v>
      </c>
      <c r="Q24" s="218">
        <f t="shared" si="17"/>
        <v>0</v>
      </c>
      <c r="R24" s="218">
        <f t="shared" si="18"/>
        <v>44</v>
      </c>
      <c r="T24" s="285">
        <v>504</v>
      </c>
      <c r="U24" s="285">
        <v>155</v>
      </c>
      <c r="V24" s="285" t="s">
        <v>389</v>
      </c>
      <c r="W24" s="285">
        <v>2366.357</v>
      </c>
      <c r="X24" s="285">
        <v>489.53</v>
      </c>
      <c r="Y24" s="285">
        <v>4.8339999999999996</v>
      </c>
      <c r="Z24" s="285">
        <v>3.911</v>
      </c>
      <c r="AA24" s="285">
        <v>174.85825600000001</v>
      </c>
      <c r="AB24" s="285">
        <v>3.1943800000000002</v>
      </c>
      <c r="AC24" s="285">
        <v>65.594654000000006</v>
      </c>
      <c r="AD24" s="285">
        <v>1129</v>
      </c>
      <c r="AE24" s="285">
        <v>0</v>
      </c>
      <c r="AF24" s="285">
        <v>44</v>
      </c>
      <c r="AG24" s="285">
        <v>81</v>
      </c>
      <c r="AH24" s="285">
        <v>13.533001000000001</v>
      </c>
      <c r="AI24" s="285">
        <v>983.3</v>
      </c>
      <c r="AJ24" s="285">
        <v>0</v>
      </c>
      <c r="AK24" s="285">
        <v>57</v>
      </c>
      <c r="AL24" s="285">
        <v>27507</v>
      </c>
      <c r="AM24" s="306">
        <v>1.0627112101961029</v>
      </c>
      <c r="AN24" s="307" t="s">
        <v>71</v>
      </c>
      <c r="AO24" s="308">
        <v>428.95400000000001</v>
      </c>
      <c r="AP24" s="285" t="s">
        <v>551</v>
      </c>
      <c r="AQ24" s="285" t="s">
        <v>118</v>
      </c>
      <c r="AR24" s="309" t="s">
        <v>123</v>
      </c>
      <c r="AS24" s="285" t="s">
        <v>118</v>
      </c>
      <c r="AT24" s="309" t="s">
        <v>123</v>
      </c>
      <c r="AU24" s="285" t="s">
        <v>224</v>
      </c>
      <c r="AV24" s="285" t="s">
        <v>389</v>
      </c>
      <c r="AW24" s="285" t="s">
        <v>71</v>
      </c>
      <c r="AX24" s="285">
        <v>155</v>
      </c>
      <c r="AY24" s="310" t="s">
        <v>417</v>
      </c>
      <c r="AZ24" s="311">
        <v>3</v>
      </c>
      <c r="BA24" s="285" t="s">
        <v>418</v>
      </c>
      <c r="BB24" s="285">
        <v>11</v>
      </c>
      <c r="BC24" s="312">
        <v>1</v>
      </c>
      <c r="BD24" s="285"/>
      <c r="BE24" s="313" t="s">
        <v>69</v>
      </c>
      <c r="BF24" s="309">
        <v>3</v>
      </c>
      <c r="BG24" s="314" t="s">
        <v>340</v>
      </c>
      <c r="BH24" s="285"/>
      <c r="BI24" s="285" t="s">
        <v>118</v>
      </c>
      <c r="BJ24" s="285" t="s">
        <v>389</v>
      </c>
      <c r="BK24" s="285" t="s">
        <v>71</v>
      </c>
      <c r="BL24" s="315">
        <v>1.0627112101961029</v>
      </c>
      <c r="BM24" s="285">
        <v>155</v>
      </c>
      <c r="BN24" s="285" t="s">
        <v>123</v>
      </c>
      <c r="BO24" s="285" t="s">
        <v>224</v>
      </c>
      <c r="BP24" s="285">
        <v>11</v>
      </c>
      <c r="BQ24" s="285">
        <v>2366.357</v>
      </c>
      <c r="BR24" s="316">
        <v>1.8268396775042751E-2</v>
      </c>
      <c r="BS24" s="316">
        <v>0.37513043707813259</v>
      </c>
      <c r="BT24" s="316">
        <v>0.47710468031662173</v>
      </c>
      <c r="BU24" s="285">
        <v>3.911</v>
      </c>
      <c r="BV24" s="317">
        <v>0</v>
      </c>
      <c r="BW24" s="317">
        <v>1.8593982226688535</v>
      </c>
      <c r="BX24" s="285">
        <v>57</v>
      </c>
      <c r="BY24" s="285">
        <v>0</v>
      </c>
      <c r="BZ24" s="285">
        <v>44</v>
      </c>
    </row>
    <row r="25" spans="1:78" ht="16.5">
      <c r="A25" s="122" t="str">
        <f t="shared" si="1"/>
        <v>공영급행</v>
      </c>
      <c r="B25" s="123" t="str">
        <f t="shared" si="2"/>
        <v>김영범</v>
      </c>
      <c r="C25" s="124" t="str">
        <f t="shared" si="3"/>
        <v>S</v>
      </c>
      <c r="D25" s="125">
        <f t="shared" si="4"/>
        <v>1.1526164821863412</v>
      </c>
      <c r="E25" s="126">
        <f t="shared" si="5"/>
        <v>4680</v>
      </c>
      <c r="F25" s="127" t="str">
        <f t="shared" si="6"/>
        <v>e음31</v>
      </c>
      <c r="G25" s="128" t="str">
        <f t="shared" si="7"/>
        <v>73아1580</v>
      </c>
      <c r="H25" s="129">
        <f t="shared" si="8"/>
        <v>4</v>
      </c>
      <c r="I25" s="130">
        <f t="shared" si="9"/>
        <v>2573.674</v>
      </c>
      <c r="J25" s="131">
        <f t="shared" si="10"/>
        <v>3.5338040165654424E-3</v>
      </c>
      <c r="K25" s="131">
        <f t="shared" si="11"/>
        <v>0.3507173484968526</v>
      </c>
      <c r="L25" s="131">
        <f t="shared" si="12"/>
        <v>0.51405111913940926</v>
      </c>
      <c r="M25" s="132">
        <f t="shared" si="13"/>
        <v>4.2869999999999999</v>
      </c>
      <c r="N25" s="133">
        <f t="shared" si="14"/>
        <v>0.15541983949793176</v>
      </c>
      <c r="O25" s="133">
        <f t="shared" si="15"/>
        <v>0.34969463887034646</v>
      </c>
      <c r="P25" s="215">
        <f t="shared" si="16"/>
        <v>13</v>
      </c>
      <c r="Q25" s="216">
        <f t="shared" si="17"/>
        <v>4</v>
      </c>
      <c r="R25" s="216">
        <f t="shared" si="18"/>
        <v>9</v>
      </c>
      <c r="T25" s="285">
        <v>504</v>
      </c>
      <c r="U25" s="285">
        <v>4680</v>
      </c>
      <c r="V25" s="285" t="s">
        <v>332</v>
      </c>
      <c r="W25" s="285">
        <v>2573.674</v>
      </c>
      <c r="X25" s="285">
        <v>482.851</v>
      </c>
      <c r="Y25" s="285">
        <v>5.33</v>
      </c>
      <c r="Z25" s="285">
        <v>4.2869999999999999</v>
      </c>
      <c r="AA25" s="285">
        <v>182.89158</v>
      </c>
      <c r="AB25" s="285">
        <v>0.64630299999999996</v>
      </c>
      <c r="AC25" s="285">
        <v>64.143249999999995</v>
      </c>
      <c r="AD25" s="285">
        <v>1323</v>
      </c>
      <c r="AE25" s="285">
        <v>4</v>
      </c>
      <c r="AF25" s="285">
        <v>9</v>
      </c>
      <c r="AG25" s="285">
        <v>85</v>
      </c>
      <c r="AH25" s="285">
        <v>14.072129</v>
      </c>
      <c r="AI25" s="285">
        <v>305.89999999999998</v>
      </c>
      <c r="AJ25" s="285">
        <v>0</v>
      </c>
      <c r="AK25" s="285">
        <v>13</v>
      </c>
      <c r="AL25" s="285">
        <v>3948</v>
      </c>
      <c r="AM25" s="306">
        <v>1.1526164821863412</v>
      </c>
      <c r="AN25" s="307" t="s">
        <v>71</v>
      </c>
      <c r="AO25" s="308">
        <v>2272.375</v>
      </c>
      <c r="AP25" s="285" t="s">
        <v>552</v>
      </c>
      <c r="AQ25" s="285" t="s">
        <v>118</v>
      </c>
      <c r="AR25" s="309" t="s">
        <v>124</v>
      </c>
      <c r="AS25" s="285" t="s">
        <v>118</v>
      </c>
      <c r="AT25" s="309" t="s">
        <v>124</v>
      </c>
      <c r="AU25" s="285" t="s">
        <v>188</v>
      </c>
      <c r="AV25" s="285" t="s">
        <v>332</v>
      </c>
      <c r="AW25" s="285" t="s">
        <v>71</v>
      </c>
      <c r="AX25" s="285">
        <v>4680</v>
      </c>
      <c r="AY25" s="310" t="s">
        <v>436</v>
      </c>
      <c r="AZ25" s="311">
        <v>2</v>
      </c>
      <c r="BA25" s="285" t="s">
        <v>437</v>
      </c>
      <c r="BB25" s="285">
        <v>4</v>
      </c>
      <c r="BC25" s="312">
        <v>1</v>
      </c>
      <c r="BD25" s="285"/>
      <c r="BE25" s="313" t="s">
        <v>71</v>
      </c>
      <c r="BF25" s="309">
        <v>0</v>
      </c>
      <c r="BG25" s="314" t="s">
        <v>345</v>
      </c>
      <c r="BH25" s="285"/>
      <c r="BI25" s="285" t="s">
        <v>118</v>
      </c>
      <c r="BJ25" s="285" t="s">
        <v>332</v>
      </c>
      <c r="BK25" s="285" t="s">
        <v>71</v>
      </c>
      <c r="BL25" s="315">
        <v>1.1526164821863412</v>
      </c>
      <c r="BM25" s="285">
        <v>4680</v>
      </c>
      <c r="BN25" s="285" t="s">
        <v>124</v>
      </c>
      <c r="BO25" s="285" t="s">
        <v>188</v>
      </c>
      <c r="BP25" s="285">
        <v>4</v>
      </c>
      <c r="BQ25" s="285">
        <v>2573.674</v>
      </c>
      <c r="BR25" s="316">
        <v>3.5338040165654424E-3</v>
      </c>
      <c r="BS25" s="316">
        <v>0.3507173484968526</v>
      </c>
      <c r="BT25" s="316">
        <v>0.51405111913940926</v>
      </c>
      <c r="BU25" s="285">
        <v>4.2869999999999999</v>
      </c>
      <c r="BV25" s="317">
        <v>0.15541983949793176</v>
      </c>
      <c r="BW25" s="317">
        <v>0.34969463887034646</v>
      </c>
      <c r="BX25" s="285">
        <v>13</v>
      </c>
      <c r="BY25" s="285">
        <v>4</v>
      </c>
      <c r="BZ25" s="285">
        <v>9</v>
      </c>
    </row>
    <row r="26" spans="1:78" ht="16.5">
      <c r="A26" s="105" t="str">
        <f t="shared" si="1"/>
        <v>공영급행</v>
      </c>
      <c r="B26" s="106" t="str">
        <f t="shared" si="2"/>
        <v>김정대</v>
      </c>
      <c r="C26" s="107" t="str">
        <f t="shared" si="3"/>
        <v>B</v>
      </c>
      <c r="D26" s="108">
        <f t="shared" si="4"/>
        <v>0.9327586206896552</v>
      </c>
      <c r="E26" s="109">
        <f t="shared" si="5"/>
        <v>8726</v>
      </c>
      <c r="F26" s="110" t="str">
        <f t="shared" si="6"/>
        <v>e음53</v>
      </c>
      <c r="G26" s="111" t="str">
        <f t="shared" si="7"/>
        <v>73아1564</v>
      </c>
      <c r="H26" s="112">
        <f t="shared" si="8"/>
        <v>1</v>
      </c>
      <c r="I26" s="113">
        <f t="shared" si="9"/>
        <v>2126.9470000000001</v>
      </c>
      <c r="J26" s="114">
        <f t="shared" si="10"/>
        <v>2.1499623230054406E-3</v>
      </c>
      <c r="K26" s="114">
        <f t="shared" si="11"/>
        <v>0.29561052754731743</v>
      </c>
      <c r="L26" s="114">
        <f t="shared" si="12"/>
        <v>5.5008422870903691E-2</v>
      </c>
      <c r="M26" s="115">
        <f t="shared" si="13"/>
        <v>5.0259999999999998</v>
      </c>
      <c r="N26" s="116">
        <f t="shared" si="14"/>
        <v>4.7015746043507431E-2</v>
      </c>
      <c r="O26" s="116">
        <f t="shared" si="15"/>
        <v>1.4104723813052229</v>
      </c>
      <c r="P26" s="217">
        <f t="shared" si="16"/>
        <v>0</v>
      </c>
      <c r="Q26" s="218">
        <f t="shared" si="17"/>
        <v>1</v>
      </c>
      <c r="R26" s="218">
        <f t="shared" si="18"/>
        <v>30</v>
      </c>
      <c r="T26" s="285">
        <v>504</v>
      </c>
      <c r="U26" s="285">
        <v>8726</v>
      </c>
      <c r="V26" s="285" t="s">
        <v>248</v>
      </c>
      <c r="W26" s="285">
        <v>2126.9470000000001</v>
      </c>
      <c r="X26" s="285">
        <v>786.23099999999999</v>
      </c>
      <c r="Y26" s="285">
        <v>2.7050000000000001</v>
      </c>
      <c r="Z26" s="285">
        <v>5.0259999999999998</v>
      </c>
      <c r="AA26" s="285">
        <v>139.638261</v>
      </c>
      <c r="AB26" s="285">
        <v>0.30021700000000001</v>
      </c>
      <c r="AC26" s="285">
        <v>41.27854</v>
      </c>
      <c r="AD26" s="285">
        <v>117</v>
      </c>
      <c r="AE26" s="285">
        <v>1</v>
      </c>
      <c r="AF26" s="285">
        <v>30</v>
      </c>
      <c r="AG26" s="285">
        <v>64</v>
      </c>
      <c r="AH26" s="285">
        <v>15.231835</v>
      </c>
      <c r="AI26" s="285">
        <v>1</v>
      </c>
      <c r="AJ26" s="285">
        <v>0</v>
      </c>
      <c r="AK26" s="285">
        <v>0</v>
      </c>
      <c r="AL26" s="285">
        <v>0</v>
      </c>
      <c r="AM26" s="306">
        <v>0.9327586206896552</v>
      </c>
      <c r="AN26" s="307" t="s">
        <v>68</v>
      </c>
      <c r="AO26" s="308">
        <v>2126.9470000000001</v>
      </c>
      <c r="AP26" s="285" t="s">
        <v>553</v>
      </c>
      <c r="AQ26" s="285" t="s">
        <v>118</v>
      </c>
      <c r="AR26" s="309" t="s">
        <v>125</v>
      </c>
      <c r="AS26" s="285" t="s">
        <v>118</v>
      </c>
      <c r="AT26" s="309" t="s">
        <v>125</v>
      </c>
      <c r="AU26" s="285" t="s">
        <v>233</v>
      </c>
      <c r="AV26" s="285" t="s">
        <v>248</v>
      </c>
      <c r="AW26" s="285" t="s">
        <v>68</v>
      </c>
      <c r="AX26" s="285">
        <v>8726</v>
      </c>
      <c r="AY26" s="310" t="s">
        <v>428</v>
      </c>
      <c r="AZ26" s="311">
        <v>2</v>
      </c>
      <c r="BA26" s="285" t="s">
        <v>429</v>
      </c>
      <c r="BB26" s="285">
        <v>1</v>
      </c>
      <c r="BC26" s="312">
        <v>1</v>
      </c>
      <c r="BD26" s="285"/>
      <c r="BE26" s="313" t="s">
        <v>66</v>
      </c>
      <c r="BF26" s="309">
        <v>-1</v>
      </c>
      <c r="BG26" s="314" t="s">
        <v>371</v>
      </c>
      <c r="BH26" s="285"/>
      <c r="BI26" s="285" t="s">
        <v>118</v>
      </c>
      <c r="BJ26" s="285" t="s">
        <v>248</v>
      </c>
      <c r="BK26" s="285" t="s">
        <v>68</v>
      </c>
      <c r="BL26" s="315">
        <v>0.9327586206896552</v>
      </c>
      <c r="BM26" s="285">
        <v>8726</v>
      </c>
      <c r="BN26" s="285" t="s">
        <v>125</v>
      </c>
      <c r="BO26" s="285" t="s">
        <v>233</v>
      </c>
      <c r="BP26" s="285">
        <v>1</v>
      </c>
      <c r="BQ26" s="285">
        <v>2126.9470000000001</v>
      </c>
      <c r="BR26" s="316">
        <v>2.1499623230054406E-3</v>
      </c>
      <c r="BS26" s="316">
        <v>0.29561052754731743</v>
      </c>
      <c r="BT26" s="316">
        <v>5.5008422870903691E-2</v>
      </c>
      <c r="BU26" s="285">
        <v>5.0259999999999998</v>
      </c>
      <c r="BV26" s="317">
        <v>4.7015746043507431E-2</v>
      </c>
      <c r="BW26" s="317">
        <v>1.4104723813052229</v>
      </c>
      <c r="BX26" s="285">
        <v>0</v>
      </c>
      <c r="BY26" s="285">
        <v>1</v>
      </c>
      <c r="BZ26" s="285">
        <v>30</v>
      </c>
    </row>
    <row r="27" spans="1:78" ht="16.5">
      <c r="A27" s="122" t="str">
        <f t="shared" si="1"/>
        <v>공영급행</v>
      </c>
      <c r="B27" s="123" t="str">
        <f t="shared" si="2"/>
        <v>김정현</v>
      </c>
      <c r="C27" s="124" t="str">
        <f t="shared" si="3"/>
        <v>B</v>
      </c>
      <c r="D27" s="125">
        <f t="shared" si="4"/>
        <v>0.92074269249410257</v>
      </c>
      <c r="E27" s="126">
        <f t="shared" si="5"/>
        <v>7435</v>
      </c>
      <c r="F27" s="127" t="str">
        <f t="shared" si="6"/>
        <v>e음22</v>
      </c>
      <c r="G27" s="128" t="str">
        <f t="shared" si="7"/>
        <v>73아1575</v>
      </c>
      <c r="H27" s="129">
        <f t="shared" si="8"/>
        <v>6</v>
      </c>
      <c r="I27" s="130">
        <f t="shared" si="9"/>
        <v>996.04300000000001</v>
      </c>
      <c r="J27" s="131">
        <f t="shared" si="10"/>
        <v>7.6213875484565817E-3</v>
      </c>
      <c r="K27" s="131">
        <f t="shared" si="11"/>
        <v>0.45484530221294822</v>
      </c>
      <c r="L27" s="131">
        <f t="shared" si="12"/>
        <v>0.56925253227019312</v>
      </c>
      <c r="M27" s="132">
        <f t="shared" si="13"/>
        <v>4.9409999999999998</v>
      </c>
      <c r="N27" s="133">
        <f t="shared" si="14"/>
        <v>0</v>
      </c>
      <c r="O27" s="133">
        <f t="shared" si="15"/>
        <v>1.2047672640639009</v>
      </c>
      <c r="P27" s="215">
        <f t="shared" si="16"/>
        <v>71</v>
      </c>
      <c r="Q27" s="216">
        <f t="shared" si="17"/>
        <v>0</v>
      </c>
      <c r="R27" s="216">
        <f t="shared" si="18"/>
        <v>12</v>
      </c>
      <c r="T27" s="285">
        <v>504</v>
      </c>
      <c r="U27" s="285">
        <v>7435</v>
      </c>
      <c r="V27" s="285" t="s">
        <v>554</v>
      </c>
      <c r="W27" s="285">
        <v>996.04300000000001</v>
      </c>
      <c r="X27" s="285">
        <v>236.827</v>
      </c>
      <c r="Y27" s="285">
        <v>4.2060000000000004</v>
      </c>
      <c r="Z27" s="285">
        <v>4.9409999999999998</v>
      </c>
      <c r="AA27" s="285">
        <v>88.747488000000004</v>
      </c>
      <c r="AB27" s="285">
        <v>0.67637899999999995</v>
      </c>
      <c r="AC27" s="285">
        <v>40.366377999999997</v>
      </c>
      <c r="AD27" s="285">
        <v>567</v>
      </c>
      <c r="AE27" s="285">
        <v>0</v>
      </c>
      <c r="AF27" s="285">
        <v>12</v>
      </c>
      <c r="AG27" s="285">
        <v>82</v>
      </c>
      <c r="AH27" s="285">
        <v>11.223337000000001</v>
      </c>
      <c r="AI27" s="285">
        <v>592.20000000000005</v>
      </c>
      <c r="AJ27" s="285">
        <v>0</v>
      </c>
      <c r="AK27" s="285">
        <v>71</v>
      </c>
      <c r="AL27" s="285">
        <v>37078</v>
      </c>
      <c r="AM27" s="306">
        <v>0.92074269249410257</v>
      </c>
      <c r="AN27" s="307" t="s">
        <v>68</v>
      </c>
      <c r="AO27" s="308">
        <v>305.72300000000001</v>
      </c>
      <c r="AP27" s="285" t="s">
        <v>555</v>
      </c>
      <c r="AQ27" s="285" t="s">
        <v>118</v>
      </c>
      <c r="AR27" s="309" t="s">
        <v>123</v>
      </c>
      <c r="AS27" s="285" t="s">
        <v>118</v>
      </c>
      <c r="AT27" s="309" t="s">
        <v>123</v>
      </c>
      <c r="AU27" s="285" t="s">
        <v>224</v>
      </c>
      <c r="AV27" s="285" t="s">
        <v>554</v>
      </c>
      <c r="AW27" s="285" t="s">
        <v>68</v>
      </c>
      <c r="AX27" s="285">
        <v>7435</v>
      </c>
      <c r="AY27" s="310" t="s">
        <v>425</v>
      </c>
      <c r="AZ27" s="311">
        <v>1</v>
      </c>
      <c r="BA27" s="285" t="s">
        <v>375</v>
      </c>
      <c r="BB27" s="285">
        <v>6</v>
      </c>
      <c r="BC27" s="312">
        <v>1</v>
      </c>
      <c r="BD27" s="285"/>
      <c r="BE27" s="313" t="s">
        <v>67</v>
      </c>
      <c r="BF27" s="309">
        <v>2</v>
      </c>
      <c r="BG27" s="314" t="s">
        <v>340</v>
      </c>
      <c r="BH27" s="285"/>
      <c r="BI27" s="285" t="s">
        <v>118</v>
      </c>
      <c r="BJ27" s="285" t="s">
        <v>554</v>
      </c>
      <c r="BK27" s="285" t="s">
        <v>68</v>
      </c>
      <c r="BL27" s="315">
        <v>0.92074269249410257</v>
      </c>
      <c r="BM27" s="285">
        <v>7435</v>
      </c>
      <c r="BN27" s="285" t="s">
        <v>123</v>
      </c>
      <c r="BO27" s="285" t="s">
        <v>224</v>
      </c>
      <c r="BP27" s="285">
        <v>6</v>
      </c>
      <c r="BQ27" s="285">
        <v>996.04300000000001</v>
      </c>
      <c r="BR27" s="316">
        <v>7.6213875484565817E-3</v>
      </c>
      <c r="BS27" s="316">
        <v>0.45484530221294822</v>
      </c>
      <c r="BT27" s="316">
        <v>0.56925253227019312</v>
      </c>
      <c r="BU27" s="285">
        <v>4.9409999999999998</v>
      </c>
      <c r="BV27" s="317">
        <v>0</v>
      </c>
      <c r="BW27" s="317">
        <v>1.2047672640639009</v>
      </c>
      <c r="BX27" s="285">
        <v>71</v>
      </c>
      <c r="BY27" s="285">
        <v>0</v>
      </c>
      <c r="BZ27" s="285">
        <v>12</v>
      </c>
    </row>
    <row r="28" spans="1:78" ht="16.5">
      <c r="A28" s="105" t="str">
        <f t="shared" si="1"/>
        <v>공영급행</v>
      </c>
      <c r="B28" s="106" t="str">
        <f t="shared" si="2"/>
        <v>김진양</v>
      </c>
      <c r="C28" s="107" t="str">
        <f t="shared" si="3"/>
        <v>B</v>
      </c>
      <c r="D28" s="108">
        <f t="shared" si="4"/>
        <v>0.94625000000000004</v>
      </c>
      <c r="E28" s="109">
        <f t="shared" si="5"/>
        <v>7905</v>
      </c>
      <c r="F28" s="110" t="str">
        <f t="shared" si="6"/>
        <v>14-1</v>
      </c>
      <c r="G28" s="111" t="str">
        <f t="shared" si="7"/>
        <v>70바3211</v>
      </c>
      <c r="H28" s="112">
        <f t="shared" si="8"/>
        <v>1</v>
      </c>
      <c r="I28" s="113">
        <f t="shared" si="9"/>
        <v>1296.5920000000001</v>
      </c>
      <c r="J28" s="114">
        <f t="shared" si="10"/>
        <v>1.6640027337351492E-2</v>
      </c>
      <c r="K28" s="114">
        <f t="shared" si="11"/>
        <v>0.30855371321235403</v>
      </c>
      <c r="L28" s="114">
        <f t="shared" si="12"/>
        <v>0.12185791675407529</v>
      </c>
      <c r="M28" s="115">
        <f t="shared" si="13"/>
        <v>8.7569999999999997</v>
      </c>
      <c r="N28" s="116">
        <f t="shared" si="14"/>
        <v>0</v>
      </c>
      <c r="O28" s="116">
        <f t="shared" si="15"/>
        <v>0.77125263768402086</v>
      </c>
      <c r="P28" s="217">
        <f t="shared" si="16"/>
        <v>0</v>
      </c>
      <c r="Q28" s="218">
        <f t="shared" si="17"/>
        <v>0</v>
      </c>
      <c r="R28" s="218">
        <f t="shared" si="18"/>
        <v>10</v>
      </c>
      <c r="T28" s="285">
        <v>504</v>
      </c>
      <c r="U28" s="285">
        <v>7905</v>
      </c>
      <c r="V28" s="285" t="s">
        <v>249</v>
      </c>
      <c r="W28" s="285">
        <v>1296.5920000000001</v>
      </c>
      <c r="X28" s="285">
        <v>570.96</v>
      </c>
      <c r="Y28" s="285">
        <v>2.2709999999999999</v>
      </c>
      <c r="Z28" s="285">
        <v>8.7569999999999997</v>
      </c>
      <c r="AA28" s="285">
        <v>83.765247000000002</v>
      </c>
      <c r="AB28" s="285">
        <v>1.393856</v>
      </c>
      <c r="AC28" s="285">
        <v>25.846077999999999</v>
      </c>
      <c r="AD28" s="285">
        <v>158</v>
      </c>
      <c r="AE28" s="285">
        <v>0</v>
      </c>
      <c r="AF28" s="285">
        <v>10</v>
      </c>
      <c r="AG28" s="285">
        <v>66</v>
      </c>
      <c r="AH28" s="285">
        <v>15.478877000000001</v>
      </c>
      <c r="AI28" s="285">
        <v>14.5</v>
      </c>
      <c r="AJ28" s="285">
        <v>0</v>
      </c>
      <c r="AK28" s="285">
        <v>0</v>
      </c>
      <c r="AL28" s="285">
        <v>0</v>
      </c>
      <c r="AM28" s="306">
        <v>0.94625000000000004</v>
      </c>
      <c r="AN28" s="307" t="s">
        <v>68</v>
      </c>
      <c r="AO28" s="308">
        <v>1296.5920000000001</v>
      </c>
      <c r="AP28" s="285" t="s">
        <v>556</v>
      </c>
      <c r="AQ28" s="285" t="s">
        <v>118</v>
      </c>
      <c r="AR28" s="309" t="s">
        <v>119</v>
      </c>
      <c r="AS28" s="285" t="s">
        <v>118</v>
      </c>
      <c r="AT28" s="309" t="s">
        <v>119</v>
      </c>
      <c r="AU28" s="285" t="s">
        <v>217</v>
      </c>
      <c r="AV28" s="285" t="s">
        <v>249</v>
      </c>
      <c r="AW28" s="285" t="s">
        <v>68</v>
      </c>
      <c r="AX28" s="285">
        <v>7905</v>
      </c>
      <c r="AY28" s="310" t="s">
        <v>430</v>
      </c>
      <c r="AZ28" s="311">
        <v>1</v>
      </c>
      <c r="BA28" s="285" t="s">
        <v>329</v>
      </c>
      <c r="BB28" s="285">
        <v>1</v>
      </c>
      <c r="BC28" s="312">
        <v>1</v>
      </c>
      <c r="BD28" s="285"/>
      <c r="BE28" s="313" t="s">
        <v>69</v>
      </c>
      <c r="BF28" s="309">
        <v>1</v>
      </c>
      <c r="BG28" s="314" t="s">
        <v>340</v>
      </c>
      <c r="BH28" s="285"/>
      <c r="BI28" s="285" t="s">
        <v>118</v>
      </c>
      <c r="BJ28" s="285" t="s">
        <v>249</v>
      </c>
      <c r="BK28" s="285" t="s">
        <v>68</v>
      </c>
      <c r="BL28" s="315">
        <v>0.94625000000000004</v>
      </c>
      <c r="BM28" s="285">
        <v>7905</v>
      </c>
      <c r="BN28" s="285" t="s">
        <v>119</v>
      </c>
      <c r="BO28" s="285" t="s">
        <v>217</v>
      </c>
      <c r="BP28" s="285">
        <v>1</v>
      </c>
      <c r="BQ28" s="285">
        <v>1296.5920000000001</v>
      </c>
      <c r="BR28" s="316">
        <v>1.6640027337351492E-2</v>
      </c>
      <c r="BS28" s="316">
        <v>0.30855371321235403</v>
      </c>
      <c r="BT28" s="316">
        <v>0.12185791675407529</v>
      </c>
      <c r="BU28" s="285">
        <v>8.7569999999999997</v>
      </c>
      <c r="BV28" s="317">
        <v>0</v>
      </c>
      <c r="BW28" s="317">
        <v>0.77125263768402086</v>
      </c>
      <c r="BX28" s="285">
        <v>0</v>
      </c>
      <c r="BY28" s="285">
        <v>0</v>
      </c>
      <c r="BZ28" s="285">
        <v>10</v>
      </c>
    </row>
    <row r="29" spans="1:78" ht="16.5">
      <c r="A29" s="122" t="str">
        <f t="shared" si="1"/>
        <v>공영급행</v>
      </c>
      <c r="B29" s="123" t="str">
        <f t="shared" si="2"/>
        <v>김창배</v>
      </c>
      <c r="C29" s="124" t="str">
        <f t="shared" si="3"/>
        <v>C</v>
      </c>
      <c r="D29" s="125">
        <f t="shared" si="4"/>
        <v>0.87724137931034485</v>
      </c>
      <c r="E29" s="126">
        <f t="shared" si="5"/>
        <v>3696</v>
      </c>
      <c r="F29" s="127" t="str">
        <f t="shared" si="6"/>
        <v>e음53</v>
      </c>
      <c r="G29" s="128" t="str">
        <f t="shared" si="7"/>
        <v>73아1565</v>
      </c>
      <c r="H29" s="129">
        <f t="shared" si="8"/>
        <v>1</v>
      </c>
      <c r="I29" s="130">
        <f t="shared" si="9"/>
        <v>1012.196</v>
      </c>
      <c r="J29" s="131">
        <f t="shared" si="10"/>
        <v>2.6383724444666271E-3</v>
      </c>
      <c r="K29" s="131">
        <f t="shared" si="11"/>
        <v>0.3071185640437718</v>
      </c>
      <c r="L29" s="131">
        <f t="shared" si="12"/>
        <v>0.10571075167260095</v>
      </c>
      <c r="M29" s="132">
        <f t="shared" si="13"/>
        <v>12.62</v>
      </c>
      <c r="N29" s="133">
        <f t="shared" si="14"/>
        <v>0</v>
      </c>
      <c r="O29" s="133">
        <f t="shared" si="15"/>
        <v>5.7301155112250983</v>
      </c>
      <c r="P29" s="215">
        <f t="shared" si="16"/>
        <v>0</v>
      </c>
      <c r="Q29" s="216">
        <f t="shared" si="17"/>
        <v>0</v>
      </c>
      <c r="R29" s="216">
        <f t="shared" si="18"/>
        <v>58</v>
      </c>
      <c r="T29" s="285">
        <v>504</v>
      </c>
      <c r="U29" s="285">
        <v>3696</v>
      </c>
      <c r="V29" s="285" t="s">
        <v>250</v>
      </c>
      <c r="W29" s="285">
        <v>1012.196</v>
      </c>
      <c r="X29" s="285">
        <v>397.88</v>
      </c>
      <c r="Y29" s="285">
        <v>2.544</v>
      </c>
      <c r="Z29" s="285">
        <v>12.62</v>
      </c>
      <c r="AA29" s="285">
        <v>63.472464000000002</v>
      </c>
      <c r="AB29" s="285">
        <v>0.167464</v>
      </c>
      <c r="AC29" s="285">
        <v>19.493572</v>
      </c>
      <c r="AD29" s="285">
        <v>107</v>
      </c>
      <c r="AE29" s="285">
        <v>0</v>
      </c>
      <c r="AF29" s="285">
        <v>58</v>
      </c>
      <c r="AG29" s="285">
        <v>75</v>
      </c>
      <c r="AH29" s="285">
        <v>15.947009</v>
      </c>
      <c r="AI29" s="285">
        <v>49.1</v>
      </c>
      <c r="AJ29" s="285">
        <v>0</v>
      </c>
      <c r="AK29" s="285">
        <v>0</v>
      </c>
      <c r="AL29" s="285">
        <v>0</v>
      </c>
      <c r="AM29" s="306">
        <v>0.87724137931034485</v>
      </c>
      <c r="AN29" s="307" t="s">
        <v>69</v>
      </c>
      <c r="AO29" s="308">
        <v>1012.196</v>
      </c>
      <c r="AP29" s="285" t="s">
        <v>557</v>
      </c>
      <c r="AQ29" s="285" t="s">
        <v>118</v>
      </c>
      <c r="AR29" s="309" t="s">
        <v>125</v>
      </c>
      <c r="AS29" s="285" t="s">
        <v>118</v>
      </c>
      <c r="AT29" s="309" t="s">
        <v>125</v>
      </c>
      <c r="AU29" s="285" t="s">
        <v>234</v>
      </c>
      <c r="AV29" s="285" t="s">
        <v>250</v>
      </c>
      <c r="AW29" s="285" t="s">
        <v>69</v>
      </c>
      <c r="AX29" s="285">
        <v>3696</v>
      </c>
      <c r="AY29" s="310" t="s">
        <v>558</v>
      </c>
      <c r="AZ29" s="311">
        <v>1</v>
      </c>
      <c r="BA29" s="285" t="s">
        <v>302</v>
      </c>
      <c r="BB29" s="285">
        <v>1</v>
      </c>
      <c r="BC29" s="312">
        <v>1</v>
      </c>
      <c r="BD29" s="285"/>
      <c r="BE29" s="313" t="s">
        <v>68</v>
      </c>
      <c r="BF29" s="309">
        <v>-1</v>
      </c>
      <c r="BG29" s="314" t="s">
        <v>371</v>
      </c>
      <c r="BH29" s="285"/>
      <c r="BI29" s="285" t="s">
        <v>118</v>
      </c>
      <c r="BJ29" s="285" t="s">
        <v>250</v>
      </c>
      <c r="BK29" s="285" t="s">
        <v>69</v>
      </c>
      <c r="BL29" s="315">
        <v>0.87724137931034485</v>
      </c>
      <c r="BM29" s="285">
        <v>3696</v>
      </c>
      <c r="BN29" s="285" t="s">
        <v>125</v>
      </c>
      <c r="BO29" s="285" t="s">
        <v>234</v>
      </c>
      <c r="BP29" s="285">
        <v>1</v>
      </c>
      <c r="BQ29" s="285">
        <v>1012.196</v>
      </c>
      <c r="BR29" s="316">
        <v>2.6383724444666271E-3</v>
      </c>
      <c r="BS29" s="316">
        <v>0.3071185640437718</v>
      </c>
      <c r="BT29" s="316">
        <v>0.10571075167260095</v>
      </c>
      <c r="BU29" s="285">
        <v>12.62</v>
      </c>
      <c r="BV29" s="317">
        <v>0</v>
      </c>
      <c r="BW29" s="317">
        <v>5.7301155112250983</v>
      </c>
      <c r="BX29" s="285">
        <v>0</v>
      </c>
      <c r="BY29" s="285">
        <v>0</v>
      </c>
      <c r="BZ29" s="285">
        <v>58</v>
      </c>
    </row>
    <row r="30" spans="1:78" ht="16.5">
      <c r="A30" s="105" t="str">
        <f t="shared" si="1"/>
        <v>공영급행</v>
      </c>
      <c r="B30" s="106" t="str">
        <f t="shared" si="2"/>
        <v>김춘식</v>
      </c>
      <c r="C30" s="107" t="str">
        <f t="shared" si="3"/>
        <v>C</v>
      </c>
      <c r="D30" s="108">
        <f t="shared" si="4"/>
        <v>0.86888210586271997</v>
      </c>
      <c r="E30" s="109">
        <f t="shared" si="5"/>
        <v>292</v>
      </c>
      <c r="F30" s="110" t="str">
        <f t="shared" si="6"/>
        <v>14-1</v>
      </c>
      <c r="G30" s="111" t="str">
        <f t="shared" si="7"/>
        <v>70바3112</v>
      </c>
      <c r="H30" s="112">
        <f t="shared" si="8"/>
        <v>2</v>
      </c>
      <c r="I30" s="113">
        <f t="shared" si="9"/>
        <v>1413.3539999999998</v>
      </c>
      <c r="J30" s="114">
        <f t="shared" si="10"/>
        <v>7.9478668174503372E-2</v>
      </c>
      <c r="K30" s="114">
        <f t="shared" si="11"/>
        <v>0.34813343637570571</v>
      </c>
      <c r="L30" s="114">
        <f t="shared" si="12"/>
        <v>0.17405405864348211</v>
      </c>
      <c r="M30" s="115">
        <f t="shared" si="13"/>
        <v>10.602</v>
      </c>
      <c r="N30" s="116">
        <f t="shared" si="14"/>
        <v>0.5660294590031939</v>
      </c>
      <c r="O30" s="116">
        <f t="shared" si="15"/>
        <v>6.9338608727891256</v>
      </c>
      <c r="P30" s="217">
        <f t="shared" si="16"/>
        <v>10</v>
      </c>
      <c r="Q30" s="218">
        <f t="shared" si="17"/>
        <v>8</v>
      </c>
      <c r="R30" s="218">
        <f t="shared" si="18"/>
        <v>98</v>
      </c>
      <c r="T30" s="285">
        <v>504</v>
      </c>
      <c r="U30" s="285">
        <v>292</v>
      </c>
      <c r="V30" s="285" t="s">
        <v>251</v>
      </c>
      <c r="W30" s="285">
        <v>1413.354</v>
      </c>
      <c r="X30" s="285">
        <v>700.322</v>
      </c>
      <c r="Y30" s="285">
        <v>2.0179999999999998</v>
      </c>
      <c r="Z30" s="285">
        <v>10.602</v>
      </c>
      <c r="AA30" s="285">
        <v>96.475521999999998</v>
      </c>
      <c r="AB30" s="285">
        <v>7.6677460000000002</v>
      </c>
      <c r="AC30" s="285">
        <v>33.586354999999998</v>
      </c>
      <c r="AD30" s="285">
        <v>246</v>
      </c>
      <c r="AE30" s="285">
        <v>8</v>
      </c>
      <c r="AF30" s="285">
        <v>98</v>
      </c>
      <c r="AG30" s="285">
        <v>79</v>
      </c>
      <c r="AH30" s="285">
        <v>14.649870999999999</v>
      </c>
      <c r="AI30" s="285">
        <v>802.6</v>
      </c>
      <c r="AJ30" s="285">
        <v>0</v>
      </c>
      <c r="AK30" s="285">
        <v>10</v>
      </c>
      <c r="AL30" s="285">
        <v>2988</v>
      </c>
      <c r="AM30" s="306">
        <v>0.86888210586271997</v>
      </c>
      <c r="AN30" s="307" t="s">
        <v>69</v>
      </c>
      <c r="AO30" s="308">
        <v>1291.3309999999999</v>
      </c>
      <c r="AP30" s="285" t="s">
        <v>559</v>
      </c>
      <c r="AQ30" s="285" t="s">
        <v>118</v>
      </c>
      <c r="AR30" s="309" t="s">
        <v>119</v>
      </c>
      <c r="AS30" s="285" t="s">
        <v>118</v>
      </c>
      <c r="AT30" s="309" t="s">
        <v>119</v>
      </c>
      <c r="AU30" s="285" t="s">
        <v>210</v>
      </c>
      <c r="AV30" s="285" t="s">
        <v>251</v>
      </c>
      <c r="AW30" s="285" t="s">
        <v>69</v>
      </c>
      <c r="AX30" s="285">
        <v>292</v>
      </c>
      <c r="AY30" s="310" t="s">
        <v>414</v>
      </c>
      <c r="AZ30" s="311">
        <v>8</v>
      </c>
      <c r="BA30" s="285" t="s">
        <v>372</v>
      </c>
      <c r="BB30" s="285">
        <v>2</v>
      </c>
      <c r="BC30" s="312">
        <v>1</v>
      </c>
      <c r="BD30" s="285"/>
      <c r="BE30" s="313" t="s">
        <v>68</v>
      </c>
      <c r="BF30" s="309">
        <v>-1</v>
      </c>
      <c r="BG30" s="314" t="s">
        <v>371</v>
      </c>
      <c r="BH30" s="285"/>
      <c r="BI30" s="285" t="s">
        <v>118</v>
      </c>
      <c r="BJ30" s="285" t="s">
        <v>251</v>
      </c>
      <c r="BK30" s="285" t="s">
        <v>69</v>
      </c>
      <c r="BL30" s="315">
        <v>0.86888210586271997</v>
      </c>
      <c r="BM30" s="285">
        <v>292</v>
      </c>
      <c r="BN30" s="285" t="s">
        <v>119</v>
      </c>
      <c r="BO30" s="285" t="s">
        <v>210</v>
      </c>
      <c r="BP30" s="285">
        <v>2</v>
      </c>
      <c r="BQ30" s="285">
        <v>1413.3539999999998</v>
      </c>
      <c r="BR30" s="316">
        <v>7.9478668174503372E-2</v>
      </c>
      <c r="BS30" s="316">
        <v>0.34813343637570571</v>
      </c>
      <c r="BT30" s="316">
        <v>0.17405405864348208</v>
      </c>
      <c r="BU30" s="285">
        <v>10.602</v>
      </c>
      <c r="BV30" s="317">
        <v>0.5660294590031939</v>
      </c>
      <c r="BW30" s="317">
        <v>6.9338608727891256</v>
      </c>
      <c r="BX30" s="285">
        <v>10</v>
      </c>
      <c r="BY30" s="285">
        <v>8</v>
      </c>
      <c r="BZ30" s="285">
        <v>98</v>
      </c>
    </row>
    <row r="31" spans="1:78" ht="16.5">
      <c r="A31" s="122" t="str">
        <f t="shared" si="1"/>
        <v>공영급행</v>
      </c>
      <c r="B31" s="123" t="str">
        <f t="shared" si="2"/>
        <v>김태문</v>
      </c>
      <c r="C31" s="124" t="str">
        <f t="shared" si="3"/>
        <v>B</v>
      </c>
      <c r="D31" s="125">
        <f t="shared" si="4"/>
        <v>0.93043478260869583</v>
      </c>
      <c r="E31" s="126">
        <f t="shared" si="5"/>
        <v>1370</v>
      </c>
      <c r="F31" s="127" t="str">
        <f t="shared" si="6"/>
        <v>14-1</v>
      </c>
      <c r="G31" s="128" t="str">
        <f t="shared" si="7"/>
        <v>70바3131</v>
      </c>
      <c r="H31" s="129">
        <f t="shared" si="8"/>
        <v>1</v>
      </c>
      <c r="I31" s="130">
        <f t="shared" si="9"/>
        <v>2337.0740000000001</v>
      </c>
      <c r="J31" s="131">
        <f t="shared" si="10"/>
        <v>1.8386096331501251E-2</v>
      </c>
      <c r="K31" s="131">
        <f t="shared" si="11"/>
        <v>0.31622724519932477</v>
      </c>
      <c r="L31" s="131">
        <f t="shared" si="12"/>
        <v>7.8730925935592971E-2</v>
      </c>
      <c r="M31" s="132">
        <f t="shared" si="13"/>
        <v>8.7789999999999999</v>
      </c>
      <c r="N31" s="133">
        <f t="shared" si="14"/>
        <v>0</v>
      </c>
      <c r="O31" s="133">
        <f t="shared" si="15"/>
        <v>6.6750132858437512</v>
      </c>
      <c r="P31" s="215">
        <f t="shared" si="16"/>
        <v>6</v>
      </c>
      <c r="Q31" s="216">
        <f t="shared" si="17"/>
        <v>0</v>
      </c>
      <c r="R31" s="216">
        <f t="shared" si="18"/>
        <v>156</v>
      </c>
      <c r="T31" s="285">
        <v>504</v>
      </c>
      <c r="U31" s="285">
        <v>1370</v>
      </c>
      <c r="V31" s="285" t="s">
        <v>252</v>
      </c>
      <c r="W31" s="285">
        <v>2337.0740000000001</v>
      </c>
      <c r="X31" s="285">
        <v>1091.9359999999999</v>
      </c>
      <c r="Y31" s="285">
        <v>2.14</v>
      </c>
      <c r="Z31" s="285">
        <v>8.7789999999999999</v>
      </c>
      <c r="AA31" s="285">
        <v>143.52356</v>
      </c>
      <c r="AB31" s="285">
        <v>2.6388379999999998</v>
      </c>
      <c r="AC31" s="285">
        <v>45.386060000000001</v>
      </c>
      <c r="AD31" s="285">
        <v>184</v>
      </c>
      <c r="AE31" s="285">
        <v>0</v>
      </c>
      <c r="AF31" s="285">
        <v>156</v>
      </c>
      <c r="AG31" s="285">
        <v>78</v>
      </c>
      <c r="AH31" s="285">
        <v>16.283556000000001</v>
      </c>
      <c r="AI31" s="285">
        <v>528</v>
      </c>
      <c r="AJ31" s="285">
        <v>0</v>
      </c>
      <c r="AK31" s="285">
        <v>6</v>
      </c>
      <c r="AL31" s="285">
        <v>3021</v>
      </c>
      <c r="AM31" s="306">
        <v>0.93043478260869583</v>
      </c>
      <c r="AN31" s="307" t="s">
        <v>68</v>
      </c>
      <c r="AO31" s="308">
        <v>2337.0740000000001</v>
      </c>
      <c r="AP31" s="285" t="s">
        <v>560</v>
      </c>
      <c r="AQ31" s="285" t="s">
        <v>118</v>
      </c>
      <c r="AR31" s="309" t="s">
        <v>119</v>
      </c>
      <c r="AS31" s="285" t="s">
        <v>118</v>
      </c>
      <c r="AT31" s="309" t="s">
        <v>119</v>
      </c>
      <c r="AU31" s="285" t="s">
        <v>211</v>
      </c>
      <c r="AV31" s="285" t="s">
        <v>252</v>
      </c>
      <c r="AW31" s="285" t="s">
        <v>68</v>
      </c>
      <c r="AX31" s="285">
        <v>1370</v>
      </c>
      <c r="AY31" s="310" t="s">
        <v>430</v>
      </c>
      <c r="AZ31" s="311">
        <v>2</v>
      </c>
      <c r="BA31" s="285" t="s">
        <v>344</v>
      </c>
      <c r="BB31" s="285">
        <v>1</v>
      </c>
      <c r="BC31" s="312">
        <v>1</v>
      </c>
      <c r="BD31" s="285"/>
      <c r="BE31" s="313" t="s">
        <v>68</v>
      </c>
      <c r="BF31" s="309">
        <v>0</v>
      </c>
      <c r="BG31" s="314" t="s">
        <v>345</v>
      </c>
      <c r="BH31" s="285"/>
      <c r="BI31" s="285" t="s">
        <v>118</v>
      </c>
      <c r="BJ31" s="285" t="s">
        <v>252</v>
      </c>
      <c r="BK31" s="285" t="s">
        <v>68</v>
      </c>
      <c r="BL31" s="315">
        <v>0.93043478260869583</v>
      </c>
      <c r="BM31" s="285">
        <v>1370</v>
      </c>
      <c r="BN31" s="285" t="s">
        <v>119</v>
      </c>
      <c r="BO31" s="285" t="s">
        <v>211</v>
      </c>
      <c r="BP31" s="285">
        <v>1</v>
      </c>
      <c r="BQ31" s="285">
        <v>2337.0740000000001</v>
      </c>
      <c r="BR31" s="316">
        <v>1.8386096331501251E-2</v>
      </c>
      <c r="BS31" s="316">
        <v>0.31622724519932477</v>
      </c>
      <c r="BT31" s="316">
        <v>7.8730925935592971E-2</v>
      </c>
      <c r="BU31" s="285">
        <v>8.7789999999999999</v>
      </c>
      <c r="BV31" s="317">
        <v>0</v>
      </c>
      <c r="BW31" s="317">
        <v>6.6750132858437512</v>
      </c>
      <c r="BX31" s="285">
        <v>6</v>
      </c>
      <c r="BY31" s="285">
        <v>0</v>
      </c>
      <c r="BZ31" s="285">
        <v>156</v>
      </c>
    </row>
    <row r="32" spans="1:78" ht="16.5">
      <c r="A32" s="105" t="str">
        <f t="shared" si="1"/>
        <v>공영급행</v>
      </c>
      <c r="B32" s="106" t="str">
        <f t="shared" si="2"/>
        <v>김태욱</v>
      </c>
      <c r="C32" s="107" t="str">
        <f t="shared" si="3"/>
        <v>S</v>
      </c>
      <c r="D32" s="108">
        <f t="shared" si="4"/>
        <v>1.0725760056142948</v>
      </c>
      <c r="E32" s="109">
        <f t="shared" si="5"/>
        <v>3841</v>
      </c>
      <c r="F32" s="110" t="str">
        <f t="shared" si="6"/>
        <v>14-1</v>
      </c>
      <c r="G32" s="111" t="str">
        <f t="shared" si="7"/>
        <v>70바3112</v>
      </c>
      <c r="H32" s="112">
        <f t="shared" si="8"/>
        <v>3</v>
      </c>
      <c r="I32" s="113">
        <f t="shared" si="9"/>
        <v>1584.155</v>
      </c>
      <c r="J32" s="114">
        <f t="shared" si="10"/>
        <v>1.5203454194357147E-2</v>
      </c>
      <c r="K32" s="114">
        <f t="shared" si="11"/>
        <v>0.30931256868958967</v>
      </c>
      <c r="L32" s="114">
        <f t="shared" si="12"/>
        <v>0.21588796550842562</v>
      </c>
      <c r="M32" s="115">
        <f t="shared" si="13"/>
        <v>6.86</v>
      </c>
      <c r="N32" s="116">
        <f t="shared" si="14"/>
        <v>0</v>
      </c>
      <c r="O32" s="116">
        <f t="shared" si="15"/>
        <v>2.2093797639751163</v>
      </c>
      <c r="P32" s="217">
        <f t="shared" si="16"/>
        <v>0</v>
      </c>
      <c r="Q32" s="218">
        <f t="shared" si="17"/>
        <v>0</v>
      </c>
      <c r="R32" s="218">
        <f t="shared" si="18"/>
        <v>35</v>
      </c>
      <c r="T32" s="285">
        <v>504</v>
      </c>
      <c r="U32" s="285">
        <v>3841</v>
      </c>
      <c r="V32" s="285" t="s">
        <v>253</v>
      </c>
      <c r="W32" s="285">
        <v>1584.155</v>
      </c>
      <c r="X32" s="285">
        <v>640.45699999999999</v>
      </c>
      <c r="Y32" s="285">
        <v>2.4729999999999999</v>
      </c>
      <c r="Z32" s="285">
        <v>6.86</v>
      </c>
      <c r="AA32" s="285">
        <v>94.730512000000004</v>
      </c>
      <c r="AB32" s="285">
        <v>1.440231</v>
      </c>
      <c r="AC32" s="285">
        <v>29.301338000000001</v>
      </c>
      <c r="AD32" s="285">
        <v>342</v>
      </c>
      <c r="AE32" s="285">
        <v>0</v>
      </c>
      <c r="AF32" s="285">
        <v>35</v>
      </c>
      <c r="AG32" s="285">
        <v>79</v>
      </c>
      <c r="AH32" s="285">
        <v>16.722753000000001</v>
      </c>
      <c r="AI32" s="285">
        <v>553.20000000000005</v>
      </c>
      <c r="AJ32" s="285">
        <v>0</v>
      </c>
      <c r="AK32" s="285">
        <v>0</v>
      </c>
      <c r="AL32" s="285">
        <v>0</v>
      </c>
      <c r="AM32" s="306">
        <v>1.0725760056142948</v>
      </c>
      <c r="AN32" s="307" t="s">
        <v>71</v>
      </c>
      <c r="AO32" s="308">
        <v>1342.027</v>
      </c>
      <c r="AP32" s="285" t="s">
        <v>561</v>
      </c>
      <c r="AQ32" s="285" t="s">
        <v>118</v>
      </c>
      <c r="AR32" s="309" t="s">
        <v>119</v>
      </c>
      <c r="AS32" s="285" t="s">
        <v>118</v>
      </c>
      <c r="AT32" s="309" t="s">
        <v>119</v>
      </c>
      <c r="AU32" s="285" t="s">
        <v>210</v>
      </c>
      <c r="AV32" s="285" t="s">
        <v>253</v>
      </c>
      <c r="AW32" s="285" t="s">
        <v>71</v>
      </c>
      <c r="AX32" s="285">
        <v>3841</v>
      </c>
      <c r="AY32" s="310" t="s">
        <v>439</v>
      </c>
      <c r="AZ32" s="311">
        <v>1</v>
      </c>
      <c r="BA32" s="285" t="s">
        <v>506</v>
      </c>
      <c r="BB32" s="285">
        <v>3</v>
      </c>
      <c r="BC32" s="312">
        <v>1</v>
      </c>
      <c r="BD32" s="285"/>
      <c r="BE32" s="313" t="s">
        <v>71</v>
      </c>
      <c r="BF32" s="309">
        <v>0</v>
      </c>
      <c r="BG32" s="314" t="s">
        <v>345</v>
      </c>
      <c r="BH32" s="285"/>
      <c r="BI32" s="285" t="s">
        <v>118</v>
      </c>
      <c r="BJ32" s="285" t="s">
        <v>253</v>
      </c>
      <c r="BK32" s="285" t="s">
        <v>71</v>
      </c>
      <c r="BL32" s="315">
        <v>1.0725760056142948</v>
      </c>
      <c r="BM32" s="285">
        <v>3841</v>
      </c>
      <c r="BN32" s="285" t="s">
        <v>119</v>
      </c>
      <c r="BO32" s="285" t="s">
        <v>210</v>
      </c>
      <c r="BP32" s="285">
        <v>3</v>
      </c>
      <c r="BQ32" s="285">
        <v>1584.155</v>
      </c>
      <c r="BR32" s="316">
        <v>1.5203454194357147E-2</v>
      </c>
      <c r="BS32" s="316">
        <v>0.30931256868958967</v>
      </c>
      <c r="BT32" s="316">
        <v>0.21588796550842562</v>
      </c>
      <c r="BU32" s="285">
        <v>6.86</v>
      </c>
      <c r="BV32" s="317">
        <v>0</v>
      </c>
      <c r="BW32" s="317">
        <v>2.2093797639751163</v>
      </c>
      <c r="BX32" s="285">
        <v>0</v>
      </c>
      <c r="BY32" s="285">
        <v>0</v>
      </c>
      <c r="BZ32" s="285">
        <v>35</v>
      </c>
    </row>
    <row r="33" spans="1:78" ht="16.5">
      <c r="A33" s="122" t="str">
        <f t="shared" si="1"/>
        <v>공영급행</v>
      </c>
      <c r="B33" s="123" t="str">
        <f t="shared" si="2"/>
        <v>김호정</v>
      </c>
      <c r="C33" s="124" t="str">
        <f t="shared" si="3"/>
        <v>C</v>
      </c>
      <c r="D33" s="125">
        <f t="shared" si="4"/>
        <v>0.85600206700644332</v>
      </c>
      <c r="E33" s="126">
        <f t="shared" si="5"/>
        <v>3600</v>
      </c>
      <c r="F33" s="127" t="str">
        <f t="shared" si="6"/>
        <v>14-1</v>
      </c>
      <c r="G33" s="128" t="str">
        <f t="shared" si="7"/>
        <v>70바3133</v>
      </c>
      <c r="H33" s="129">
        <f t="shared" si="8"/>
        <v>9</v>
      </c>
      <c r="I33" s="130">
        <f t="shared" si="9"/>
        <v>2184.0880000000002</v>
      </c>
      <c r="J33" s="131">
        <f t="shared" si="10"/>
        <v>2.6009575882889206E-2</v>
      </c>
      <c r="K33" s="131">
        <f t="shared" si="11"/>
        <v>0.38350803681511769</v>
      </c>
      <c r="L33" s="131">
        <f t="shared" si="12"/>
        <v>6.1352839262886837E-2</v>
      </c>
      <c r="M33" s="132">
        <f t="shared" si="13"/>
        <v>9.93</v>
      </c>
      <c r="N33" s="133">
        <f t="shared" si="14"/>
        <v>0</v>
      </c>
      <c r="O33" s="133">
        <f t="shared" si="15"/>
        <v>6.7304980385405706</v>
      </c>
      <c r="P33" s="215">
        <f t="shared" si="16"/>
        <v>73</v>
      </c>
      <c r="Q33" s="216">
        <f t="shared" si="17"/>
        <v>0</v>
      </c>
      <c r="R33" s="216">
        <f t="shared" si="18"/>
        <v>155</v>
      </c>
      <c r="T33" s="285">
        <v>504</v>
      </c>
      <c r="U33" s="285">
        <v>3600</v>
      </c>
      <c r="V33" s="285" t="s">
        <v>318</v>
      </c>
      <c r="W33" s="285">
        <v>2260.44</v>
      </c>
      <c r="X33" s="285">
        <v>1085.742</v>
      </c>
      <c r="Y33" s="285">
        <v>2.0819999999999999</v>
      </c>
      <c r="Z33" s="285">
        <v>9.93</v>
      </c>
      <c r="AA33" s="285">
        <v>157.96412900000001</v>
      </c>
      <c r="AB33" s="285">
        <v>4.1085799999999999</v>
      </c>
      <c r="AC33" s="285">
        <v>60.580513000000003</v>
      </c>
      <c r="AD33" s="285">
        <v>134</v>
      </c>
      <c r="AE33" s="285">
        <v>0</v>
      </c>
      <c r="AF33" s="285">
        <v>155</v>
      </c>
      <c r="AG33" s="285">
        <v>73</v>
      </c>
      <c r="AH33" s="285">
        <v>14.309831000000001</v>
      </c>
      <c r="AI33" s="285">
        <v>770.5</v>
      </c>
      <c r="AJ33" s="285">
        <v>0</v>
      </c>
      <c r="AK33" s="285">
        <v>73</v>
      </c>
      <c r="AL33" s="285">
        <v>27288</v>
      </c>
      <c r="AM33" s="306">
        <v>0.85600206700644332</v>
      </c>
      <c r="AN33" s="307" t="s">
        <v>69</v>
      </c>
      <c r="AO33" s="308">
        <v>481.298</v>
      </c>
      <c r="AP33" s="285" t="s">
        <v>562</v>
      </c>
      <c r="AQ33" s="285" t="s">
        <v>118</v>
      </c>
      <c r="AR33" s="309" t="s">
        <v>119</v>
      </c>
      <c r="AS33" s="285" t="s">
        <v>118</v>
      </c>
      <c r="AT33" s="309" t="s">
        <v>119</v>
      </c>
      <c r="AU33" s="285" t="s">
        <v>212</v>
      </c>
      <c r="AV33" s="285" t="s">
        <v>318</v>
      </c>
      <c r="AW33" s="285" t="s">
        <v>69</v>
      </c>
      <c r="AX33" s="285">
        <v>3600</v>
      </c>
      <c r="AY33" s="310" t="s">
        <v>414</v>
      </c>
      <c r="AZ33" s="311">
        <v>13</v>
      </c>
      <c r="BA33" s="285" t="s">
        <v>468</v>
      </c>
      <c r="BB33" s="285">
        <v>9</v>
      </c>
      <c r="BC33" s="312">
        <v>1</v>
      </c>
      <c r="BD33" s="285"/>
      <c r="BE33" s="313" t="s">
        <v>70</v>
      </c>
      <c r="BF33" s="309">
        <v>2</v>
      </c>
      <c r="BG33" s="314" t="s">
        <v>340</v>
      </c>
      <c r="BH33" s="285"/>
      <c r="BI33" s="285" t="s">
        <v>118</v>
      </c>
      <c r="BJ33" s="285" t="s">
        <v>318</v>
      </c>
      <c r="BK33" s="285" t="s">
        <v>69</v>
      </c>
      <c r="BL33" s="315">
        <v>0.85600206700644332</v>
      </c>
      <c r="BM33" s="285">
        <v>3600</v>
      </c>
      <c r="BN33" s="285" t="s">
        <v>119</v>
      </c>
      <c r="BO33" s="285" t="s">
        <v>212</v>
      </c>
      <c r="BP33" s="285">
        <v>9</v>
      </c>
      <c r="BQ33" s="285">
        <v>2184.0880000000002</v>
      </c>
      <c r="BR33" s="316">
        <v>2.6009575882889206E-2</v>
      </c>
      <c r="BS33" s="316">
        <v>0.38350803681511769</v>
      </c>
      <c r="BT33" s="316">
        <v>5.9280494063102755E-2</v>
      </c>
      <c r="BU33" s="285">
        <v>9.93</v>
      </c>
      <c r="BV33" s="317">
        <v>0</v>
      </c>
      <c r="BW33" s="317">
        <v>6.7304980385405706</v>
      </c>
      <c r="BX33" s="285">
        <v>73</v>
      </c>
      <c r="BY33" s="285">
        <v>0</v>
      </c>
      <c r="BZ33" s="285">
        <v>155</v>
      </c>
    </row>
    <row r="34" spans="1:78" ht="16.5">
      <c r="A34" s="105" t="str">
        <f t="shared" si="1"/>
        <v>공영급행</v>
      </c>
      <c r="B34" s="106" t="str">
        <f t="shared" si="2"/>
        <v>김흥규</v>
      </c>
      <c r="C34" s="107" t="str">
        <f t="shared" si="3"/>
        <v>F</v>
      </c>
      <c r="D34" s="108">
        <f t="shared" si="4"/>
        <v>0.79791666666666672</v>
      </c>
      <c r="E34" s="109">
        <f t="shared" si="5"/>
        <v>8784</v>
      </c>
      <c r="F34" s="110" t="str">
        <f t="shared" si="6"/>
        <v>14-1</v>
      </c>
      <c r="G34" s="111" t="str">
        <f t="shared" si="7"/>
        <v>70바3213</v>
      </c>
      <c r="H34" s="112">
        <f t="shared" si="8"/>
        <v>1</v>
      </c>
      <c r="I34" s="113">
        <f t="shared" si="9"/>
        <v>1715.0840000000001</v>
      </c>
      <c r="J34" s="114">
        <f t="shared" si="10"/>
        <v>3.5006315025038023E-2</v>
      </c>
      <c r="K34" s="114">
        <f t="shared" si="11"/>
        <v>0.37644532873141795</v>
      </c>
      <c r="L34" s="114">
        <f t="shared" si="12"/>
        <v>0.25829638664928362</v>
      </c>
      <c r="M34" s="115">
        <f t="shared" si="13"/>
        <v>12.478999999999999</v>
      </c>
      <c r="N34" s="116">
        <f t="shared" si="14"/>
        <v>0</v>
      </c>
      <c r="O34" s="116">
        <f t="shared" si="15"/>
        <v>2.7986967402179719</v>
      </c>
      <c r="P34" s="217">
        <f t="shared" si="16"/>
        <v>11</v>
      </c>
      <c r="Q34" s="218">
        <f t="shared" si="17"/>
        <v>0</v>
      </c>
      <c r="R34" s="218">
        <f t="shared" si="18"/>
        <v>48</v>
      </c>
      <c r="T34" s="285">
        <v>504</v>
      </c>
      <c r="U34" s="285">
        <v>8784</v>
      </c>
      <c r="V34" s="285" t="s">
        <v>289</v>
      </c>
      <c r="W34" s="285">
        <v>1715.0840000000001</v>
      </c>
      <c r="X34" s="285">
        <v>895.38300000000004</v>
      </c>
      <c r="Y34" s="285">
        <v>1.915</v>
      </c>
      <c r="Z34" s="285">
        <v>12.478999999999999</v>
      </c>
      <c r="AA34" s="285">
        <v>112.462737</v>
      </c>
      <c r="AB34" s="285">
        <v>3.936906</v>
      </c>
      <c r="AC34" s="285">
        <v>42.336072000000001</v>
      </c>
      <c r="AD34" s="285">
        <v>443</v>
      </c>
      <c r="AE34" s="285">
        <v>0</v>
      </c>
      <c r="AF34" s="285">
        <v>48</v>
      </c>
      <c r="AG34" s="285">
        <v>70</v>
      </c>
      <c r="AH34" s="285">
        <v>15.250242</v>
      </c>
      <c r="AI34" s="285">
        <v>254.4</v>
      </c>
      <c r="AJ34" s="285">
        <v>0</v>
      </c>
      <c r="AK34" s="285">
        <v>11</v>
      </c>
      <c r="AL34" s="285">
        <v>3849</v>
      </c>
      <c r="AM34" s="306">
        <v>0.79791666666666672</v>
      </c>
      <c r="AN34" s="307" t="s">
        <v>70</v>
      </c>
      <c r="AO34" s="308">
        <v>1715.0840000000001</v>
      </c>
      <c r="AP34" s="285" t="s">
        <v>563</v>
      </c>
      <c r="AQ34" s="285" t="s">
        <v>118</v>
      </c>
      <c r="AR34" s="309" t="s">
        <v>119</v>
      </c>
      <c r="AS34" s="285" t="s">
        <v>118</v>
      </c>
      <c r="AT34" s="309" t="s">
        <v>119</v>
      </c>
      <c r="AU34" s="285" t="s">
        <v>287</v>
      </c>
      <c r="AV34" s="285" t="s">
        <v>289</v>
      </c>
      <c r="AW34" s="285" t="s">
        <v>70</v>
      </c>
      <c r="AX34" s="285">
        <v>8784</v>
      </c>
      <c r="AY34" s="310" t="s">
        <v>441</v>
      </c>
      <c r="AZ34" s="311">
        <v>2</v>
      </c>
      <c r="BA34" s="285" t="s">
        <v>446</v>
      </c>
      <c r="BB34" s="285">
        <v>1</v>
      </c>
      <c r="BC34" s="312">
        <v>1</v>
      </c>
      <c r="BD34" s="285"/>
      <c r="BE34" s="313" t="s">
        <v>70</v>
      </c>
      <c r="BF34" s="309">
        <v>0</v>
      </c>
      <c r="BG34" s="314" t="s">
        <v>345</v>
      </c>
      <c r="BH34" s="285"/>
      <c r="BI34" s="285" t="s">
        <v>118</v>
      </c>
      <c r="BJ34" s="285" t="s">
        <v>289</v>
      </c>
      <c r="BK34" s="285" t="s">
        <v>70</v>
      </c>
      <c r="BL34" s="315">
        <v>0.79791666666666672</v>
      </c>
      <c r="BM34" s="285">
        <v>8784</v>
      </c>
      <c r="BN34" s="285" t="s">
        <v>119</v>
      </c>
      <c r="BO34" s="285" t="s">
        <v>287</v>
      </c>
      <c r="BP34" s="285">
        <v>1</v>
      </c>
      <c r="BQ34" s="285">
        <v>1715.0840000000001</v>
      </c>
      <c r="BR34" s="316">
        <v>3.5006315025038023E-2</v>
      </c>
      <c r="BS34" s="316">
        <v>0.37644532873141795</v>
      </c>
      <c r="BT34" s="316">
        <v>0.25829638664928362</v>
      </c>
      <c r="BU34" s="285">
        <v>12.478999999999999</v>
      </c>
      <c r="BV34" s="317">
        <v>0</v>
      </c>
      <c r="BW34" s="317">
        <v>2.7986967402179719</v>
      </c>
      <c r="BX34" s="285">
        <v>11</v>
      </c>
      <c r="BY34" s="285">
        <v>0</v>
      </c>
      <c r="BZ34" s="285">
        <v>48</v>
      </c>
    </row>
    <row r="35" spans="1:78" ht="16.5">
      <c r="A35" s="122" t="str">
        <f t="shared" si="1"/>
        <v>공영급행</v>
      </c>
      <c r="B35" s="123" t="str">
        <f t="shared" si="2"/>
        <v>노덕호</v>
      </c>
      <c r="C35" s="124" t="str">
        <f t="shared" si="3"/>
        <v>C</v>
      </c>
      <c r="D35" s="125">
        <f t="shared" si="4"/>
        <v>0.88251591676545815</v>
      </c>
      <c r="E35" s="126">
        <f t="shared" si="5"/>
        <v>6158</v>
      </c>
      <c r="F35" s="127" t="str">
        <f t="shared" si="6"/>
        <v>e음88</v>
      </c>
      <c r="G35" s="128" t="str">
        <f t="shared" si="7"/>
        <v>73아1562</v>
      </c>
      <c r="H35" s="129">
        <f t="shared" si="8"/>
        <v>9</v>
      </c>
      <c r="I35" s="130">
        <f t="shared" si="9"/>
        <v>1003.95</v>
      </c>
      <c r="J35" s="131">
        <f t="shared" si="10"/>
        <v>1.4919887405257414E-2</v>
      </c>
      <c r="K35" s="131">
        <f t="shared" si="11"/>
        <v>0.38505661037437289</v>
      </c>
      <c r="L35" s="131">
        <f t="shared" si="12"/>
        <v>0.33965834951939838</v>
      </c>
      <c r="M35" s="132">
        <f t="shared" si="13"/>
        <v>8.0890000000000004</v>
      </c>
      <c r="N35" s="133">
        <f t="shared" si="14"/>
        <v>9.9606554111260515E-2</v>
      </c>
      <c r="O35" s="133">
        <f t="shared" si="15"/>
        <v>3.3866228397828575</v>
      </c>
      <c r="P35" s="215">
        <f t="shared" si="16"/>
        <v>21</v>
      </c>
      <c r="Q35" s="216">
        <f t="shared" si="17"/>
        <v>1</v>
      </c>
      <c r="R35" s="216">
        <f t="shared" si="18"/>
        <v>34</v>
      </c>
      <c r="T35" s="285">
        <v>504</v>
      </c>
      <c r="U35" s="285">
        <v>6158</v>
      </c>
      <c r="V35" s="285" t="s">
        <v>390</v>
      </c>
      <c r="W35" s="285">
        <v>1003.95</v>
      </c>
      <c r="X35" s="285">
        <v>329.13200000000001</v>
      </c>
      <c r="Y35" s="285">
        <v>3.05</v>
      </c>
      <c r="Z35" s="285">
        <v>8.0890000000000004</v>
      </c>
      <c r="AA35" s="285">
        <v>67.619142999999994</v>
      </c>
      <c r="AB35" s="285">
        <v>1.0088699999999999</v>
      </c>
      <c r="AC35" s="285">
        <v>26.037198</v>
      </c>
      <c r="AD35" s="285">
        <v>341</v>
      </c>
      <c r="AE35" s="285">
        <v>1</v>
      </c>
      <c r="AF35" s="285">
        <v>34</v>
      </c>
      <c r="AG35" s="285">
        <v>80</v>
      </c>
      <c r="AH35" s="285">
        <v>14.847125999999999</v>
      </c>
      <c r="AI35" s="285">
        <v>117.3</v>
      </c>
      <c r="AJ35" s="285">
        <v>0</v>
      </c>
      <c r="AK35" s="285">
        <v>21</v>
      </c>
      <c r="AL35" s="285">
        <v>13621</v>
      </c>
      <c r="AM35" s="306">
        <v>0.88251591676545815</v>
      </c>
      <c r="AN35" s="307" t="s">
        <v>69</v>
      </c>
      <c r="AO35" s="308">
        <v>137.489</v>
      </c>
      <c r="AP35" s="285" t="s">
        <v>564</v>
      </c>
      <c r="AQ35" s="285" t="s">
        <v>118</v>
      </c>
      <c r="AR35" s="309" t="s">
        <v>128</v>
      </c>
      <c r="AS35" s="285" t="s">
        <v>118</v>
      </c>
      <c r="AT35" s="309" t="s">
        <v>128</v>
      </c>
      <c r="AU35" s="285" t="s">
        <v>241</v>
      </c>
      <c r="AV35" s="285" t="s">
        <v>390</v>
      </c>
      <c r="AW35" s="285" t="s">
        <v>69</v>
      </c>
      <c r="AX35" s="285">
        <v>6158</v>
      </c>
      <c r="AY35" s="310" t="s">
        <v>411</v>
      </c>
      <c r="AZ35" s="311">
        <v>3</v>
      </c>
      <c r="BA35" s="285" t="s">
        <v>453</v>
      </c>
      <c r="BB35" s="285">
        <v>9</v>
      </c>
      <c r="BC35" s="312">
        <v>1</v>
      </c>
      <c r="BD35" s="285"/>
      <c r="BE35" s="313" t="s">
        <v>67</v>
      </c>
      <c r="BF35" s="309">
        <v>1</v>
      </c>
      <c r="BG35" s="314" t="s">
        <v>340</v>
      </c>
      <c r="BH35" s="285"/>
      <c r="BI35" s="285" t="s">
        <v>118</v>
      </c>
      <c r="BJ35" s="285" t="s">
        <v>390</v>
      </c>
      <c r="BK35" s="285" t="s">
        <v>69</v>
      </c>
      <c r="BL35" s="315">
        <v>0.88251591676545815</v>
      </c>
      <c r="BM35" s="285">
        <v>6158</v>
      </c>
      <c r="BN35" s="285" t="s">
        <v>128</v>
      </c>
      <c r="BO35" s="285" t="s">
        <v>241</v>
      </c>
      <c r="BP35" s="285">
        <v>9</v>
      </c>
      <c r="BQ35" s="285">
        <v>1003.95</v>
      </c>
      <c r="BR35" s="316">
        <v>1.4919887405257414E-2</v>
      </c>
      <c r="BS35" s="316">
        <v>0.38505661037437289</v>
      </c>
      <c r="BT35" s="316">
        <v>0.33965834951939838</v>
      </c>
      <c r="BU35" s="285">
        <v>8.0890000000000004</v>
      </c>
      <c r="BV35" s="317">
        <v>9.9606554111260515E-2</v>
      </c>
      <c r="BW35" s="317">
        <v>3.3866228397828575</v>
      </c>
      <c r="BX35" s="285">
        <v>21</v>
      </c>
      <c r="BY35" s="285">
        <v>1</v>
      </c>
      <c r="BZ35" s="285">
        <v>34</v>
      </c>
    </row>
    <row r="36" spans="1:78" ht="16.5">
      <c r="A36" s="105" t="str">
        <f t="shared" si="1"/>
        <v>공영급행</v>
      </c>
      <c r="B36" s="106" t="str">
        <f t="shared" si="2"/>
        <v>도우현</v>
      </c>
      <c r="C36" s="107" t="str">
        <f t="shared" si="3"/>
        <v>S</v>
      </c>
      <c r="D36" s="108">
        <f t="shared" si="4"/>
        <v>1.0724</v>
      </c>
      <c r="E36" s="109">
        <f t="shared" si="5"/>
        <v>3026</v>
      </c>
      <c r="F36" s="110" t="str">
        <f t="shared" si="6"/>
        <v>e음12</v>
      </c>
      <c r="G36" s="111" t="str">
        <f t="shared" si="7"/>
        <v>73아1572</v>
      </c>
      <c r="H36" s="112">
        <f t="shared" si="8"/>
        <v>1</v>
      </c>
      <c r="I36" s="113">
        <f t="shared" si="9"/>
        <v>2253.319</v>
      </c>
      <c r="J36" s="114">
        <f t="shared" si="10"/>
        <v>1.3250856220885565E-2</v>
      </c>
      <c r="K36" s="114">
        <f t="shared" si="11"/>
        <v>0.4352860801604953</v>
      </c>
      <c r="L36" s="114">
        <f t="shared" si="12"/>
        <v>0.39852324504431019</v>
      </c>
      <c r="M36" s="115">
        <f t="shared" si="13"/>
        <v>1.9690000000000001</v>
      </c>
      <c r="N36" s="116">
        <f t="shared" si="14"/>
        <v>0</v>
      </c>
      <c r="O36" s="116">
        <f t="shared" si="15"/>
        <v>0.71006368827494026</v>
      </c>
      <c r="P36" s="217">
        <f t="shared" si="16"/>
        <v>206</v>
      </c>
      <c r="Q36" s="218">
        <f t="shared" si="17"/>
        <v>0</v>
      </c>
      <c r="R36" s="218">
        <f t="shared" si="18"/>
        <v>16</v>
      </c>
      <c r="T36" s="285">
        <v>504</v>
      </c>
      <c r="U36" s="285">
        <v>3026</v>
      </c>
      <c r="V36" s="285" t="s">
        <v>391</v>
      </c>
      <c r="W36" s="285">
        <v>2253.319</v>
      </c>
      <c r="X36" s="285">
        <v>420.25299999999999</v>
      </c>
      <c r="Y36" s="285">
        <v>5.3620000000000001</v>
      </c>
      <c r="Z36" s="285">
        <v>1.9690000000000001</v>
      </c>
      <c r="AA36" s="285">
        <v>196.27441099999999</v>
      </c>
      <c r="AB36" s="285">
        <v>2.6008040000000001</v>
      </c>
      <c r="AC36" s="285">
        <v>85.435518999999999</v>
      </c>
      <c r="AD36" s="285">
        <v>898</v>
      </c>
      <c r="AE36" s="285">
        <v>0</v>
      </c>
      <c r="AF36" s="285">
        <v>16</v>
      </c>
      <c r="AG36" s="285">
        <v>73</v>
      </c>
      <c r="AH36" s="285">
        <v>11.480452</v>
      </c>
      <c r="AI36" s="285">
        <v>67.3</v>
      </c>
      <c r="AJ36" s="285">
        <v>0</v>
      </c>
      <c r="AK36" s="285">
        <v>206</v>
      </c>
      <c r="AL36" s="285">
        <v>55557</v>
      </c>
      <c r="AM36" s="306">
        <v>1.0724</v>
      </c>
      <c r="AN36" s="307" t="s">
        <v>71</v>
      </c>
      <c r="AO36" s="308">
        <v>2253.319</v>
      </c>
      <c r="AP36" s="285" t="s">
        <v>565</v>
      </c>
      <c r="AQ36" s="285" t="s">
        <v>118</v>
      </c>
      <c r="AR36" s="309" t="s">
        <v>121</v>
      </c>
      <c r="AS36" s="285" t="s">
        <v>118</v>
      </c>
      <c r="AT36" s="309" t="s">
        <v>121</v>
      </c>
      <c r="AU36" s="285" t="s">
        <v>222</v>
      </c>
      <c r="AV36" s="285" t="s">
        <v>391</v>
      </c>
      <c r="AW36" s="285" t="s">
        <v>71</v>
      </c>
      <c r="AX36" s="285">
        <v>3026</v>
      </c>
      <c r="AY36" s="310" t="s">
        <v>448</v>
      </c>
      <c r="AZ36" s="311">
        <v>2</v>
      </c>
      <c r="BA36" s="285" t="s">
        <v>566</v>
      </c>
      <c r="BB36" s="285">
        <v>1</v>
      </c>
      <c r="BC36" s="312">
        <v>1</v>
      </c>
      <c r="BD36" s="285"/>
      <c r="BE36" s="313" t="s">
        <v>66</v>
      </c>
      <c r="BF36" s="309">
        <v>1</v>
      </c>
      <c r="BG36" s="314" t="s">
        <v>340</v>
      </c>
      <c r="BH36" s="285"/>
      <c r="BI36" s="285" t="s">
        <v>118</v>
      </c>
      <c r="BJ36" s="285" t="s">
        <v>391</v>
      </c>
      <c r="BK36" s="285" t="s">
        <v>71</v>
      </c>
      <c r="BL36" s="315">
        <v>1.0724</v>
      </c>
      <c r="BM36" s="285">
        <v>3026</v>
      </c>
      <c r="BN36" s="285" t="s">
        <v>121</v>
      </c>
      <c r="BO36" s="285" t="s">
        <v>222</v>
      </c>
      <c r="BP36" s="285">
        <v>1</v>
      </c>
      <c r="BQ36" s="285">
        <v>2253.319</v>
      </c>
      <c r="BR36" s="316">
        <v>1.3250856220885565E-2</v>
      </c>
      <c r="BS36" s="316">
        <v>0.4352860801604953</v>
      </c>
      <c r="BT36" s="316">
        <v>0.39852324504431019</v>
      </c>
      <c r="BU36" s="285">
        <v>1.9690000000000001</v>
      </c>
      <c r="BV36" s="317">
        <v>0</v>
      </c>
      <c r="BW36" s="317">
        <v>0.71006368827494026</v>
      </c>
      <c r="BX36" s="285">
        <v>206</v>
      </c>
      <c r="BY36" s="285">
        <v>0</v>
      </c>
      <c r="BZ36" s="285">
        <v>16</v>
      </c>
    </row>
    <row r="37" spans="1:78" ht="16.5">
      <c r="A37" s="122" t="str">
        <f t="shared" si="1"/>
        <v>공영급행</v>
      </c>
      <c r="B37" s="123" t="str">
        <f t="shared" si="2"/>
        <v>류시재</v>
      </c>
      <c r="C37" s="124" t="str">
        <f t="shared" si="3"/>
        <v>C</v>
      </c>
      <c r="D37" s="125">
        <f t="shared" si="4"/>
        <v>0.86949719218518462</v>
      </c>
      <c r="E37" s="126">
        <f t="shared" si="5"/>
        <v>1001</v>
      </c>
      <c r="F37" s="127" t="str">
        <f t="shared" si="6"/>
        <v>e음53</v>
      </c>
      <c r="G37" s="128" t="str">
        <f t="shared" si="7"/>
        <v>73아1565</v>
      </c>
      <c r="H37" s="129">
        <f t="shared" si="8"/>
        <v>9</v>
      </c>
      <c r="I37" s="130">
        <f t="shared" si="9"/>
        <v>2721.5520000000001</v>
      </c>
      <c r="J37" s="131">
        <f t="shared" si="10"/>
        <v>1.1617766780406276E-2</v>
      </c>
      <c r="K37" s="131">
        <f t="shared" si="11"/>
        <v>0.37948369679553634</v>
      </c>
      <c r="L37" s="131">
        <f t="shared" si="12"/>
        <v>0.19290463676608052</v>
      </c>
      <c r="M37" s="132">
        <f t="shared" si="13"/>
        <v>11.302</v>
      </c>
      <c r="N37" s="133">
        <f t="shared" si="14"/>
        <v>0</v>
      </c>
      <c r="O37" s="133">
        <f t="shared" si="15"/>
        <v>2.1678806798473813</v>
      </c>
      <c r="P37" s="215">
        <f t="shared" si="16"/>
        <v>40</v>
      </c>
      <c r="Q37" s="216">
        <f t="shared" si="17"/>
        <v>0</v>
      </c>
      <c r="R37" s="216">
        <f t="shared" si="18"/>
        <v>59</v>
      </c>
      <c r="T37" s="285">
        <v>504</v>
      </c>
      <c r="U37" s="285">
        <v>1001</v>
      </c>
      <c r="V37" s="285" t="s">
        <v>392</v>
      </c>
      <c r="W37" s="285">
        <v>2721.5529999999999</v>
      </c>
      <c r="X37" s="285">
        <v>1037.8869999999999</v>
      </c>
      <c r="Y37" s="285">
        <v>2.6219999999999999</v>
      </c>
      <c r="Z37" s="285">
        <v>11.302</v>
      </c>
      <c r="AA37" s="285">
        <v>191.440493</v>
      </c>
      <c r="AB37" s="285">
        <v>2.2241110000000002</v>
      </c>
      <c r="AC37" s="285">
        <v>72.648545999999996</v>
      </c>
      <c r="AD37" s="285">
        <v>525</v>
      </c>
      <c r="AE37" s="285">
        <v>0</v>
      </c>
      <c r="AF37" s="285">
        <v>59</v>
      </c>
      <c r="AG37" s="285">
        <v>86</v>
      </c>
      <c r="AH37" s="285">
        <v>14.216182</v>
      </c>
      <c r="AI37" s="285">
        <v>783.8</v>
      </c>
      <c r="AJ37" s="285">
        <v>0</v>
      </c>
      <c r="AK37" s="285">
        <v>40</v>
      </c>
      <c r="AL37" s="285">
        <v>20547</v>
      </c>
      <c r="AM37" s="306">
        <v>0.86949719218518462</v>
      </c>
      <c r="AN37" s="307" t="s">
        <v>69</v>
      </c>
      <c r="AO37" s="308">
        <v>1815.316</v>
      </c>
      <c r="AP37" s="285" t="s">
        <v>567</v>
      </c>
      <c r="AQ37" s="285" t="s">
        <v>118</v>
      </c>
      <c r="AR37" s="309" t="s">
        <v>125</v>
      </c>
      <c r="AS37" s="285" t="s">
        <v>118</v>
      </c>
      <c r="AT37" s="309" t="s">
        <v>125</v>
      </c>
      <c r="AU37" s="285" t="s">
        <v>234</v>
      </c>
      <c r="AV37" s="285" t="s">
        <v>392</v>
      </c>
      <c r="AW37" s="285" t="s">
        <v>69</v>
      </c>
      <c r="AX37" s="285">
        <v>1001</v>
      </c>
      <c r="AY37" s="310" t="s">
        <v>558</v>
      </c>
      <c r="AZ37" s="311">
        <v>2</v>
      </c>
      <c r="BA37" s="285" t="s">
        <v>379</v>
      </c>
      <c r="BB37" s="285">
        <v>9</v>
      </c>
      <c r="BC37" s="312">
        <v>1</v>
      </c>
      <c r="BD37" s="285"/>
      <c r="BE37" s="313" t="s">
        <v>68</v>
      </c>
      <c r="BF37" s="309">
        <v>-1</v>
      </c>
      <c r="BG37" s="314" t="s">
        <v>371</v>
      </c>
      <c r="BH37" s="285"/>
      <c r="BI37" s="285" t="s">
        <v>118</v>
      </c>
      <c r="BJ37" s="285" t="s">
        <v>392</v>
      </c>
      <c r="BK37" s="285" t="s">
        <v>69</v>
      </c>
      <c r="BL37" s="315">
        <v>0.86949719218518462</v>
      </c>
      <c r="BM37" s="285">
        <v>1001</v>
      </c>
      <c r="BN37" s="285" t="s">
        <v>125</v>
      </c>
      <c r="BO37" s="285" t="s">
        <v>234</v>
      </c>
      <c r="BP37" s="285">
        <v>9</v>
      </c>
      <c r="BQ37" s="285">
        <v>2721.5520000000001</v>
      </c>
      <c r="BR37" s="316">
        <v>1.1617766780406276E-2</v>
      </c>
      <c r="BS37" s="316">
        <v>0.37948369679553634</v>
      </c>
      <c r="BT37" s="316">
        <v>0.19290456588572774</v>
      </c>
      <c r="BU37" s="285">
        <v>11.302</v>
      </c>
      <c r="BV37" s="317">
        <v>0</v>
      </c>
      <c r="BW37" s="317">
        <v>2.1678806798473813</v>
      </c>
      <c r="BX37" s="285">
        <v>40</v>
      </c>
      <c r="BY37" s="285">
        <v>0</v>
      </c>
      <c r="BZ37" s="285">
        <v>59</v>
      </c>
    </row>
    <row r="38" spans="1:78" ht="16.5">
      <c r="A38" s="105" t="str">
        <f t="shared" si="1"/>
        <v>공영급행</v>
      </c>
      <c r="B38" s="106" t="str">
        <f t="shared" si="2"/>
        <v>문광호</v>
      </c>
      <c r="C38" s="107" t="str">
        <f t="shared" si="3"/>
        <v>F</v>
      </c>
      <c r="D38" s="108">
        <f t="shared" si="4"/>
        <v>0.76434782608695662</v>
      </c>
      <c r="E38" s="109">
        <f t="shared" si="5"/>
        <v>1080</v>
      </c>
      <c r="F38" s="110" t="str">
        <f t="shared" si="6"/>
        <v>14-1</v>
      </c>
      <c r="G38" s="111" t="str">
        <f t="shared" si="7"/>
        <v>70바3125</v>
      </c>
      <c r="H38" s="112">
        <f t="shared" si="8"/>
        <v>1</v>
      </c>
      <c r="I38" s="113">
        <f t="shared" si="9"/>
        <v>1546.9929999999999</v>
      </c>
      <c r="J38" s="114">
        <f t="shared" si="10"/>
        <v>5.0867004113084924E-2</v>
      </c>
      <c r="K38" s="114">
        <f t="shared" si="11"/>
        <v>0.37631142390504912</v>
      </c>
      <c r="L38" s="114">
        <f t="shared" si="12"/>
        <v>0.14544345061677719</v>
      </c>
      <c r="M38" s="115">
        <f t="shared" si="13"/>
        <v>15.911</v>
      </c>
      <c r="N38" s="116">
        <f t="shared" si="14"/>
        <v>0</v>
      </c>
      <c r="O38" s="116">
        <f t="shared" si="15"/>
        <v>16.225024935471591</v>
      </c>
      <c r="P38" s="217">
        <f t="shared" si="16"/>
        <v>33</v>
      </c>
      <c r="Q38" s="218">
        <f t="shared" si="17"/>
        <v>0</v>
      </c>
      <c r="R38" s="218">
        <f t="shared" si="18"/>
        <v>251</v>
      </c>
      <c r="T38" s="285">
        <v>504</v>
      </c>
      <c r="U38" s="285">
        <v>1080</v>
      </c>
      <c r="V38" s="285" t="s">
        <v>169</v>
      </c>
      <c r="W38" s="285">
        <v>1546.9929999999999</v>
      </c>
      <c r="X38" s="285">
        <v>879.95100000000002</v>
      </c>
      <c r="Y38" s="285">
        <v>1.758</v>
      </c>
      <c r="Z38" s="285">
        <v>15.911</v>
      </c>
      <c r="AA38" s="285">
        <v>106.606357</v>
      </c>
      <c r="AB38" s="285">
        <v>5.4227460000000001</v>
      </c>
      <c r="AC38" s="285">
        <v>40.117190000000001</v>
      </c>
      <c r="AD38" s="285">
        <v>225</v>
      </c>
      <c r="AE38" s="285">
        <v>0</v>
      </c>
      <c r="AF38" s="285">
        <v>251</v>
      </c>
      <c r="AG38" s="285">
        <v>72</v>
      </c>
      <c r="AH38" s="285">
        <v>14.511264000000001</v>
      </c>
      <c r="AI38" s="285">
        <v>1352.4</v>
      </c>
      <c r="AJ38" s="285">
        <v>0</v>
      </c>
      <c r="AK38" s="285">
        <v>33</v>
      </c>
      <c r="AL38" s="285">
        <v>15926</v>
      </c>
      <c r="AM38" s="306">
        <v>0.76434782608695662</v>
      </c>
      <c r="AN38" s="307" t="s">
        <v>70</v>
      </c>
      <c r="AO38" s="308">
        <v>1546.9929999999999</v>
      </c>
      <c r="AP38" s="285" t="s">
        <v>568</v>
      </c>
      <c r="AQ38" s="285" t="s">
        <v>118</v>
      </c>
      <c r="AR38" s="309" t="s">
        <v>119</v>
      </c>
      <c r="AS38" s="285" t="s">
        <v>118</v>
      </c>
      <c r="AT38" s="309" t="s">
        <v>119</v>
      </c>
      <c r="AU38" s="285" t="s">
        <v>182</v>
      </c>
      <c r="AV38" s="285" t="s">
        <v>169</v>
      </c>
      <c r="AW38" s="285" t="s">
        <v>70</v>
      </c>
      <c r="AX38" s="285">
        <v>1080</v>
      </c>
      <c r="AY38" s="310" t="s">
        <v>441</v>
      </c>
      <c r="AZ38" s="311">
        <v>8</v>
      </c>
      <c r="BA38" s="285" t="s">
        <v>460</v>
      </c>
      <c r="BB38" s="285">
        <v>1</v>
      </c>
      <c r="BC38" s="312">
        <v>1</v>
      </c>
      <c r="BD38" s="285"/>
      <c r="BE38" s="313" t="s">
        <v>70</v>
      </c>
      <c r="BF38" s="309">
        <v>0</v>
      </c>
      <c r="BG38" s="314" t="s">
        <v>345</v>
      </c>
      <c r="BH38" s="285"/>
      <c r="BI38" s="285" t="s">
        <v>118</v>
      </c>
      <c r="BJ38" s="285" t="s">
        <v>169</v>
      </c>
      <c r="BK38" s="285" t="s">
        <v>70</v>
      </c>
      <c r="BL38" s="315">
        <v>0.76434782608695662</v>
      </c>
      <c r="BM38" s="285">
        <v>1080</v>
      </c>
      <c r="BN38" s="285" t="s">
        <v>119</v>
      </c>
      <c r="BO38" s="285" t="s">
        <v>182</v>
      </c>
      <c r="BP38" s="285">
        <v>1</v>
      </c>
      <c r="BQ38" s="285">
        <v>1546.9929999999999</v>
      </c>
      <c r="BR38" s="316">
        <v>5.0867004113084924E-2</v>
      </c>
      <c r="BS38" s="316">
        <v>0.37631142390504912</v>
      </c>
      <c r="BT38" s="316">
        <v>0.14544345061677719</v>
      </c>
      <c r="BU38" s="285">
        <v>15.911</v>
      </c>
      <c r="BV38" s="317">
        <v>0</v>
      </c>
      <c r="BW38" s="317">
        <v>16.225024935471591</v>
      </c>
      <c r="BX38" s="285">
        <v>33</v>
      </c>
      <c r="BY38" s="285">
        <v>0</v>
      </c>
      <c r="BZ38" s="285">
        <v>251</v>
      </c>
    </row>
    <row r="39" spans="1:78" ht="16.5">
      <c r="A39" s="122" t="str">
        <f t="shared" si="1"/>
        <v>공영급행</v>
      </c>
      <c r="B39" s="123" t="str">
        <f t="shared" si="2"/>
        <v>문종성</v>
      </c>
      <c r="C39" s="124" t="str">
        <f t="shared" si="3"/>
        <v>F</v>
      </c>
      <c r="D39" s="125">
        <f t="shared" si="4"/>
        <v>0.7509784106161389</v>
      </c>
      <c r="E39" s="126">
        <f t="shared" si="5"/>
        <v>4985</v>
      </c>
      <c r="F39" s="127" t="str">
        <f t="shared" si="6"/>
        <v>14-1</v>
      </c>
      <c r="G39" s="128" t="str">
        <f t="shared" si="7"/>
        <v>70바3109</v>
      </c>
      <c r="H39" s="129">
        <f t="shared" si="8"/>
        <v>12</v>
      </c>
      <c r="I39" s="130">
        <f t="shared" si="9"/>
        <v>1721.6030000000001</v>
      </c>
      <c r="J39" s="131">
        <f t="shared" si="10"/>
        <v>4.4262208814651427E-2</v>
      </c>
      <c r="K39" s="131">
        <f t="shared" si="11"/>
        <v>0.38615744971265176</v>
      </c>
      <c r="L39" s="131">
        <f t="shared" si="12"/>
        <v>0.22885647852611779</v>
      </c>
      <c r="M39" s="132">
        <f t="shared" si="13"/>
        <v>13.125999999999999</v>
      </c>
      <c r="N39" s="133">
        <f t="shared" si="14"/>
        <v>0.23234160256458661</v>
      </c>
      <c r="O39" s="133">
        <f t="shared" si="15"/>
        <v>14.463264759645515</v>
      </c>
      <c r="P39" s="215">
        <f t="shared" si="16"/>
        <v>56</v>
      </c>
      <c r="Q39" s="216">
        <f t="shared" si="17"/>
        <v>4</v>
      </c>
      <c r="R39" s="216">
        <f t="shared" si="18"/>
        <v>249</v>
      </c>
      <c r="T39" s="285">
        <v>504</v>
      </c>
      <c r="U39" s="285">
        <v>4985</v>
      </c>
      <c r="V39" s="285" t="s">
        <v>393</v>
      </c>
      <c r="W39" s="285">
        <v>1721.6030000000001</v>
      </c>
      <c r="X39" s="285">
        <v>946.24099999999999</v>
      </c>
      <c r="Y39" s="285">
        <v>1.819</v>
      </c>
      <c r="Z39" s="285">
        <v>13.125999999999999</v>
      </c>
      <c r="AA39" s="285">
        <v>119.26329800000001</v>
      </c>
      <c r="AB39" s="285">
        <v>5.2788570000000004</v>
      </c>
      <c r="AC39" s="285">
        <v>46.054411000000002</v>
      </c>
      <c r="AD39" s="285">
        <v>394</v>
      </c>
      <c r="AE39" s="285">
        <v>4</v>
      </c>
      <c r="AF39" s="285">
        <v>249</v>
      </c>
      <c r="AG39" s="285">
        <v>72</v>
      </c>
      <c r="AH39" s="285">
        <v>14.435312</v>
      </c>
      <c r="AI39" s="285">
        <v>1542.3</v>
      </c>
      <c r="AJ39" s="285">
        <v>0</v>
      </c>
      <c r="AK39" s="285">
        <v>56</v>
      </c>
      <c r="AL39" s="285">
        <v>19464</v>
      </c>
      <c r="AM39" s="306">
        <v>0.7509784106161389</v>
      </c>
      <c r="AN39" s="307" t="s">
        <v>70</v>
      </c>
      <c r="AO39" s="308">
        <v>337.36599999999999</v>
      </c>
      <c r="AP39" s="285" t="s">
        <v>569</v>
      </c>
      <c r="AQ39" s="285" t="s">
        <v>118</v>
      </c>
      <c r="AR39" s="309" t="s">
        <v>119</v>
      </c>
      <c r="AS39" s="285" t="s">
        <v>118</v>
      </c>
      <c r="AT39" s="309" t="s">
        <v>119</v>
      </c>
      <c r="AU39" s="285" t="s">
        <v>208</v>
      </c>
      <c r="AV39" s="285" t="s">
        <v>393</v>
      </c>
      <c r="AW39" s="285" t="s">
        <v>70</v>
      </c>
      <c r="AX39" s="285">
        <v>4985</v>
      </c>
      <c r="AY39" s="310" t="s">
        <v>441</v>
      </c>
      <c r="AZ39" s="311">
        <v>10</v>
      </c>
      <c r="BA39" s="285" t="s">
        <v>570</v>
      </c>
      <c r="BB39" s="285">
        <v>12</v>
      </c>
      <c r="BC39" s="312">
        <v>1</v>
      </c>
      <c r="BD39" s="285"/>
      <c r="BE39" s="313" t="s">
        <v>70</v>
      </c>
      <c r="BF39" s="309">
        <v>0</v>
      </c>
      <c r="BG39" s="314" t="s">
        <v>345</v>
      </c>
      <c r="BH39" s="285"/>
      <c r="BI39" s="285" t="s">
        <v>118</v>
      </c>
      <c r="BJ39" s="285" t="s">
        <v>393</v>
      </c>
      <c r="BK39" s="285" t="s">
        <v>70</v>
      </c>
      <c r="BL39" s="315">
        <v>0.7509784106161389</v>
      </c>
      <c r="BM39" s="285">
        <v>4985</v>
      </c>
      <c r="BN39" s="285" t="s">
        <v>119</v>
      </c>
      <c r="BO39" s="285" t="s">
        <v>208</v>
      </c>
      <c r="BP39" s="285">
        <v>12</v>
      </c>
      <c r="BQ39" s="285">
        <v>1721.6030000000001</v>
      </c>
      <c r="BR39" s="316">
        <v>4.4262208814651427E-2</v>
      </c>
      <c r="BS39" s="316">
        <v>0.38615744971265176</v>
      </c>
      <c r="BT39" s="316">
        <v>0.22885647852611779</v>
      </c>
      <c r="BU39" s="285">
        <v>13.125999999999999</v>
      </c>
      <c r="BV39" s="317">
        <v>0.23234160256458661</v>
      </c>
      <c r="BW39" s="317">
        <v>14.463264759645515</v>
      </c>
      <c r="BX39" s="285">
        <v>56</v>
      </c>
      <c r="BY39" s="285">
        <v>4</v>
      </c>
      <c r="BZ39" s="285">
        <v>249</v>
      </c>
    </row>
    <row r="40" spans="1:78" ht="16.5">
      <c r="A40" s="105" t="str">
        <f t="shared" si="1"/>
        <v>공영급행</v>
      </c>
      <c r="B40" s="106" t="str">
        <f t="shared" si="2"/>
        <v>박상국</v>
      </c>
      <c r="C40" s="107" t="str">
        <f t="shared" si="3"/>
        <v>F</v>
      </c>
      <c r="D40" s="108">
        <f t="shared" si="4"/>
        <v>0.7351724137931035</v>
      </c>
      <c r="E40" s="109">
        <f t="shared" si="5"/>
        <v>2065</v>
      </c>
      <c r="F40" s="110" t="str">
        <f t="shared" si="6"/>
        <v>e음88</v>
      </c>
      <c r="G40" s="111" t="str">
        <f t="shared" si="7"/>
        <v>73아1556</v>
      </c>
      <c r="H40" s="112">
        <f t="shared" si="8"/>
        <v>1</v>
      </c>
      <c r="I40" s="113">
        <f t="shared" si="9"/>
        <v>2909.223</v>
      </c>
      <c r="J40" s="114">
        <f t="shared" si="10"/>
        <v>2.7444937263656859E-2</v>
      </c>
      <c r="K40" s="114">
        <f t="shared" si="11"/>
        <v>0.43478840795376683</v>
      </c>
      <c r="L40" s="114">
        <f t="shared" si="12"/>
        <v>0.30970468747153451</v>
      </c>
      <c r="M40" s="115">
        <f t="shared" si="13"/>
        <v>10.295999999999999</v>
      </c>
      <c r="N40" s="116">
        <f t="shared" si="14"/>
        <v>0</v>
      </c>
      <c r="O40" s="116">
        <f t="shared" si="15"/>
        <v>25.608212227113562</v>
      </c>
      <c r="P40" s="217">
        <f t="shared" si="16"/>
        <v>85</v>
      </c>
      <c r="Q40" s="218">
        <f t="shared" si="17"/>
        <v>0</v>
      </c>
      <c r="R40" s="218">
        <f t="shared" si="18"/>
        <v>745</v>
      </c>
      <c r="T40" s="285">
        <v>504</v>
      </c>
      <c r="U40" s="285">
        <v>2065</v>
      </c>
      <c r="V40" s="285" t="s">
        <v>361</v>
      </c>
      <c r="W40" s="285">
        <v>2909.223</v>
      </c>
      <c r="X40" s="285">
        <v>1364.3340000000001</v>
      </c>
      <c r="Y40" s="285">
        <v>2.1320000000000001</v>
      </c>
      <c r="Z40" s="285">
        <v>10.295999999999999</v>
      </c>
      <c r="AA40" s="285">
        <v>202.42469299999999</v>
      </c>
      <c r="AB40" s="285">
        <v>5.5555329999999996</v>
      </c>
      <c r="AC40" s="285">
        <v>88.01191</v>
      </c>
      <c r="AD40" s="285">
        <v>901</v>
      </c>
      <c r="AE40" s="285">
        <v>0</v>
      </c>
      <c r="AF40" s="285">
        <v>745</v>
      </c>
      <c r="AG40" s="285">
        <v>79</v>
      </c>
      <c r="AH40" s="285">
        <v>14.371878000000001</v>
      </c>
      <c r="AI40" s="285">
        <v>2497.1999999999998</v>
      </c>
      <c r="AJ40" s="285">
        <v>0</v>
      </c>
      <c r="AK40" s="285">
        <v>85</v>
      </c>
      <c r="AL40" s="285">
        <v>74129</v>
      </c>
      <c r="AM40" s="306">
        <v>0.7351724137931035</v>
      </c>
      <c r="AN40" s="307" t="s">
        <v>70</v>
      </c>
      <c r="AO40" s="308">
        <v>2909.223</v>
      </c>
      <c r="AP40" s="285" t="s">
        <v>571</v>
      </c>
      <c r="AQ40" s="285" t="s">
        <v>118</v>
      </c>
      <c r="AR40" s="309" t="s">
        <v>128</v>
      </c>
      <c r="AS40" s="285" t="s">
        <v>118</v>
      </c>
      <c r="AT40" s="309" t="s">
        <v>128</v>
      </c>
      <c r="AU40" s="285" t="s">
        <v>236</v>
      </c>
      <c r="AV40" s="285" t="s">
        <v>361</v>
      </c>
      <c r="AW40" s="285" t="s">
        <v>70</v>
      </c>
      <c r="AX40" s="285">
        <v>2065</v>
      </c>
      <c r="AY40" s="310" t="s">
        <v>416</v>
      </c>
      <c r="AZ40" s="311">
        <v>4</v>
      </c>
      <c r="BA40" s="285" t="s">
        <v>433</v>
      </c>
      <c r="BB40" s="285">
        <v>1</v>
      </c>
      <c r="BC40" s="312">
        <v>1</v>
      </c>
      <c r="BD40" s="285"/>
      <c r="BE40" s="313" t="s">
        <v>70</v>
      </c>
      <c r="BF40" s="309">
        <v>0</v>
      </c>
      <c r="BG40" s="314" t="s">
        <v>345</v>
      </c>
      <c r="BH40" s="285"/>
      <c r="BI40" s="285" t="s">
        <v>118</v>
      </c>
      <c r="BJ40" s="285" t="s">
        <v>361</v>
      </c>
      <c r="BK40" s="285" t="s">
        <v>70</v>
      </c>
      <c r="BL40" s="315">
        <v>0.7351724137931035</v>
      </c>
      <c r="BM40" s="285">
        <v>2065</v>
      </c>
      <c r="BN40" s="285" t="s">
        <v>128</v>
      </c>
      <c r="BO40" s="285" t="s">
        <v>236</v>
      </c>
      <c r="BP40" s="285">
        <v>1</v>
      </c>
      <c r="BQ40" s="285">
        <v>2909.223</v>
      </c>
      <c r="BR40" s="316">
        <v>2.7444937263656859E-2</v>
      </c>
      <c r="BS40" s="316">
        <v>0.43478840795376683</v>
      </c>
      <c r="BT40" s="316">
        <v>0.30970468747153451</v>
      </c>
      <c r="BU40" s="285">
        <v>10.295999999999999</v>
      </c>
      <c r="BV40" s="317">
        <v>0</v>
      </c>
      <c r="BW40" s="317">
        <v>25.608212227113562</v>
      </c>
      <c r="BX40" s="285">
        <v>85</v>
      </c>
      <c r="BY40" s="285">
        <v>0</v>
      </c>
      <c r="BZ40" s="285">
        <v>745</v>
      </c>
    </row>
    <row r="41" spans="1:78" ht="16.5">
      <c r="A41" s="122" t="str">
        <f t="shared" si="1"/>
        <v>공영급행</v>
      </c>
      <c r="B41" s="123" t="str">
        <f t="shared" si="2"/>
        <v>박상천</v>
      </c>
      <c r="C41" s="124" t="str">
        <f t="shared" si="3"/>
        <v>D</v>
      </c>
      <c r="D41" s="125">
        <f t="shared" si="4"/>
        <v>0.82307692307692315</v>
      </c>
      <c r="E41" s="126">
        <f t="shared" si="5"/>
        <v>9677</v>
      </c>
      <c r="F41" s="127" t="str">
        <f t="shared" si="6"/>
        <v>14-1</v>
      </c>
      <c r="G41" s="128" t="str">
        <f t="shared" si="7"/>
        <v>70바3132</v>
      </c>
      <c r="H41" s="129">
        <f t="shared" si="8"/>
        <v>1</v>
      </c>
      <c r="I41" s="130">
        <f t="shared" si="9"/>
        <v>1700.796</v>
      </c>
      <c r="J41" s="131">
        <f t="shared" si="10"/>
        <v>1.2134657396868965E-2</v>
      </c>
      <c r="K41" s="131">
        <f t="shared" si="11"/>
        <v>0.33420756128301793</v>
      </c>
      <c r="L41" s="131">
        <f t="shared" si="12"/>
        <v>0.18344351703555276</v>
      </c>
      <c r="M41" s="132">
        <f t="shared" si="13"/>
        <v>10.675000000000001</v>
      </c>
      <c r="N41" s="133">
        <f t="shared" si="14"/>
        <v>0</v>
      </c>
      <c r="O41" s="133">
        <f t="shared" si="15"/>
        <v>5.1740479163873854</v>
      </c>
      <c r="P41" s="215">
        <f t="shared" si="16"/>
        <v>0</v>
      </c>
      <c r="Q41" s="216">
        <f t="shared" si="17"/>
        <v>0</v>
      </c>
      <c r="R41" s="216">
        <f t="shared" si="18"/>
        <v>88</v>
      </c>
      <c r="T41" s="285">
        <v>504</v>
      </c>
      <c r="U41" s="285">
        <v>9677</v>
      </c>
      <c r="V41" s="285" t="s">
        <v>254</v>
      </c>
      <c r="W41" s="285">
        <v>1700.796</v>
      </c>
      <c r="X41" s="285">
        <v>794.72299999999996</v>
      </c>
      <c r="Y41" s="285">
        <v>2.14</v>
      </c>
      <c r="Z41" s="285">
        <v>10.675000000000001</v>
      </c>
      <c r="AA41" s="285">
        <v>105.251344</v>
      </c>
      <c r="AB41" s="285">
        <v>1.2771889999999999</v>
      </c>
      <c r="AC41" s="285">
        <v>35.175795000000001</v>
      </c>
      <c r="AD41" s="285">
        <v>312</v>
      </c>
      <c r="AE41" s="285">
        <v>0</v>
      </c>
      <c r="AF41" s="285">
        <v>88</v>
      </c>
      <c r="AG41" s="285">
        <v>78</v>
      </c>
      <c r="AH41" s="285">
        <v>16.159375000000001</v>
      </c>
      <c r="AI41" s="285">
        <v>251.4</v>
      </c>
      <c r="AJ41" s="285">
        <v>0</v>
      </c>
      <c r="AK41" s="285">
        <v>0</v>
      </c>
      <c r="AL41" s="285">
        <v>0</v>
      </c>
      <c r="AM41" s="306">
        <v>0.82307692307692315</v>
      </c>
      <c r="AN41" s="307" t="s">
        <v>67</v>
      </c>
      <c r="AO41" s="308">
        <v>1700.796</v>
      </c>
      <c r="AP41" s="285" t="s">
        <v>572</v>
      </c>
      <c r="AQ41" s="285" t="s">
        <v>118</v>
      </c>
      <c r="AR41" s="309" t="s">
        <v>119</v>
      </c>
      <c r="AS41" s="285" t="s">
        <v>118</v>
      </c>
      <c r="AT41" s="309" t="s">
        <v>119</v>
      </c>
      <c r="AU41" s="285" t="s">
        <v>187</v>
      </c>
      <c r="AV41" s="285" t="s">
        <v>254</v>
      </c>
      <c r="AW41" s="285" t="s">
        <v>67</v>
      </c>
      <c r="AX41" s="285">
        <v>9677</v>
      </c>
      <c r="AY41" s="310" t="s">
        <v>419</v>
      </c>
      <c r="AZ41" s="311">
        <v>8</v>
      </c>
      <c r="BA41" s="285" t="s">
        <v>447</v>
      </c>
      <c r="BB41" s="285">
        <v>1</v>
      </c>
      <c r="BC41" s="312">
        <v>1</v>
      </c>
      <c r="BD41" s="285"/>
      <c r="BE41" s="313" t="s">
        <v>70</v>
      </c>
      <c r="BF41" s="309">
        <v>1</v>
      </c>
      <c r="BG41" s="314" t="s">
        <v>340</v>
      </c>
      <c r="BH41" s="285"/>
      <c r="BI41" s="285" t="s">
        <v>118</v>
      </c>
      <c r="BJ41" s="285" t="s">
        <v>254</v>
      </c>
      <c r="BK41" s="285" t="s">
        <v>67</v>
      </c>
      <c r="BL41" s="315">
        <v>0.82307692307692315</v>
      </c>
      <c r="BM41" s="285">
        <v>9677</v>
      </c>
      <c r="BN41" s="285" t="s">
        <v>119</v>
      </c>
      <c r="BO41" s="285" t="s">
        <v>187</v>
      </c>
      <c r="BP41" s="285">
        <v>1</v>
      </c>
      <c r="BQ41" s="285">
        <v>1700.796</v>
      </c>
      <c r="BR41" s="316">
        <v>1.2134657396868965E-2</v>
      </c>
      <c r="BS41" s="316">
        <v>0.33420756128301793</v>
      </c>
      <c r="BT41" s="316">
        <v>0.18344351703555276</v>
      </c>
      <c r="BU41" s="285">
        <v>10.675000000000001</v>
      </c>
      <c r="BV41" s="317">
        <v>0</v>
      </c>
      <c r="BW41" s="317">
        <v>5.1740479163873854</v>
      </c>
      <c r="BX41" s="285">
        <v>0</v>
      </c>
      <c r="BY41" s="285">
        <v>0</v>
      </c>
      <c r="BZ41" s="285">
        <v>88</v>
      </c>
    </row>
    <row r="42" spans="1:78" ht="16.5">
      <c r="A42" s="105" t="str">
        <f t="shared" si="1"/>
        <v>공영급행</v>
      </c>
      <c r="B42" s="106" t="str">
        <f t="shared" si="2"/>
        <v>박상철</v>
      </c>
      <c r="C42" s="107" t="str">
        <f t="shared" si="3"/>
        <v>A</v>
      </c>
      <c r="D42" s="108">
        <f t="shared" si="4"/>
        <v>0.97966888882191006</v>
      </c>
      <c r="E42" s="109">
        <f t="shared" si="5"/>
        <v>5710</v>
      </c>
      <c r="F42" s="110" t="str">
        <f t="shared" si="6"/>
        <v>e음88</v>
      </c>
      <c r="G42" s="111" t="str">
        <f t="shared" si="7"/>
        <v>73아1559</v>
      </c>
      <c r="H42" s="112">
        <f t="shared" si="8"/>
        <v>4</v>
      </c>
      <c r="I42" s="113">
        <f t="shared" si="9"/>
        <v>826.01800000000003</v>
      </c>
      <c r="J42" s="114">
        <f t="shared" si="10"/>
        <v>0.11193972104046464</v>
      </c>
      <c r="K42" s="114">
        <f t="shared" si="11"/>
        <v>0.26639791806133428</v>
      </c>
      <c r="L42" s="114">
        <f t="shared" si="12"/>
        <v>0.26028488483301815</v>
      </c>
      <c r="M42" s="115">
        <f t="shared" si="13"/>
        <v>7.0019999999999998</v>
      </c>
      <c r="N42" s="116">
        <f t="shared" si="14"/>
        <v>0</v>
      </c>
      <c r="O42" s="116">
        <f t="shared" si="15"/>
        <v>2.7844429540276363</v>
      </c>
      <c r="P42" s="217">
        <f t="shared" si="16"/>
        <v>14</v>
      </c>
      <c r="Q42" s="218">
        <f t="shared" si="17"/>
        <v>0</v>
      </c>
      <c r="R42" s="218">
        <f t="shared" si="18"/>
        <v>23</v>
      </c>
      <c r="T42" s="285">
        <v>504</v>
      </c>
      <c r="U42" s="285">
        <v>5710</v>
      </c>
      <c r="V42" s="285" t="s">
        <v>362</v>
      </c>
      <c r="W42" s="285">
        <v>867.49699999999996</v>
      </c>
      <c r="X42" s="285">
        <v>305.11900000000003</v>
      </c>
      <c r="Y42" s="285">
        <v>2.843</v>
      </c>
      <c r="Z42" s="285">
        <v>7.0019999999999998</v>
      </c>
      <c r="AA42" s="285">
        <v>54.845804000000001</v>
      </c>
      <c r="AB42" s="285">
        <v>6.139424</v>
      </c>
      <c r="AC42" s="285">
        <v>14.610808</v>
      </c>
      <c r="AD42" s="285">
        <v>215</v>
      </c>
      <c r="AE42" s="285">
        <v>0</v>
      </c>
      <c r="AF42" s="285">
        <v>23</v>
      </c>
      <c r="AG42" s="285">
        <v>67</v>
      </c>
      <c r="AH42" s="285">
        <v>15.817016000000001</v>
      </c>
      <c r="AI42" s="285">
        <v>15</v>
      </c>
      <c r="AJ42" s="285">
        <v>0</v>
      </c>
      <c r="AK42" s="285">
        <v>14</v>
      </c>
      <c r="AL42" s="285">
        <v>1953</v>
      </c>
      <c r="AM42" s="306">
        <v>0.97966888882191006</v>
      </c>
      <c r="AN42" s="307" t="s">
        <v>66</v>
      </c>
      <c r="AO42" s="308">
        <v>372.27100000000002</v>
      </c>
      <c r="AP42" s="285" t="s">
        <v>573</v>
      </c>
      <c r="AQ42" s="285" t="s">
        <v>118</v>
      </c>
      <c r="AR42" s="309" t="s">
        <v>128</v>
      </c>
      <c r="AS42" s="285" t="s">
        <v>118</v>
      </c>
      <c r="AT42" s="309" t="s">
        <v>128</v>
      </c>
      <c r="AU42" s="285" t="s">
        <v>239</v>
      </c>
      <c r="AV42" s="285" t="s">
        <v>362</v>
      </c>
      <c r="AW42" s="285" t="s">
        <v>66</v>
      </c>
      <c r="AX42" s="285">
        <v>5710</v>
      </c>
      <c r="AY42" s="310" t="s">
        <v>421</v>
      </c>
      <c r="AZ42" s="311">
        <v>2</v>
      </c>
      <c r="BA42" s="285" t="s">
        <v>422</v>
      </c>
      <c r="BB42" s="285">
        <v>4</v>
      </c>
      <c r="BC42" s="312">
        <v>1</v>
      </c>
      <c r="BD42" s="285"/>
      <c r="BE42" s="313" t="s">
        <v>69</v>
      </c>
      <c r="BF42" s="309">
        <v>2</v>
      </c>
      <c r="BG42" s="314" t="s">
        <v>340</v>
      </c>
      <c r="BH42" s="285"/>
      <c r="BI42" s="285" t="s">
        <v>118</v>
      </c>
      <c r="BJ42" s="285" t="s">
        <v>362</v>
      </c>
      <c r="BK42" s="285" t="s">
        <v>66</v>
      </c>
      <c r="BL42" s="315">
        <v>0.97966888882191006</v>
      </c>
      <c r="BM42" s="285">
        <v>5710</v>
      </c>
      <c r="BN42" s="285" t="s">
        <v>128</v>
      </c>
      <c r="BO42" s="285" t="s">
        <v>239</v>
      </c>
      <c r="BP42" s="285">
        <v>4</v>
      </c>
      <c r="BQ42" s="285">
        <v>826.01800000000003</v>
      </c>
      <c r="BR42" s="316">
        <v>0.11193972104046464</v>
      </c>
      <c r="BS42" s="316">
        <v>0.26639791806133428</v>
      </c>
      <c r="BT42" s="316">
        <v>0.24783947379645119</v>
      </c>
      <c r="BU42" s="285">
        <v>7.0019999999999998</v>
      </c>
      <c r="BV42" s="317">
        <v>0</v>
      </c>
      <c r="BW42" s="317">
        <v>2.7844429540276363</v>
      </c>
      <c r="BX42" s="285">
        <v>14</v>
      </c>
      <c r="BY42" s="285">
        <v>0</v>
      </c>
      <c r="BZ42" s="285">
        <v>23</v>
      </c>
    </row>
    <row r="43" spans="1:78" ht="16.5">
      <c r="A43" s="122" t="str">
        <f t="shared" si="1"/>
        <v>공영급행</v>
      </c>
      <c r="B43" s="123" t="str">
        <f t="shared" si="2"/>
        <v>박승구</v>
      </c>
      <c r="C43" s="124" t="str">
        <f t="shared" si="3"/>
        <v>D</v>
      </c>
      <c r="D43" s="125">
        <f t="shared" si="4"/>
        <v>0.81445947199801616</v>
      </c>
      <c r="E43" s="126">
        <f t="shared" si="5"/>
        <v>7269</v>
      </c>
      <c r="F43" s="127" t="str">
        <f t="shared" si="6"/>
        <v>14-1</v>
      </c>
      <c r="G43" s="128" t="str">
        <f t="shared" si="7"/>
        <v>70바3109</v>
      </c>
      <c r="H43" s="129">
        <f t="shared" si="8"/>
        <v>7</v>
      </c>
      <c r="I43" s="130">
        <f t="shared" si="9"/>
        <v>1563.846</v>
      </c>
      <c r="J43" s="131">
        <f t="shared" si="10"/>
        <v>3.4768290947604287E-2</v>
      </c>
      <c r="K43" s="131">
        <f t="shared" si="11"/>
        <v>0.4119113655235519</v>
      </c>
      <c r="L43" s="131">
        <f t="shared" si="12"/>
        <v>0.19183474587651214</v>
      </c>
      <c r="M43" s="132">
        <f t="shared" si="13"/>
        <v>11.504</v>
      </c>
      <c r="N43" s="133">
        <f t="shared" si="14"/>
        <v>0</v>
      </c>
      <c r="O43" s="133">
        <f t="shared" si="15"/>
        <v>9.0801779714882418</v>
      </c>
      <c r="P43" s="215">
        <f t="shared" si="16"/>
        <v>53</v>
      </c>
      <c r="Q43" s="216">
        <f t="shared" si="17"/>
        <v>0</v>
      </c>
      <c r="R43" s="216">
        <f t="shared" si="18"/>
        <v>142</v>
      </c>
      <c r="T43" s="285">
        <v>504</v>
      </c>
      <c r="U43" s="285">
        <v>7269</v>
      </c>
      <c r="V43" s="285" t="s">
        <v>363</v>
      </c>
      <c r="W43" s="285">
        <v>1563.846</v>
      </c>
      <c r="X43" s="285">
        <v>771.82899999999995</v>
      </c>
      <c r="Y43" s="285">
        <v>2.0259999999999998</v>
      </c>
      <c r="Z43" s="285">
        <v>11.504</v>
      </c>
      <c r="AA43" s="285">
        <v>111.03579999999999</v>
      </c>
      <c r="AB43" s="285">
        <v>3.860525</v>
      </c>
      <c r="AC43" s="285">
        <v>45.736908</v>
      </c>
      <c r="AD43" s="285">
        <v>300</v>
      </c>
      <c r="AE43" s="285">
        <v>0</v>
      </c>
      <c r="AF43" s="285">
        <v>142</v>
      </c>
      <c r="AG43" s="285">
        <v>71</v>
      </c>
      <c r="AH43" s="285">
        <v>14.084160000000001</v>
      </c>
      <c r="AI43" s="285">
        <v>377.9</v>
      </c>
      <c r="AJ43" s="285">
        <v>0</v>
      </c>
      <c r="AK43" s="285">
        <v>53</v>
      </c>
      <c r="AL43" s="285">
        <v>22629</v>
      </c>
      <c r="AM43" s="306">
        <v>0.81445947199801616</v>
      </c>
      <c r="AN43" s="307" t="s">
        <v>67</v>
      </c>
      <c r="AO43" s="308">
        <v>462.78</v>
      </c>
      <c r="AP43" s="285" t="s">
        <v>574</v>
      </c>
      <c r="AQ43" s="285" t="s">
        <v>118</v>
      </c>
      <c r="AR43" s="309" t="s">
        <v>119</v>
      </c>
      <c r="AS43" s="285" t="s">
        <v>118</v>
      </c>
      <c r="AT43" s="309" t="s">
        <v>119</v>
      </c>
      <c r="AU43" s="285" t="s">
        <v>208</v>
      </c>
      <c r="AV43" s="285" t="s">
        <v>363</v>
      </c>
      <c r="AW43" s="285" t="s">
        <v>67</v>
      </c>
      <c r="AX43" s="285">
        <v>7269</v>
      </c>
      <c r="AY43" s="310" t="s">
        <v>419</v>
      </c>
      <c r="AZ43" s="311">
        <v>10</v>
      </c>
      <c r="BA43" s="285" t="s">
        <v>494</v>
      </c>
      <c r="BB43" s="285">
        <v>7</v>
      </c>
      <c r="BC43" s="312">
        <v>1</v>
      </c>
      <c r="BD43" s="285"/>
      <c r="BE43" s="313" t="s">
        <v>67</v>
      </c>
      <c r="BF43" s="309">
        <v>0</v>
      </c>
      <c r="BG43" s="314" t="s">
        <v>345</v>
      </c>
      <c r="BH43" s="285"/>
      <c r="BI43" s="285" t="s">
        <v>118</v>
      </c>
      <c r="BJ43" s="285" t="s">
        <v>363</v>
      </c>
      <c r="BK43" s="285" t="s">
        <v>67</v>
      </c>
      <c r="BL43" s="315">
        <v>0.81445947199801616</v>
      </c>
      <c r="BM43" s="285">
        <v>7269</v>
      </c>
      <c r="BN43" s="285" t="s">
        <v>119</v>
      </c>
      <c r="BO43" s="285" t="s">
        <v>208</v>
      </c>
      <c r="BP43" s="285">
        <v>7</v>
      </c>
      <c r="BQ43" s="285">
        <v>1563.846</v>
      </c>
      <c r="BR43" s="316">
        <v>3.4768290947604287E-2</v>
      </c>
      <c r="BS43" s="316">
        <v>0.4119113655235519</v>
      </c>
      <c r="BT43" s="316">
        <v>0.19183474587651214</v>
      </c>
      <c r="BU43" s="285">
        <v>11.504</v>
      </c>
      <c r="BV43" s="317">
        <v>0</v>
      </c>
      <c r="BW43" s="317">
        <v>9.0801779714882418</v>
      </c>
      <c r="BX43" s="285">
        <v>53</v>
      </c>
      <c r="BY43" s="285">
        <v>0</v>
      </c>
      <c r="BZ43" s="285">
        <v>142</v>
      </c>
    </row>
    <row r="44" spans="1:78" ht="16.5">
      <c r="A44" s="105" t="str">
        <f t="shared" si="1"/>
        <v>공영급행</v>
      </c>
      <c r="B44" s="106" t="str">
        <f t="shared" si="2"/>
        <v>박승기</v>
      </c>
      <c r="C44" s="107" t="str">
        <f t="shared" si="3"/>
        <v>S</v>
      </c>
      <c r="D44" s="108">
        <f t="shared" si="4"/>
        <v>1.1155555555555554</v>
      </c>
      <c r="E44" s="109">
        <f t="shared" si="5"/>
        <v>8030</v>
      </c>
      <c r="F44" s="110" t="str">
        <f t="shared" si="6"/>
        <v>e음12</v>
      </c>
      <c r="G44" s="111" t="str">
        <f t="shared" si="7"/>
        <v>73아1571</v>
      </c>
      <c r="H44" s="112">
        <f t="shared" si="8"/>
        <v>1</v>
      </c>
      <c r="I44" s="113">
        <f t="shared" si="9"/>
        <v>1910.366</v>
      </c>
      <c r="J44" s="114">
        <f t="shared" si="10"/>
        <v>3.4832605876892678E-4</v>
      </c>
      <c r="K44" s="114">
        <f t="shared" si="11"/>
        <v>0.43899704511677778</v>
      </c>
      <c r="L44" s="114">
        <f t="shared" si="12"/>
        <v>0.44180015766612263</v>
      </c>
      <c r="M44" s="115">
        <f t="shared" si="13"/>
        <v>3.5070000000000001</v>
      </c>
      <c r="N44" s="116">
        <f t="shared" si="14"/>
        <v>1.2039577756304289</v>
      </c>
      <c r="O44" s="116">
        <f t="shared" si="15"/>
        <v>2.0938396097920502</v>
      </c>
      <c r="P44" s="217">
        <f t="shared" si="16"/>
        <v>175</v>
      </c>
      <c r="Q44" s="218">
        <f t="shared" si="17"/>
        <v>23</v>
      </c>
      <c r="R44" s="218">
        <f t="shared" si="18"/>
        <v>40</v>
      </c>
      <c r="T44" s="285">
        <v>504</v>
      </c>
      <c r="U44" s="285">
        <v>8030</v>
      </c>
      <c r="V44" s="285" t="s">
        <v>255</v>
      </c>
      <c r="W44" s="285">
        <v>1910.366</v>
      </c>
      <c r="X44" s="285">
        <v>380.58199999999999</v>
      </c>
      <c r="Y44" s="285">
        <v>5.0199999999999996</v>
      </c>
      <c r="Z44" s="285">
        <v>3.5070000000000001</v>
      </c>
      <c r="AA44" s="285">
        <v>153.10080500000001</v>
      </c>
      <c r="AB44" s="285">
        <v>5.3329000000000001E-2</v>
      </c>
      <c r="AC44" s="285">
        <v>67.210801000000004</v>
      </c>
      <c r="AD44" s="285">
        <v>844</v>
      </c>
      <c r="AE44" s="285">
        <v>23</v>
      </c>
      <c r="AF44" s="285">
        <v>40</v>
      </c>
      <c r="AG44" s="285">
        <v>104</v>
      </c>
      <c r="AH44" s="285">
        <v>12.477831</v>
      </c>
      <c r="AI44" s="285">
        <v>659.4</v>
      </c>
      <c r="AJ44" s="285">
        <v>59.6</v>
      </c>
      <c r="AK44" s="285">
        <v>175</v>
      </c>
      <c r="AL44" s="285">
        <v>71491</v>
      </c>
      <c r="AM44" s="306">
        <v>1.1155555555555554</v>
      </c>
      <c r="AN44" s="307" t="s">
        <v>71</v>
      </c>
      <c r="AO44" s="308">
        <v>1910.366</v>
      </c>
      <c r="AP44" s="285" t="s">
        <v>575</v>
      </c>
      <c r="AQ44" s="285" t="s">
        <v>118</v>
      </c>
      <c r="AR44" s="309" t="s">
        <v>121</v>
      </c>
      <c r="AS44" s="285" t="s">
        <v>118</v>
      </c>
      <c r="AT44" s="309" t="s">
        <v>121</v>
      </c>
      <c r="AU44" s="285" t="s">
        <v>185</v>
      </c>
      <c r="AV44" s="285" t="s">
        <v>255</v>
      </c>
      <c r="AW44" s="285" t="s">
        <v>71</v>
      </c>
      <c r="AX44" s="285">
        <v>8030</v>
      </c>
      <c r="AY44" s="310" t="s">
        <v>448</v>
      </c>
      <c r="AZ44" s="311">
        <v>1</v>
      </c>
      <c r="BA44" s="285" t="s">
        <v>449</v>
      </c>
      <c r="BB44" s="285">
        <v>1</v>
      </c>
      <c r="BC44" s="312">
        <v>1</v>
      </c>
      <c r="BD44" s="285"/>
      <c r="BE44" s="313" t="s">
        <v>71</v>
      </c>
      <c r="BF44" s="309">
        <v>0</v>
      </c>
      <c r="BG44" s="314" t="s">
        <v>345</v>
      </c>
      <c r="BH44" s="285"/>
      <c r="BI44" s="285" t="s">
        <v>118</v>
      </c>
      <c r="BJ44" s="285" t="s">
        <v>255</v>
      </c>
      <c r="BK44" s="285" t="s">
        <v>71</v>
      </c>
      <c r="BL44" s="315">
        <v>1.1155555555555554</v>
      </c>
      <c r="BM44" s="285">
        <v>8030</v>
      </c>
      <c r="BN44" s="285" t="s">
        <v>121</v>
      </c>
      <c r="BO44" s="285" t="s">
        <v>185</v>
      </c>
      <c r="BP44" s="285">
        <v>1</v>
      </c>
      <c r="BQ44" s="285">
        <v>1910.366</v>
      </c>
      <c r="BR44" s="316">
        <v>3.4832605876892678E-4</v>
      </c>
      <c r="BS44" s="316">
        <v>0.43899704511677778</v>
      </c>
      <c r="BT44" s="316">
        <v>0.44180015766612263</v>
      </c>
      <c r="BU44" s="285">
        <v>3.5070000000000001</v>
      </c>
      <c r="BV44" s="317">
        <v>1.2039577756304289</v>
      </c>
      <c r="BW44" s="317">
        <v>2.0938396097920502</v>
      </c>
      <c r="BX44" s="285">
        <v>175</v>
      </c>
      <c r="BY44" s="285">
        <v>23</v>
      </c>
      <c r="BZ44" s="285">
        <v>40</v>
      </c>
    </row>
    <row r="45" spans="1:78" ht="16.5">
      <c r="A45" s="122" t="str">
        <f t="shared" si="1"/>
        <v>공영급행</v>
      </c>
      <c r="B45" s="123" t="str">
        <f t="shared" si="2"/>
        <v>박윤만</v>
      </c>
      <c r="C45" s="124" t="str">
        <f t="shared" si="3"/>
        <v>C</v>
      </c>
      <c r="D45" s="125">
        <f t="shared" si="4"/>
        <v>0.87862068965517248</v>
      </c>
      <c r="E45" s="126">
        <f t="shared" si="5"/>
        <v>1797</v>
      </c>
      <c r="F45" s="127" t="str">
        <f t="shared" si="6"/>
        <v>e음88</v>
      </c>
      <c r="G45" s="128" t="str">
        <f t="shared" si="7"/>
        <v>73아1562</v>
      </c>
      <c r="H45" s="129">
        <f t="shared" si="8"/>
        <v>1</v>
      </c>
      <c r="I45" s="130">
        <f t="shared" si="9"/>
        <v>2842.683</v>
      </c>
      <c r="J45" s="131">
        <f t="shared" si="10"/>
        <v>3.3914318518294143E-2</v>
      </c>
      <c r="K45" s="131">
        <f t="shared" si="11"/>
        <v>0.35184789931349109</v>
      </c>
      <c r="L45" s="131">
        <f t="shared" si="12"/>
        <v>0.30640067851392505</v>
      </c>
      <c r="M45" s="132">
        <f t="shared" si="13"/>
        <v>8.1590000000000007</v>
      </c>
      <c r="N45" s="133">
        <f t="shared" si="14"/>
        <v>0</v>
      </c>
      <c r="O45" s="133">
        <f t="shared" si="15"/>
        <v>0.80909478826868841</v>
      </c>
      <c r="P45" s="215">
        <f t="shared" si="16"/>
        <v>16</v>
      </c>
      <c r="Q45" s="216">
        <f t="shared" si="17"/>
        <v>0</v>
      </c>
      <c r="R45" s="216">
        <f t="shared" si="18"/>
        <v>23</v>
      </c>
      <c r="T45" s="285">
        <v>504</v>
      </c>
      <c r="U45" s="285">
        <v>1797</v>
      </c>
      <c r="V45" s="285" t="s">
        <v>170</v>
      </c>
      <c r="W45" s="285">
        <v>2842.683</v>
      </c>
      <c r="X45" s="285">
        <v>1115.4580000000001</v>
      </c>
      <c r="Y45" s="285">
        <v>2.548</v>
      </c>
      <c r="Z45" s="285">
        <v>8.1590000000000007</v>
      </c>
      <c r="AA45" s="285">
        <v>183.26244700000001</v>
      </c>
      <c r="AB45" s="285">
        <v>6.2152209999999997</v>
      </c>
      <c r="AC45" s="285">
        <v>64.480507000000003</v>
      </c>
      <c r="AD45" s="285">
        <v>871</v>
      </c>
      <c r="AE45" s="285">
        <v>0</v>
      </c>
      <c r="AF45" s="285">
        <v>23</v>
      </c>
      <c r="AG45" s="285">
        <v>70</v>
      </c>
      <c r="AH45" s="285">
        <v>15.511540999999999</v>
      </c>
      <c r="AI45" s="285">
        <v>229.4</v>
      </c>
      <c r="AJ45" s="285">
        <v>0</v>
      </c>
      <c r="AK45" s="285">
        <v>16</v>
      </c>
      <c r="AL45" s="285">
        <v>9943</v>
      </c>
      <c r="AM45" s="306">
        <v>0.87862068965517248</v>
      </c>
      <c r="AN45" s="307" t="s">
        <v>69</v>
      </c>
      <c r="AO45" s="308">
        <v>2842.683</v>
      </c>
      <c r="AP45" s="285" t="s">
        <v>576</v>
      </c>
      <c r="AQ45" s="285" t="s">
        <v>118</v>
      </c>
      <c r="AR45" s="309" t="s">
        <v>128</v>
      </c>
      <c r="AS45" s="285" t="s">
        <v>118</v>
      </c>
      <c r="AT45" s="309" t="s">
        <v>128</v>
      </c>
      <c r="AU45" s="285" t="s">
        <v>241</v>
      </c>
      <c r="AV45" s="285" t="s">
        <v>170</v>
      </c>
      <c r="AW45" s="285" t="s">
        <v>69</v>
      </c>
      <c r="AX45" s="285">
        <v>1797</v>
      </c>
      <c r="AY45" s="310" t="s">
        <v>411</v>
      </c>
      <c r="AZ45" s="311">
        <v>4</v>
      </c>
      <c r="BA45" s="285" t="s">
        <v>450</v>
      </c>
      <c r="BB45" s="285">
        <v>1</v>
      </c>
      <c r="BC45" s="312">
        <v>1</v>
      </c>
      <c r="BD45" s="285"/>
      <c r="BE45" s="313" t="s">
        <v>69</v>
      </c>
      <c r="BF45" s="309">
        <v>0</v>
      </c>
      <c r="BG45" s="314" t="s">
        <v>345</v>
      </c>
      <c r="BH45" s="285"/>
      <c r="BI45" s="285" t="s">
        <v>118</v>
      </c>
      <c r="BJ45" s="285" t="s">
        <v>170</v>
      </c>
      <c r="BK45" s="285" t="s">
        <v>69</v>
      </c>
      <c r="BL45" s="315">
        <v>0.87862068965517248</v>
      </c>
      <c r="BM45" s="285">
        <v>1797</v>
      </c>
      <c r="BN45" s="285" t="s">
        <v>128</v>
      </c>
      <c r="BO45" s="285" t="s">
        <v>241</v>
      </c>
      <c r="BP45" s="285">
        <v>1</v>
      </c>
      <c r="BQ45" s="285">
        <v>2842.683</v>
      </c>
      <c r="BR45" s="316">
        <v>3.3914318518294143E-2</v>
      </c>
      <c r="BS45" s="316">
        <v>0.35184789931349109</v>
      </c>
      <c r="BT45" s="316">
        <v>0.30640067851392505</v>
      </c>
      <c r="BU45" s="285">
        <v>8.1590000000000007</v>
      </c>
      <c r="BV45" s="317">
        <v>0</v>
      </c>
      <c r="BW45" s="317">
        <v>0.80909478826868841</v>
      </c>
      <c r="BX45" s="285">
        <v>16</v>
      </c>
      <c r="BY45" s="285">
        <v>0</v>
      </c>
      <c r="BZ45" s="285">
        <v>23</v>
      </c>
    </row>
    <row r="46" spans="1:78" ht="16.5">
      <c r="A46" s="105" t="str">
        <f t="shared" si="1"/>
        <v>공영급행</v>
      </c>
      <c r="B46" s="106" t="str">
        <f t="shared" si="2"/>
        <v>박충래</v>
      </c>
      <c r="C46" s="107" t="str">
        <f t="shared" si="3"/>
        <v>A</v>
      </c>
      <c r="D46" s="108">
        <f t="shared" si="4"/>
        <v>0.95208333333333339</v>
      </c>
      <c r="E46" s="109">
        <f t="shared" si="5"/>
        <v>2818</v>
      </c>
      <c r="F46" s="110" t="str">
        <f t="shared" si="6"/>
        <v>14-1</v>
      </c>
      <c r="G46" s="111" t="str">
        <f t="shared" si="7"/>
        <v>70바3213</v>
      </c>
      <c r="H46" s="112">
        <f t="shared" si="8"/>
        <v>1</v>
      </c>
      <c r="I46" s="113">
        <f t="shared" si="9"/>
        <v>1765.181</v>
      </c>
      <c r="J46" s="114">
        <f t="shared" si="10"/>
        <v>4.3617384332391942E-2</v>
      </c>
      <c r="K46" s="114">
        <f t="shared" si="11"/>
        <v>0.37373251061202545</v>
      </c>
      <c r="L46" s="114">
        <f t="shared" si="12"/>
        <v>0.14559413453917758</v>
      </c>
      <c r="M46" s="115">
        <f t="shared" si="13"/>
        <v>8.75</v>
      </c>
      <c r="N46" s="116">
        <f t="shared" si="14"/>
        <v>0</v>
      </c>
      <c r="O46" s="116">
        <f t="shared" si="15"/>
        <v>1.1330282843515764</v>
      </c>
      <c r="P46" s="217">
        <f t="shared" si="16"/>
        <v>29</v>
      </c>
      <c r="Q46" s="218">
        <f t="shared" si="17"/>
        <v>0</v>
      </c>
      <c r="R46" s="218">
        <f t="shared" si="18"/>
        <v>20</v>
      </c>
      <c r="T46" s="285">
        <v>504</v>
      </c>
      <c r="U46" s="285">
        <v>2818</v>
      </c>
      <c r="V46" s="285" t="s">
        <v>290</v>
      </c>
      <c r="W46" s="285">
        <v>1765.181</v>
      </c>
      <c r="X46" s="285">
        <v>772.47299999999996</v>
      </c>
      <c r="Y46" s="285">
        <v>2.2850000000000001</v>
      </c>
      <c r="Z46" s="285">
        <v>8.75</v>
      </c>
      <c r="AA46" s="285">
        <v>121.211074</v>
      </c>
      <c r="AB46" s="285">
        <v>5.2869099999999998</v>
      </c>
      <c r="AC46" s="285">
        <v>45.300519000000001</v>
      </c>
      <c r="AD46" s="285">
        <v>257</v>
      </c>
      <c r="AE46" s="285">
        <v>0</v>
      </c>
      <c r="AF46" s="285">
        <v>20</v>
      </c>
      <c r="AG46" s="285">
        <v>70</v>
      </c>
      <c r="AH46" s="285">
        <v>14.562868999999999</v>
      </c>
      <c r="AI46" s="285">
        <v>127.2</v>
      </c>
      <c r="AJ46" s="285">
        <v>0</v>
      </c>
      <c r="AK46" s="285">
        <v>29</v>
      </c>
      <c r="AL46" s="285">
        <v>12171</v>
      </c>
      <c r="AM46" s="306">
        <v>0.95208333333333339</v>
      </c>
      <c r="AN46" s="307" t="s">
        <v>66</v>
      </c>
      <c r="AO46" s="308">
        <v>1765.181</v>
      </c>
      <c r="AP46" s="285" t="s">
        <v>577</v>
      </c>
      <c r="AQ46" s="285" t="s">
        <v>118</v>
      </c>
      <c r="AR46" s="309" t="s">
        <v>119</v>
      </c>
      <c r="AS46" s="285" t="s">
        <v>118</v>
      </c>
      <c r="AT46" s="309" t="s">
        <v>119</v>
      </c>
      <c r="AU46" s="285" t="s">
        <v>287</v>
      </c>
      <c r="AV46" s="285" t="s">
        <v>290</v>
      </c>
      <c r="AW46" s="285" t="s">
        <v>66</v>
      </c>
      <c r="AX46" s="285">
        <v>2818</v>
      </c>
      <c r="AY46" s="310" t="s">
        <v>451</v>
      </c>
      <c r="AZ46" s="311">
        <v>5</v>
      </c>
      <c r="BA46" s="285" t="s">
        <v>578</v>
      </c>
      <c r="BB46" s="285">
        <v>1</v>
      </c>
      <c r="BC46" s="312">
        <v>1</v>
      </c>
      <c r="BD46" s="285"/>
      <c r="BE46" s="313" t="s">
        <v>66</v>
      </c>
      <c r="BF46" s="309">
        <v>0</v>
      </c>
      <c r="BG46" s="314" t="s">
        <v>345</v>
      </c>
      <c r="BH46" s="285"/>
      <c r="BI46" s="285" t="s">
        <v>118</v>
      </c>
      <c r="BJ46" s="285" t="s">
        <v>290</v>
      </c>
      <c r="BK46" s="285" t="s">
        <v>66</v>
      </c>
      <c r="BL46" s="315">
        <v>0.95208333333333339</v>
      </c>
      <c r="BM46" s="285">
        <v>2818</v>
      </c>
      <c r="BN46" s="285" t="s">
        <v>119</v>
      </c>
      <c r="BO46" s="285" t="s">
        <v>287</v>
      </c>
      <c r="BP46" s="285">
        <v>1</v>
      </c>
      <c r="BQ46" s="285">
        <v>1765.181</v>
      </c>
      <c r="BR46" s="316">
        <v>4.3617384332391942E-2</v>
      </c>
      <c r="BS46" s="316">
        <v>0.37373251061202545</v>
      </c>
      <c r="BT46" s="316">
        <v>0.14559413453917758</v>
      </c>
      <c r="BU46" s="285">
        <v>8.75</v>
      </c>
      <c r="BV46" s="317">
        <v>0</v>
      </c>
      <c r="BW46" s="317">
        <v>1.1330282843515764</v>
      </c>
      <c r="BX46" s="285">
        <v>29</v>
      </c>
      <c r="BY46" s="285">
        <v>0</v>
      </c>
      <c r="BZ46" s="285">
        <v>20</v>
      </c>
    </row>
    <row r="47" spans="1:78" ht="16.5">
      <c r="A47" s="122" t="str">
        <f t="shared" si="1"/>
        <v>공영급행</v>
      </c>
      <c r="B47" s="123" t="str">
        <f t="shared" si="2"/>
        <v>배해성</v>
      </c>
      <c r="C47" s="124" t="str">
        <f t="shared" si="3"/>
        <v>S</v>
      </c>
      <c r="D47" s="125">
        <f t="shared" si="4"/>
        <v>1.0169137400404145</v>
      </c>
      <c r="E47" s="126">
        <f t="shared" si="5"/>
        <v>4004</v>
      </c>
      <c r="F47" s="127" t="str">
        <f t="shared" si="6"/>
        <v>e음31</v>
      </c>
      <c r="G47" s="128" t="str">
        <f t="shared" si="7"/>
        <v>73아1579</v>
      </c>
      <c r="H47" s="129">
        <f t="shared" si="8"/>
        <v>3</v>
      </c>
      <c r="I47" s="130">
        <f t="shared" si="9"/>
        <v>2316.3449999999998</v>
      </c>
      <c r="J47" s="131">
        <f t="shared" si="10"/>
        <v>5.0712446603077997E-3</v>
      </c>
      <c r="K47" s="131">
        <f t="shared" si="11"/>
        <v>0.49147584892696616</v>
      </c>
      <c r="L47" s="131">
        <f t="shared" si="12"/>
        <v>0.51158182395109542</v>
      </c>
      <c r="M47" s="132">
        <f t="shared" si="13"/>
        <v>6.5979999999999999</v>
      </c>
      <c r="N47" s="133">
        <f t="shared" si="14"/>
        <v>8.6342923873602595E-2</v>
      </c>
      <c r="O47" s="133">
        <f t="shared" si="15"/>
        <v>1.1224580103568338</v>
      </c>
      <c r="P47" s="215">
        <f t="shared" si="16"/>
        <v>129</v>
      </c>
      <c r="Q47" s="216">
        <f t="shared" si="17"/>
        <v>2</v>
      </c>
      <c r="R47" s="216">
        <f t="shared" si="18"/>
        <v>26</v>
      </c>
      <c r="T47" s="285">
        <v>504</v>
      </c>
      <c r="U47" s="285">
        <v>4004</v>
      </c>
      <c r="V47" s="285" t="s">
        <v>291</v>
      </c>
      <c r="W47" s="285">
        <v>2316.3449999999998</v>
      </c>
      <c r="X47" s="285">
        <v>495.61399999999998</v>
      </c>
      <c r="Y47" s="285">
        <v>4.6740000000000004</v>
      </c>
      <c r="Z47" s="285">
        <v>6.5979999999999999</v>
      </c>
      <c r="AA47" s="285">
        <v>200.96664000000001</v>
      </c>
      <c r="AB47" s="285">
        <v>1.0191509999999999</v>
      </c>
      <c r="AC47" s="285">
        <v>98.770250000000004</v>
      </c>
      <c r="AD47" s="285">
        <v>1185</v>
      </c>
      <c r="AE47" s="285">
        <v>2</v>
      </c>
      <c r="AF47" s="285">
        <v>26</v>
      </c>
      <c r="AG47" s="285">
        <v>93</v>
      </c>
      <c r="AH47" s="285">
        <v>11.526017</v>
      </c>
      <c r="AI47" s="285">
        <v>707.5</v>
      </c>
      <c r="AJ47" s="285">
        <v>30.7</v>
      </c>
      <c r="AK47" s="285">
        <v>129</v>
      </c>
      <c r="AL47" s="285">
        <v>105571</v>
      </c>
      <c r="AM47" s="306">
        <v>1.0169137400404145</v>
      </c>
      <c r="AN47" s="307" t="s">
        <v>71</v>
      </c>
      <c r="AO47" s="308">
        <v>2095.25</v>
      </c>
      <c r="AP47" s="285" t="s">
        <v>579</v>
      </c>
      <c r="AQ47" s="285" t="s">
        <v>118</v>
      </c>
      <c r="AR47" s="309" t="s">
        <v>124</v>
      </c>
      <c r="AS47" s="285" t="s">
        <v>118</v>
      </c>
      <c r="AT47" s="309" t="s">
        <v>124</v>
      </c>
      <c r="AU47" s="285" t="s">
        <v>229</v>
      </c>
      <c r="AV47" s="285" t="s">
        <v>291</v>
      </c>
      <c r="AW47" s="285" t="s">
        <v>71</v>
      </c>
      <c r="AX47" s="285">
        <v>4004</v>
      </c>
      <c r="AY47" s="310" t="s">
        <v>436</v>
      </c>
      <c r="AZ47" s="311">
        <v>4</v>
      </c>
      <c r="BA47" s="285" t="s">
        <v>580</v>
      </c>
      <c r="BB47" s="285">
        <v>3</v>
      </c>
      <c r="BC47" s="312">
        <v>1</v>
      </c>
      <c r="BD47" s="285"/>
      <c r="BE47" s="313" t="s">
        <v>68</v>
      </c>
      <c r="BF47" s="309">
        <v>2</v>
      </c>
      <c r="BG47" s="314" t="s">
        <v>340</v>
      </c>
      <c r="BH47" s="285"/>
      <c r="BI47" s="285" t="s">
        <v>118</v>
      </c>
      <c r="BJ47" s="285" t="s">
        <v>291</v>
      </c>
      <c r="BK47" s="285" t="s">
        <v>71</v>
      </c>
      <c r="BL47" s="315">
        <v>1.0169137400404145</v>
      </c>
      <c r="BM47" s="285">
        <v>4004</v>
      </c>
      <c r="BN47" s="285" t="s">
        <v>124</v>
      </c>
      <c r="BO47" s="285" t="s">
        <v>229</v>
      </c>
      <c r="BP47" s="285">
        <v>3</v>
      </c>
      <c r="BQ47" s="285">
        <v>2316.3449999999998</v>
      </c>
      <c r="BR47" s="316">
        <v>5.0712446603077997E-3</v>
      </c>
      <c r="BS47" s="316">
        <v>0.49147584892696616</v>
      </c>
      <c r="BT47" s="316">
        <v>0.51158182395109542</v>
      </c>
      <c r="BU47" s="285">
        <v>6.5979999999999999</v>
      </c>
      <c r="BV47" s="317">
        <v>8.6342923873602595E-2</v>
      </c>
      <c r="BW47" s="317">
        <v>1.1224580103568338</v>
      </c>
      <c r="BX47" s="285">
        <v>129</v>
      </c>
      <c r="BY47" s="285">
        <v>2</v>
      </c>
      <c r="BZ47" s="285">
        <v>26</v>
      </c>
    </row>
    <row r="48" spans="1:78" ht="16.5">
      <c r="A48" s="105" t="str">
        <f t="shared" si="1"/>
        <v>공영급행</v>
      </c>
      <c r="B48" s="106" t="str">
        <f t="shared" si="2"/>
        <v>백경인</v>
      </c>
      <c r="C48" s="107" t="str">
        <f t="shared" si="3"/>
        <v>F</v>
      </c>
      <c r="D48" s="108">
        <f t="shared" si="4"/>
        <v>0.77350492948188443</v>
      </c>
      <c r="E48" s="109">
        <f t="shared" si="5"/>
        <v>2942</v>
      </c>
      <c r="F48" s="110" t="str">
        <f t="shared" si="6"/>
        <v>14-1</v>
      </c>
      <c r="G48" s="111" t="str">
        <f t="shared" si="7"/>
        <v>70바3125</v>
      </c>
      <c r="H48" s="112">
        <f t="shared" si="8"/>
        <v>2</v>
      </c>
      <c r="I48" s="113">
        <f t="shared" si="9"/>
        <v>1342.73</v>
      </c>
      <c r="J48" s="114">
        <f t="shared" si="10"/>
        <v>1.4387119632433254E-2</v>
      </c>
      <c r="K48" s="114">
        <f t="shared" si="11"/>
        <v>0.36755737912520015</v>
      </c>
      <c r="L48" s="114">
        <f t="shared" si="12"/>
        <v>0.20406187394338399</v>
      </c>
      <c r="M48" s="115">
        <f t="shared" si="13"/>
        <v>15.003</v>
      </c>
      <c r="N48" s="116">
        <f t="shared" si="14"/>
        <v>0</v>
      </c>
      <c r="O48" s="116">
        <f t="shared" si="15"/>
        <v>6.1069611910063824</v>
      </c>
      <c r="P48" s="217">
        <f t="shared" si="16"/>
        <v>14</v>
      </c>
      <c r="Q48" s="218">
        <f t="shared" si="17"/>
        <v>0</v>
      </c>
      <c r="R48" s="218">
        <f t="shared" si="18"/>
        <v>82</v>
      </c>
      <c r="T48" s="285">
        <v>504</v>
      </c>
      <c r="U48" s="285">
        <v>2942</v>
      </c>
      <c r="V48" s="285" t="s">
        <v>256</v>
      </c>
      <c r="W48" s="285">
        <v>1342.73</v>
      </c>
      <c r="X48" s="285">
        <v>746.87199999999996</v>
      </c>
      <c r="Y48" s="285">
        <v>1.798</v>
      </c>
      <c r="Z48" s="285">
        <v>15.003</v>
      </c>
      <c r="AA48" s="285">
        <v>86.688581999999997</v>
      </c>
      <c r="AB48" s="285">
        <v>1.2471989999999999</v>
      </c>
      <c r="AC48" s="285">
        <v>31.863028</v>
      </c>
      <c r="AD48" s="285">
        <v>274</v>
      </c>
      <c r="AE48" s="285">
        <v>0</v>
      </c>
      <c r="AF48" s="285">
        <v>82</v>
      </c>
      <c r="AG48" s="285">
        <v>70</v>
      </c>
      <c r="AH48" s="285">
        <v>15.489121000000001</v>
      </c>
      <c r="AI48" s="285">
        <v>295.7</v>
      </c>
      <c r="AJ48" s="285">
        <v>0</v>
      </c>
      <c r="AK48" s="285">
        <v>14</v>
      </c>
      <c r="AL48" s="285">
        <v>5616</v>
      </c>
      <c r="AM48" s="306">
        <v>0.77350492948188443</v>
      </c>
      <c r="AN48" s="307" t="s">
        <v>70</v>
      </c>
      <c r="AO48" s="308">
        <v>1217.117</v>
      </c>
      <c r="AP48" s="285" t="s">
        <v>581</v>
      </c>
      <c r="AQ48" s="285" t="s">
        <v>118</v>
      </c>
      <c r="AR48" s="309" t="s">
        <v>119</v>
      </c>
      <c r="AS48" s="285" t="s">
        <v>118</v>
      </c>
      <c r="AT48" s="309" t="s">
        <v>119</v>
      </c>
      <c r="AU48" s="285" t="s">
        <v>182</v>
      </c>
      <c r="AV48" s="285" t="s">
        <v>256</v>
      </c>
      <c r="AW48" s="285" t="s">
        <v>70</v>
      </c>
      <c r="AX48" s="285">
        <v>2942</v>
      </c>
      <c r="AY48" s="310" t="s">
        <v>441</v>
      </c>
      <c r="AZ48" s="311">
        <v>7</v>
      </c>
      <c r="BA48" s="285" t="s">
        <v>444</v>
      </c>
      <c r="BB48" s="285">
        <v>2</v>
      </c>
      <c r="BC48" s="312">
        <v>1</v>
      </c>
      <c r="BD48" s="285"/>
      <c r="BE48" s="313" t="s">
        <v>70</v>
      </c>
      <c r="BF48" s="309">
        <v>0</v>
      </c>
      <c r="BG48" s="314" t="s">
        <v>345</v>
      </c>
      <c r="BH48" s="285"/>
      <c r="BI48" s="285" t="s">
        <v>118</v>
      </c>
      <c r="BJ48" s="285" t="s">
        <v>256</v>
      </c>
      <c r="BK48" s="285" t="s">
        <v>70</v>
      </c>
      <c r="BL48" s="315">
        <v>0.77350492948188443</v>
      </c>
      <c r="BM48" s="285">
        <v>2942</v>
      </c>
      <c r="BN48" s="285" t="s">
        <v>119</v>
      </c>
      <c r="BO48" s="285" t="s">
        <v>182</v>
      </c>
      <c r="BP48" s="285">
        <v>2</v>
      </c>
      <c r="BQ48" s="285">
        <v>1342.73</v>
      </c>
      <c r="BR48" s="316">
        <v>1.4387119632433254E-2</v>
      </c>
      <c r="BS48" s="316">
        <v>0.36755737912520015</v>
      </c>
      <c r="BT48" s="316">
        <v>0.20406187394338399</v>
      </c>
      <c r="BU48" s="285">
        <v>15.003</v>
      </c>
      <c r="BV48" s="317">
        <v>0</v>
      </c>
      <c r="BW48" s="317">
        <v>6.1069611910063824</v>
      </c>
      <c r="BX48" s="285">
        <v>14</v>
      </c>
      <c r="BY48" s="285">
        <v>0</v>
      </c>
      <c r="BZ48" s="285">
        <v>82</v>
      </c>
    </row>
    <row r="49" spans="1:78" ht="16.5">
      <c r="A49" s="122" t="str">
        <f t="shared" si="1"/>
        <v>공영급행</v>
      </c>
      <c r="B49" s="123" t="str">
        <f t="shared" si="2"/>
        <v>서동진</v>
      </c>
      <c r="C49" s="124" t="str">
        <f t="shared" si="3"/>
        <v>F</v>
      </c>
      <c r="D49" s="125">
        <f t="shared" si="4"/>
        <v>0.7890679236452498</v>
      </c>
      <c r="E49" s="126">
        <f t="shared" si="5"/>
        <v>6652</v>
      </c>
      <c r="F49" s="127" t="str">
        <f t="shared" si="6"/>
        <v>14-1</v>
      </c>
      <c r="G49" s="128" t="str">
        <f t="shared" si="7"/>
        <v>70바3212</v>
      </c>
      <c r="H49" s="129">
        <f t="shared" si="8"/>
        <v>13</v>
      </c>
      <c r="I49" s="130">
        <f t="shared" si="9"/>
        <v>2284.1959999999999</v>
      </c>
      <c r="J49" s="131">
        <f t="shared" si="10"/>
        <v>2.4801339164557675E-2</v>
      </c>
      <c r="K49" s="131">
        <f t="shared" si="11"/>
        <v>0.41848363169212688</v>
      </c>
      <c r="L49" s="131">
        <f t="shared" si="12"/>
        <v>0.27230587918024551</v>
      </c>
      <c r="M49" s="132">
        <f t="shared" si="13"/>
        <v>12.279</v>
      </c>
      <c r="N49" s="133">
        <f t="shared" si="14"/>
        <v>1.8825004509245267</v>
      </c>
      <c r="O49" s="133">
        <f t="shared" si="15"/>
        <v>8.9747114520820457</v>
      </c>
      <c r="P49" s="215">
        <f t="shared" si="16"/>
        <v>108</v>
      </c>
      <c r="Q49" s="216">
        <f t="shared" si="17"/>
        <v>43</v>
      </c>
      <c r="R49" s="216">
        <f t="shared" si="18"/>
        <v>205</v>
      </c>
      <c r="T49" s="285">
        <v>504</v>
      </c>
      <c r="U49" s="285">
        <v>6652</v>
      </c>
      <c r="V49" s="285" t="s">
        <v>257</v>
      </c>
      <c r="W49" s="285">
        <v>2284.1959999999999</v>
      </c>
      <c r="X49" s="285">
        <v>1202.05</v>
      </c>
      <c r="Y49" s="285">
        <v>1.9</v>
      </c>
      <c r="Z49" s="285">
        <v>12.279</v>
      </c>
      <c r="AA49" s="285">
        <v>162.68053</v>
      </c>
      <c r="AB49" s="285">
        <v>4.0346950000000001</v>
      </c>
      <c r="AC49" s="285">
        <v>68.079138999999998</v>
      </c>
      <c r="AD49" s="285">
        <v>622</v>
      </c>
      <c r="AE49" s="285">
        <v>43</v>
      </c>
      <c r="AF49" s="285">
        <v>205</v>
      </c>
      <c r="AG49" s="285">
        <v>73</v>
      </c>
      <c r="AH49" s="285">
        <v>14.040991</v>
      </c>
      <c r="AI49" s="285">
        <v>2717.6</v>
      </c>
      <c r="AJ49" s="285">
        <v>0</v>
      </c>
      <c r="AK49" s="285">
        <v>108</v>
      </c>
      <c r="AL49" s="285">
        <v>46046</v>
      </c>
      <c r="AM49" s="306">
        <v>0.7890679236452498</v>
      </c>
      <c r="AN49" s="307" t="s">
        <v>70</v>
      </c>
      <c r="AO49" s="308">
        <v>484.97</v>
      </c>
      <c r="AP49" s="285" t="s">
        <v>582</v>
      </c>
      <c r="AQ49" s="285" t="s">
        <v>118</v>
      </c>
      <c r="AR49" s="309" t="s">
        <v>119</v>
      </c>
      <c r="AS49" s="285" t="s">
        <v>118</v>
      </c>
      <c r="AT49" s="309" t="s">
        <v>119</v>
      </c>
      <c r="AU49" s="285" t="s">
        <v>181</v>
      </c>
      <c r="AV49" s="285" t="s">
        <v>257</v>
      </c>
      <c r="AW49" s="285" t="s">
        <v>70</v>
      </c>
      <c r="AX49" s="285">
        <v>6652</v>
      </c>
      <c r="AY49" s="310" t="s">
        <v>441</v>
      </c>
      <c r="AZ49" s="311">
        <v>4</v>
      </c>
      <c r="BA49" s="285" t="s">
        <v>445</v>
      </c>
      <c r="BB49" s="285">
        <v>13</v>
      </c>
      <c r="BC49" s="312">
        <v>1</v>
      </c>
      <c r="BD49" s="285"/>
      <c r="BE49" s="313" t="s">
        <v>69</v>
      </c>
      <c r="BF49" s="309">
        <v>-2</v>
      </c>
      <c r="BG49" s="314" t="s">
        <v>371</v>
      </c>
      <c r="BH49" s="285"/>
      <c r="BI49" s="285" t="s">
        <v>118</v>
      </c>
      <c r="BJ49" s="285" t="s">
        <v>257</v>
      </c>
      <c r="BK49" s="285" t="s">
        <v>70</v>
      </c>
      <c r="BL49" s="315">
        <v>0.7890679236452498</v>
      </c>
      <c r="BM49" s="285">
        <v>6652</v>
      </c>
      <c r="BN49" s="285" t="s">
        <v>119</v>
      </c>
      <c r="BO49" s="285" t="s">
        <v>181</v>
      </c>
      <c r="BP49" s="285">
        <v>13</v>
      </c>
      <c r="BQ49" s="285">
        <v>2284.1959999999999</v>
      </c>
      <c r="BR49" s="316">
        <v>2.4801339164557675E-2</v>
      </c>
      <c r="BS49" s="316">
        <v>0.41848363169212688</v>
      </c>
      <c r="BT49" s="316">
        <v>0.27230587918024551</v>
      </c>
      <c r="BU49" s="285">
        <v>12.279</v>
      </c>
      <c r="BV49" s="317">
        <v>1.8825004509245267</v>
      </c>
      <c r="BW49" s="317">
        <v>8.9747114520820457</v>
      </c>
      <c r="BX49" s="285">
        <v>108</v>
      </c>
      <c r="BY49" s="285">
        <v>43</v>
      </c>
      <c r="BZ49" s="285">
        <v>205</v>
      </c>
    </row>
    <row r="50" spans="1:78" ht="16.5">
      <c r="A50" s="105" t="str">
        <f t="shared" si="1"/>
        <v>공영급행</v>
      </c>
      <c r="B50" s="106" t="str">
        <f t="shared" si="2"/>
        <v>서성민</v>
      </c>
      <c r="C50" s="107" t="str">
        <f t="shared" si="3"/>
        <v>C</v>
      </c>
      <c r="D50" s="108">
        <f t="shared" si="4"/>
        <v>0.87708333333333333</v>
      </c>
      <c r="E50" s="109">
        <f t="shared" si="5"/>
        <v>5309</v>
      </c>
      <c r="F50" s="110" t="str">
        <f t="shared" si="6"/>
        <v>14-1</v>
      </c>
      <c r="G50" s="111" t="str">
        <f t="shared" si="7"/>
        <v>70바3210</v>
      </c>
      <c r="H50" s="112">
        <f t="shared" si="8"/>
        <v>1</v>
      </c>
      <c r="I50" s="113">
        <f t="shared" si="9"/>
        <v>2164.6460000000002</v>
      </c>
      <c r="J50" s="114">
        <f t="shared" si="10"/>
        <v>3.4202352587504051E-2</v>
      </c>
      <c r="K50" s="114">
        <f t="shared" si="11"/>
        <v>0.36174811182351507</v>
      </c>
      <c r="L50" s="114">
        <f t="shared" si="12"/>
        <v>0.18109196607667025</v>
      </c>
      <c r="M50" s="115">
        <f t="shared" si="13"/>
        <v>11.804</v>
      </c>
      <c r="N50" s="116">
        <f t="shared" si="14"/>
        <v>0</v>
      </c>
      <c r="O50" s="116">
        <f t="shared" si="15"/>
        <v>10.163324626751903</v>
      </c>
      <c r="P50" s="217">
        <f t="shared" si="16"/>
        <v>15</v>
      </c>
      <c r="Q50" s="218">
        <f t="shared" si="17"/>
        <v>0</v>
      </c>
      <c r="R50" s="218">
        <f t="shared" si="18"/>
        <v>220</v>
      </c>
      <c r="T50" s="285">
        <v>504</v>
      </c>
      <c r="U50" s="285">
        <v>5309</v>
      </c>
      <c r="V50" s="285" t="s">
        <v>258</v>
      </c>
      <c r="W50" s="285">
        <v>2164.6460000000002</v>
      </c>
      <c r="X50" s="285">
        <v>1028.1079999999999</v>
      </c>
      <c r="Y50" s="285">
        <v>2.105</v>
      </c>
      <c r="Z50" s="285">
        <v>11.804</v>
      </c>
      <c r="AA50" s="285">
        <v>141.200784</v>
      </c>
      <c r="AB50" s="285">
        <v>4.8293990000000004</v>
      </c>
      <c r="AC50" s="285">
        <v>51.079116999999997</v>
      </c>
      <c r="AD50" s="285">
        <v>392</v>
      </c>
      <c r="AE50" s="285">
        <v>0</v>
      </c>
      <c r="AF50" s="285">
        <v>220</v>
      </c>
      <c r="AG50" s="285">
        <v>71</v>
      </c>
      <c r="AH50" s="285">
        <v>15.330268</v>
      </c>
      <c r="AI50" s="285">
        <v>668.9</v>
      </c>
      <c r="AJ50" s="285">
        <v>0</v>
      </c>
      <c r="AK50" s="285">
        <v>15</v>
      </c>
      <c r="AL50" s="285">
        <v>9377</v>
      </c>
      <c r="AM50" s="306">
        <v>0.87708333333333333</v>
      </c>
      <c r="AN50" s="307" t="s">
        <v>69</v>
      </c>
      <c r="AO50" s="308">
        <v>2164.6460000000002</v>
      </c>
      <c r="AP50" s="285" t="s">
        <v>583</v>
      </c>
      <c r="AQ50" s="285" t="s">
        <v>118</v>
      </c>
      <c r="AR50" s="309" t="s">
        <v>119</v>
      </c>
      <c r="AS50" s="285" t="s">
        <v>118</v>
      </c>
      <c r="AT50" s="309" t="s">
        <v>119</v>
      </c>
      <c r="AU50" s="285" t="s">
        <v>216</v>
      </c>
      <c r="AV50" s="285" t="s">
        <v>258</v>
      </c>
      <c r="AW50" s="285" t="s">
        <v>69</v>
      </c>
      <c r="AX50" s="285">
        <v>5309</v>
      </c>
      <c r="AY50" s="310" t="s">
        <v>414</v>
      </c>
      <c r="AZ50" s="311">
        <v>4</v>
      </c>
      <c r="BA50" s="285" t="s">
        <v>347</v>
      </c>
      <c r="BB50" s="285">
        <v>1</v>
      </c>
      <c r="BC50" s="312">
        <v>1</v>
      </c>
      <c r="BD50" s="285"/>
      <c r="BE50" s="313" t="s">
        <v>68</v>
      </c>
      <c r="BF50" s="309">
        <v>-1</v>
      </c>
      <c r="BG50" s="314" t="s">
        <v>371</v>
      </c>
      <c r="BH50" s="285"/>
      <c r="BI50" s="285" t="s">
        <v>118</v>
      </c>
      <c r="BJ50" s="285" t="s">
        <v>258</v>
      </c>
      <c r="BK50" s="285" t="s">
        <v>69</v>
      </c>
      <c r="BL50" s="315">
        <v>0.87708333333333333</v>
      </c>
      <c r="BM50" s="285">
        <v>5309</v>
      </c>
      <c r="BN50" s="285" t="s">
        <v>119</v>
      </c>
      <c r="BO50" s="285" t="s">
        <v>216</v>
      </c>
      <c r="BP50" s="285">
        <v>1</v>
      </c>
      <c r="BQ50" s="285">
        <v>2164.6460000000002</v>
      </c>
      <c r="BR50" s="316">
        <v>3.4202352587504051E-2</v>
      </c>
      <c r="BS50" s="316">
        <v>0.36174811182351507</v>
      </c>
      <c r="BT50" s="316">
        <v>0.18109196607667025</v>
      </c>
      <c r="BU50" s="285">
        <v>11.804</v>
      </c>
      <c r="BV50" s="317">
        <v>0</v>
      </c>
      <c r="BW50" s="317">
        <v>10.163324626751903</v>
      </c>
      <c r="BX50" s="285">
        <v>15</v>
      </c>
      <c r="BY50" s="285">
        <v>0</v>
      </c>
      <c r="BZ50" s="285">
        <v>220</v>
      </c>
    </row>
    <row r="51" spans="1:78" ht="16.5">
      <c r="A51" s="122" t="str">
        <f t="shared" si="1"/>
        <v>공영급행</v>
      </c>
      <c r="B51" s="123" t="str">
        <f t="shared" si="2"/>
        <v>서영삼</v>
      </c>
      <c r="C51" s="124" t="str">
        <f t="shared" si="3"/>
        <v>F</v>
      </c>
      <c r="D51" s="125">
        <f t="shared" si="4"/>
        <v>0.74517241379310351</v>
      </c>
      <c r="E51" s="126">
        <f t="shared" si="5"/>
        <v>3233</v>
      </c>
      <c r="F51" s="127" t="str">
        <f t="shared" si="6"/>
        <v>e음88</v>
      </c>
      <c r="G51" s="128" t="str">
        <f t="shared" si="7"/>
        <v>73아1555</v>
      </c>
      <c r="H51" s="129">
        <f t="shared" si="8"/>
        <v>1</v>
      </c>
      <c r="I51" s="130">
        <f t="shared" si="9"/>
        <v>2598.5639999999999</v>
      </c>
      <c r="J51" s="131">
        <f t="shared" si="10"/>
        <v>7.3176434885976801E-3</v>
      </c>
      <c r="K51" s="131">
        <f t="shared" si="11"/>
        <v>0.50720907886189337</v>
      </c>
      <c r="L51" s="131">
        <f t="shared" si="12"/>
        <v>0.20819190906977855</v>
      </c>
      <c r="M51" s="132">
        <f t="shared" si="13"/>
        <v>11.217000000000001</v>
      </c>
      <c r="N51" s="133">
        <f t="shared" si="14"/>
        <v>0</v>
      </c>
      <c r="O51" s="133">
        <f t="shared" si="15"/>
        <v>7.1193166687447382</v>
      </c>
      <c r="P51" s="215">
        <f t="shared" si="16"/>
        <v>114</v>
      </c>
      <c r="Q51" s="216">
        <f t="shared" si="17"/>
        <v>0</v>
      </c>
      <c r="R51" s="216">
        <f t="shared" si="18"/>
        <v>185</v>
      </c>
      <c r="T51" s="285">
        <v>504</v>
      </c>
      <c r="U51" s="285">
        <v>3233</v>
      </c>
      <c r="V51" s="285" t="s">
        <v>171</v>
      </c>
      <c r="W51" s="285">
        <v>2598.5639999999999</v>
      </c>
      <c r="X51" s="285">
        <v>1202.6610000000001</v>
      </c>
      <c r="Y51" s="285">
        <v>2.161</v>
      </c>
      <c r="Z51" s="285">
        <v>11.217000000000001</v>
      </c>
      <c r="AA51" s="285">
        <v>195.79581899999999</v>
      </c>
      <c r="AB51" s="285">
        <v>1.4327639999999999</v>
      </c>
      <c r="AC51" s="285">
        <v>99.309416999999996</v>
      </c>
      <c r="AD51" s="285">
        <v>541</v>
      </c>
      <c r="AE51" s="285">
        <v>0</v>
      </c>
      <c r="AF51" s="285">
        <v>185</v>
      </c>
      <c r="AG51" s="285">
        <v>77</v>
      </c>
      <c r="AH51" s="285">
        <v>13.271805000000001</v>
      </c>
      <c r="AI51" s="285">
        <v>1863.9</v>
      </c>
      <c r="AJ51" s="285">
        <v>0</v>
      </c>
      <c r="AK51" s="285">
        <v>114</v>
      </c>
      <c r="AL51" s="285">
        <v>125622</v>
      </c>
      <c r="AM51" s="306">
        <v>0.74517241379310351</v>
      </c>
      <c r="AN51" s="307" t="s">
        <v>70</v>
      </c>
      <c r="AO51" s="308">
        <v>2598.5639999999999</v>
      </c>
      <c r="AP51" s="285" t="s">
        <v>584</v>
      </c>
      <c r="AQ51" s="285" t="s">
        <v>118</v>
      </c>
      <c r="AR51" s="309" t="s">
        <v>128</v>
      </c>
      <c r="AS51" s="285" t="s">
        <v>118</v>
      </c>
      <c r="AT51" s="309" t="s">
        <v>128</v>
      </c>
      <c r="AU51" s="285" t="s">
        <v>186</v>
      </c>
      <c r="AV51" s="285" t="s">
        <v>171</v>
      </c>
      <c r="AW51" s="285" t="s">
        <v>70</v>
      </c>
      <c r="AX51" s="285">
        <v>3233</v>
      </c>
      <c r="AY51" s="310" t="s">
        <v>416</v>
      </c>
      <c r="AZ51" s="311">
        <v>3</v>
      </c>
      <c r="BA51" s="285" t="s">
        <v>459</v>
      </c>
      <c r="BB51" s="285">
        <v>1</v>
      </c>
      <c r="BC51" s="312">
        <v>1</v>
      </c>
      <c r="BD51" s="285"/>
      <c r="BE51" s="313" t="s">
        <v>70</v>
      </c>
      <c r="BF51" s="309">
        <v>0</v>
      </c>
      <c r="BG51" s="314" t="s">
        <v>345</v>
      </c>
      <c r="BH51" s="285"/>
      <c r="BI51" s="285" t="s">
        <v>118</v>
      </c>
      <c r="BJ51" s="285" t="s">
        <v>171</v>
      </c>
      <c r="BK51" s="285" t="s">
        <v>70</v>
      </c>
      <c r="BL51" s="315">
        <v>0.74517241379310351</v>
      </c>
      <c r="BM51" s="285">
        <v>3233</v>
      </c>
      <c r="BN51" s="285" t="s">
        <v>128</v>
      </c>
      <c r="BO51" s="285" t="s">
        <v>186</v>
      </c>
      <c r="BP51" s="285">
        <v>1</v>
      </c>
      <c r="BQ51" s="285">
        <v>2598.5639999999999</v>
      </c>
      <c r="BR51" s="316">
        <v>7.3176434885976801E-3</v>
      </c>
      <c r="BS51" s="316">
        <v>0.50720907886189337</v>
      </c>
      <c r="BT51" s="316">
        <v>0.20819190906977855</v>
      </c>
      <c r="BU51" s="285">
        <v>11.217000000000001</v>
      </c>
      <c r="BV51" s="317">
        <v>0</v>
      </c>
      <c r="BW51" s="317">
        <v>7.1193166687447382</v>
      </c>
      <c r="BX51" s="285">
        <v>114</v>
      </c>
      <c r="BY51" s="285">
        <v>0</v>
      </c>
      <c r="BZ51" s="285">
        <v>185</v>
      </c>
    </row>
    <row r="52" spans="1:78" ht="16.5">
      <c r="A52" s="105" t="str">
        <f t="shared" si="1"/>
        <v>공영급행</v>
      </c>
      <c r="B52" s="106" t="str">
        <f t="shared" si="2"/>
        <v>서종우</v>
      </c>
      <c r="C52" s="107" t="str">
        <f t="shared" si="3"/>
        <v>F</v>
      </c>
      <c r="D52" s="108">
        <f t="shared" si="4"/>
        <v>0.75541666666666663</v>
      </c>
      <c r="E52" s="109">
        <f t="shared" si="5"/>
        <v>1397</v>
      </c>
      <c r="F52" s="110" t="str">
        <f t="shared" si="6"/>
        <v>14-1</v>
      </c>
      <c r="G52" s="111" t="str">
        <f t="shared" si="7"/>
        <v>70바3212</v>
      </c>
      <c r="H52" s="112">
        <f t="shared" si="8"/>
        <v>1</v>
      </c>
      <c r="I52" s="113">
        <f t="shared" si="9"/>
        <v>1702.6310000000001</v>
      </c>
      <c r="J52" s="114">
        <f t="shared" si="10"/>
        <v>1.857629255218855E-2</v>
      </c>
      <c r="K52" s="114">
        <f t="shared" si="11"/>
        <v>0.40174732450007644</v>
      </c>
      <c r="L52" s="114">
        <f t="shared" si="12"/>
        <v>2.5842358091682813E-2</v>
      </c>
      <c r="M52" s="115">
        <f t="shared" si="13"/>
        <v>13.635</v>
      </c>
      <c r="N52" s="116">
        <f t="shared" si="14"/>
        <v>0</v>
      </c>
      <c r="O52" s="116">
        <f t="shared" si="15"/>
        <v>49.452876166356653</v>
      </c>
      <c r="P52" s="217">
        <f t="shared" si="16"/>
        <v>41</v>
      </c>
      <c r="Q52" s="218">
        <f t="shared" si="17"/>
        <v>0</v>
      </c>
      <c r="R52" s="218">
        <f t="shared" si="18"/>
        <v>842</v>
      </c>
      <c r="T52" s="285">
        <v>504</v>
      </c>
      <c r="U52" s="285">
        <v>1397</v>
      </c>
      <c r="V52" s="285" t="s">
        <v>364</v>
      </c>
      <c r="W52" s="285">
        <v>1702.6310000000001</v>
      </c>
      <c r="X52" s="285">
        <v>939.14099999999996</v>
      </c>
      <c r="Y52" s="285">
        <v>1.8129999999999999</v>
      </c>
      <c r="Z52" s="285">
        <v>13.635</v>
      </c>
      <c r="AA52" s="285">
        <v>122.49607899999999</v>
      </c>
      <c r="AB52" s="285">
        <v>2.2755230000000002</v>
      </c>
      <c r="AC52" s="285">
        <v>49.212471999999998</v>
      </c>
      <c r="AD52" s="285">
        <v>44</v>
      </c>
      <c r="AE52" s="285">
        <v>0</v>
      </c>
      <c r="AF52" s="285">
        <v>842</v>
      </c>
      <c r="AG52" s="285">
        <v>78</v>
      </c>
      <c r="AH52" s="285">
        <v>13.899473</v>
      </c>
      <c r="AI52" s="285">
        <v>3135.1</v>
      </c>
      <c r="AJ52" s="285">
        <v>0</v>
      </c>
      <c r="AK52" s="285">
        <v>41</v>
      </c>
      <c r="AL52" s="285">
        <v>17118</v>
      </c>
      <c r="AM52" s="306">
        <v>0.75541666666666663</v>
      </c>
      <c r="AN52" s="307" t="s">
        <v>70</v>
      </c>
      <c r="AO52" s="308">
        <v>1702.6310000000001</v>
      </c>
      <c r="AP52" s="285" t="s">
        <v>585</v>
      </c>
      <c r="AQ52" s="285" t="s">
        <v>118</v>
      </c>
      <c r="AR52" s="309" t="s">
        <v>119</v>
      </c>
      <c r="AS52" s="285" t="s">
        <v>118</v>
      </c>
      <c r="AT52" s="309" t="s">
        <v>119</v>
      </c>
      <c r="AU52" s="285" t="s">
        <v>181</v>
      </c>
      <c r="AV52" s="285" t="s">
        <v>364</v>
      </c>
      <c r="AW52" s="285" t="s">
        <v>70</v>
      </c>
      <c r="AX52" s="285">
        <v>1397</v>
      </c>
      <c r="AY52" s="310" t="s">
        <v>441</v>
      </c>
      <c r="AZ52" s="311">
        <v>9</v>
      </c>
      <c r="BA52" s="285" t="s">
        <v>586</v>
      </c>
      <c r="BB52" s="285">
        <v>1</v>
      </c>
      <c r="BC52" s="312">
        <v>1</v>
      </c>
      <c r="BD52" s="285"/>
      <c r="BE52" s="313" t="s">
        <v>70</v>
      </c>
      <c r="BF52" s="309">
        <v>0</v>
      </c>
      <c r="BG52" s="314" t="s">
        <v>345</v>
      </c>
      <c r="BH52" s="285"/>
      <c r="BI52" s="285" t="s">
        <v>118</v>
      </c>
      <c r="BJ52" s="285" t="s">
        <v>364</v>
      </c>
      <c r="BK52" s="285" t="s">
        <v>70</v>
      </c>
      <c r="BL52" s="315">
        <v>0.75541666666666663</v>
      </c>
      <c r="BM52" s="285">
        <v>1397</v>
      </c>
      <c r="BN52" s="285" t="s">
        <v>119</v>
      </c>
      <c r="BO52" s="285" t="s">
        <v>181</v>
      </c>
      <c r="BP52" s="285">
        <v>1</v>
      </c>
      <c r="BQ52" s="285">
        <v>1702.6310000000001</v>
      </c>
      <c r="BR52" s="316">
        <v>1.857629255218855E-2</v>
      </c>
      <c r="BS52" s="316">
        <v>0.40174732450007644</v>
      </c>
      <c r="BT52" s="316">
        <v>2.5842358091682813E-2</v>
      </c>
      <c r="BU52" s="285">
        <v>13.635</v>
      </c>
      <c r="BV52" s="317">
        <v>0</v>
      </c>
      <c r="BW52" s="317">
        <v>49.452876166356653</v>
      </c>
      <c r="BX52" s="285">
        <v>41</v>
      </c>
      <c r="BY52" s="285">
        <v>0</v>
      </c>
      <c r="BZ52" s="285">
        <v>842</v>
      </c>
    </row>
    <row r="53" spans="1:78" ht="16.5">
      <c r="A53" s="122" t="str">
        <f t="shared" si="1"/>
        <v>공영급행</v>
      </c>
      <c r="B53" s="123" t="str">
        <f t="shared" si="2"/>
        <v>손강성</v>
      </c>
      <c r="C53" s="124" t="str">
        <f t="shared" si="3"/>
        <v>S</v>
      </c>
      <c r="D53" s="125">
        <f t="shared" si="4"/>
        <v>1.1621418947231728</v>
      </c>
      <c r="E53" s="126">
        <f t="shared" si="5"/>
        <v>5435</v>
      </c>
      <c r="F53" s="127" t="str">
        <f t="shared" si="6"/>
        <v>e음31</v>
      </c>
      <c r="G53" s="128" t="str">
        <f t="shared" si="7"/>
        <v>73아1579</v>
      </c>
      <c r="H53" s="129">
        <f t="shared" si="8"/>
        <v>2</v>
      </c>
      <c r="I53" s="130">
        <f t="shared" si="9"/>
        <v>2555.2829999999999</v>
      </c>
      <c r="J53" s="131">
        <f t="shared" si="10"/>
        <v>1.917773760599718E-2</v>
      </c>
      <c r="K53" s="131">
        <f t="shared" si="11"/>
        <v>0.45150089573311547</v>
      </c>
      <c r="L53" s="131">
        <f t="shared" si="12"/>
        <v>0.52714317748758166</v>
      </c>
      <c r="M53" s="132">
        <f t="shared" si="13"/>
        <v>4.9539999999999997</v>
      </c>
      <c r="N53" s="133">
        <f t="shared" si="14"/>
        <v>0</v>
      </c>
      <c r="O53" s="133">
        <f t="shared" si="15"/>
        <v>1.8001919943896625</v>
      </c>
      <c r="P53" s="215">
        <f t="shared" si="16"/>
        <v>130</v>
      </c>
      <c r="Q53" s="216">
        <f t="shared" si="17"/>
        <v>0</v>
      </c>
      <c r="R53" s="216">
        <f t="shared" si="18"/>
        <v>46</v>
      </c>
      <c r="T53" s="285">
        <v>504</v>
      </c>
      <c r="U53" s="285">
        <v>5435</v>
      </c>
      <c r="V53" s="285" t="s">
        <v>298</v>
      </c>
      <c r="W53" s="285">
        <v>2555.2829999999999</v>
      </c>
      <c r="X53" s="285">
        <v>477.99400000000003</v>
      </c>
      <c r="Y53" s="285">
        <v>5.3460000000000001</v>
      </c>
      <c r="Z53" s="285">
        <v>4.9539999999999997</v>
      </c>
      <c r="AA53" s="285">
        <v>210.035776</v>
      </c>
      <c r="AB53" s="285">
        <v>4.0280110000000002</v>
      </c>
      <c r="AC53" s="285">
        <v>94.831340999999995</v>
      </c>
      <c r="AD53" s="285">
        <v>1347</v>
      </c>
      <c r="AE53" s="285">
        <v>0</v>
      </c>
      <c r="AF53" s="285">
        <v>46</v>
      </c>
      <c r="AG53" s="285">
        <v>85</v>
      </c>
      <c r="AH53" s="285">
        <v>12.165941</v>
      </c>
      <c r="AI53" s="285">
        <v>603.70000000000005</v>
      </c>
      <c r="AJ53" s="285">
        <v>4.8</v>
      </c>
      <c r="AK53" s="285">
        <v>130</v>
      </c>
      <c r="AL53" s="285">
        <v>92401</v>
      </c>
      <c r="AM53" s="306">
        <v>1.1621418947231728</v>
      </c>
      <c r="AN53" s="307" t="s">
        <v>71</v>
      </c>
      <c r="AO53" s="308">
        <v>2452.616</v>
      </c>
      <c r="AP53" s="285" t="s">
        <v>587</v>
      </c>
      <c r="AQ53" s="285" t="s">
        <v>118</v>
      </c>
      <c r="AR53" s="309" t="s">
        <v>124</v>
      </c>
      <c r="AS53" s="285" t="s">
        <v>118</v>
      </c>
      <c r="AT53" s="309" t="s">
        <v>124</v>
      </c>
      <c r="AU53" s="285" t="s">
        <v>229</v>
      </c>
      <c r="AV53" s="285" t="s">
        <v>298</v>
      </c>
      <c r="AW53" s="285" t="s">
        <v>71</v>
      </c>
      <c r="AX53" s="285">
        <v>5435</v>
      </c>
      <c r="AY53" s="310" t="s">
        <v>436</v>
      </c>
      <c r="AZ53" s="311">
        <v>1</v>
      </c>
      <c r="BA53" s="285" t="s">
        <v>461</v>
      </c>
      <c r="BB53" s="285">
        <v>2</v>
      </c>
      <c r="BC53" s="312">
        <v>1</v>
      </c>
      <c r="BD53" s="285"/>
      <c r="BE53" s="313" t="s">
        <v>71</v>
      </c>
      <c r="BF53" s="309">
        <v>0</v>
      </c>
      <c r="BG53" s="314" t="s">
        <v>345</v>
      </c>
      <c r="BH53" s="285"/>
      <c r="BI53" s="285" t="s">
        <v>118</v>
      </c>
      <c r="BJ53" s="285" t="s">
        <v>298</v>
      </c>
      <c r="BK53" s="285" t="s">
        <v>71</v>
      </c>
      <c r="BL53" s="315">
        <v>1.1621418947231728</v>
      </c>
      <c r="BM53" s="285">
        <v>5435</v>
      </c>
      <c r="BN53" s="285" t="s">
        <v>124</v>
      </c>
      <c r="BO53" s="285" t="s">
        <v>229</v>
      </c>
      <c r="BP53" s="285">
        <v>2</v>
      </c>
      <c r="BQ53" s="285">
        <v>2555.2829999999999</v>
      </c>
      <c r="BR53" s="316">
        <v>1.917773760599718E-2</v>
      </c>
      <c r="BS53" s="316">
        <v>0.45150089573311547</v>
      </c>
      <c r="BT53" s="316">
        <v>0.52714317748758166</v>
      </c>
      <c r="BU53" s="285">
        <v>4.9539999999999997</v>
      </c>
      <c r="BV53" s="317">
        <v>0</v>
      </c>
      <c r="BW53" s="317">
        <v>1.8001919943896625</v>
      </c>
      <c r="BX53" s="285">
        <v>130</v>
      </c>
      <c r="BY53" s="285">
        <v>0</v>
      </c>
      <c r="BZ53" s="285">
        <v>46</v>
      </c>
    </row>
    <row r="54" spans="1:78" ht="16.5">
      <c r="A54" s="105" t="str">
        <f t="shared" si="1"/>
        <v>공영급행</v>
      </c>
      <c r="B54" s="106" t="str">
        <f t="shared" si="2"/>
        <v>송광섭</v>
      </c>
      <c r="C54" s="107" t="str">
        <f t="shared" si="3"/>
        <v>A</v>
      </c>
      <c r="D54" s="108">
        <f t="shared" si="4"/>
        <v>0.99827586206896557</v>
      </c>
      <c r="E54" s="109">
        <f t="shared" si="5"/>
        <v>5805</v>
      </c>
      <c r="F54" s="110" t="str">
        <f t="shared" si="6"/>
        <v>e음53</v>
      </c>
      <c r="G54" s="111" t="str">
        <f t="shared" si="7"/>
        <v>73아1564</v>
      </c>
      <c r="H54" s="112">
        <f t="shared" si="8"/>
        <v>1</v>
      </c>
      <c r="I54" s="113">
        <f t="shared" si="9"/>
        <v>2107.7089999999998</v>
      </c>
      <c r="J54" s="114">
        <f t="shared" si="10"/>
        <v>5.2320116178263014E-3</v>
      </c>
      <c r="K54" s="114">
        <f t="shared" si="11"/>
        <v>0.2723058083790143</v>
      </c>
      <c r="L54" s="114">
        <f t="shared" si="12"/>
        <v>0.24007109140777974</v>
      </c>
      <c r="M54" s="115">
        <f t="shared" si="13"/>
        <v>3.4460000000000002</v>
      </c>
      <c r="N54" s="116">
        <f t="shared" si="14"/>
        <v>0</v>
      </c>
      <c r="O54" s="116">
        <f t="shared" si="15"/>
        <v>0.42700391752371891</v>
      </c>
      <c r="P54" s="217">
        <f t="shared" si="16"/>
        <v>0</v>
      </c>
      <c r="Q54" s="218">
        <f t="shared" si="17"/>
        <v>0</v>
      </c>
      <c r="R54" s="218">
        <f t="shared" si="18"/>
        <v>9</v>
      </c>
      <c r="T54" s="285">
        <v>504</v>
      </c>
      <c r="U54" s="285">
        <v>5805</v>
      </c>
      <c r="V54" s="285" t="s">
        <v>259</v>
      </c>
      <c r="W54" s="285">
        <v>2107.7089999999998</v>
      </c>
      <c r="X54" s="285">
        <v>728.072</v>
      </c>
      <c r="Y54" s="285">
        <v>2.895</v>
      </c>
      <c r="Z54" s="285">
        <v>3.4460000000000002</v>
      </c>
      <c r="AA54" s="285">
        <v>144.71967100000001</v>
      </c>
      <c r="AB54" s="285">
        <v>0.75717500000000004</v>
      </c>
      <c r="AC54" s="285">
        <v>39.408006999999998</v>
      </c>
      <c r="AD54" s="285">
        <v>506</v>
      </c>
      <c r="AE54" s="285">
        <v>0</v>
      </c>
      <c r="AF54" s="285">
        <v>9</v>
      </c>
      <c r="AG54" s="285">
        <v>63</v>
      </c>
      <c r="AH54" s="285">
        <v>14.564080000000001</v>
      </c>
      <c r="AI54" s="285">
        <v>5.8</v>
      </c>
      <c r="AJ54" s="285">
        <v>0</v>
      </c>
      <c r="AK54" s="285">
        <v>0</v>
      </c>
      <c r="AL54" s="285">
        <v>0</v>
      </c>
      <c r="AM54" s="306">
        <v>0.99827586206896557</v>
      </c>
      <c r="AN54" s="307" t="s">
        <v>66</v>
      </c>
      <c r="AO54" s="308">
        <v>2107.7089999999998</v>
      </c>
      <c r="AP54" s="285" t="s">
        <v>588</v>
      </c>
      <c r="AQ54" s="285" t="s">
        <v>118</v>
      </c>
      <c r="AR54" s="309" t="s">
        <v>125</v>
      </c>
      <c r="AS54" s="285" t="s">
        <v>118</v>
      </c>
      <c r="AT54" s="309" t="s">
        <v>125</v>
      </c>
      <c r="AU54" s="285" t="s">
        <v>233</v>
      </c>
      <c r="AV54" s="285" t="s">
        <v>259</v>
      </c>
      <c r="AW54" s="285" t="s">
        <v>66</v>
      </c>
      <c r="AX54" s="285">
        <v>5805</v>
      </c>
      <c r="AY54" s="310" t="s">
        <v>432</v>
      </c>
      <c r="AZ54" s="311">
        <v>1</v>
      </c>
      <c r="BA54" s="285" t="s">
        <v>356</v>
      </c>
      <c r="BB54" s="285">
        <v>1</v>
      </c>
      <c r="BC54" s="312">
        <v>1</v>
      </c>
      <c r="BD54" s="285"/>
      <c r="BE54" s="313" t="s">
        <v>66</v>
      </c>
      <c r="BF54" s="309">
        <v>0</v>
      </c>
      <c r="BG54" s="314" t="s">
        <v>345</v>
      </c>
      <c r="BH54" s="285"/>
      <c r="BI54" s="285" t="s">
        <v>118</v>
      </c>
      <c r="BJ54" s="285" t="s">
        <v>259</v>
      </c>
      <c r="BK54" s="285" t="s">
        <v>66</v>
      </c>
      <c r="BL54" s="315">
        <v>0.99827586206896557</v>
      </c>
      <c r="BM54" s="285">
        <v>5805</v>
      </c>
      <c r="BN54" s="285" t="s">
        <v>125</v>
      </c>
      <c r="BO54" s="285" t="s">
        <v>233</v>
      </c>
      <c r="BP54" s="285">
        <v>1</v>
      </c>
      <c r="BQ54" s="285">
        <v>2107.7089999999998</v>
      </c>
      <c r="BR54" s="316">
        <v>5.2320116178263014E-3</v>
      </c>
      <c r="BS54" s="316">
        <v>0.2723058083790143</v>
      </c>
      <c r="BT54" s="316">
        <v>0.24007109140777974</v>
      </c>
      <c r="BU54" s="285">
        <v>3.4460000000000002</v>
      </c>
      <c r="BV54" s="317">
        <v>0</v>
      </c>
      <c r="BW54" s="317">
        <v>0.42700391752371891</v>
      </c>
      <c r="BX54" s="285">
        <v>0</v>
      </c>
      <c r="BY54" s="285">
        <v>0</v>
      </c>
      <c r="BZ54" s="285">
        <v>9</v>
      </c>
    </row>
    <row r="55" spans="1:78" ht="16.5">
      <c r="A55" s="122" t="str">
        <f t="shared" si="1"/>
        <v>공영급행</v>
      </c>
      <c r="B55" s="123" t="str">
        <f t="shared" si="2"/>
        <v>송영래</v>
      </c>
      <c r="C55" s="124" t="str">
        <f t="shared" si="3"/>
        <v>D</v>
      </c>
      <c r="D55" s="125">
        <f t="shared" si="4"/>
        <v>0.84093139223216162</v>
      </c>
      <c r="E55" s="126">
        <f t="shared" si="5"/>
        <v>7298</v>
      </c>
      <c r="F55" s="127" t="str">
        <f t="shared" si="6"/>
        <v>e음31</v>
      </c>
      <c r="G55" s="128" t="str">
        <f t="shared" si="7"/>
        <v>73아1579</v>
      </c>
      <c r="H55" s="129">
        <f t="shared" si="8"/>
        <v>10</v>
      </c>
      <c r="I55" s="130">
        <f t="shared" si="9"/>
        <v>2515.395</v>
      </c>
      <c r="J55" s="131">
        <f t="shared" si="10"/>
        <v>2.1069759582366728E-2</v>
      </c>
      <c r="K55" s="131">
        <f t="shared" si="11"/>
        <v>0.42338155340794575</v>
      </c>
      <c r="L55" s="131">
        <f t="shared" si="12"/>
        <v>0.34467747610216287</v>
      </c>
      <c r="M55" s="132">
        <f t="shared" si="13"/>
        <v>8.1609999999999996</v>
      </c>
      <c r="N55" s="133">
        <f t="shared" si="14"/>
        <v>0.19877593777518043</v>
      </c>
      <c r="O55" s="133">
        <f t="shared" si="15"/>
        <v>2.3853112533021652</v>
      </c>
      <c r="P55" s="215">
        <f t="shared" si="16"/>
        <v>120</v>
      </c>
      <c r="Q55" s="216">
        <f t="shared" si="17"/>
        <v>5</v>
      </c>
      <c r="R55" s="216">
        <f t="shared" si="18"/>
        <v>60</v>
      </c>
      <c r="T55" s="285">
        <v>504</v>
      </c>
      <c r="U55" s="285">
        <v>7298</v>
      </c>
      <c r="V55" s="285" t="s">
        <v>394</v>
      </c>
      <c r="W55" s="285">
        <v>2515.395</v>
      </c>
      <c r="X55" s="285">
        <v>860.89400000000001</v>
      </c>
      <c r="Y55" s="285">
        <v>2.9220000000000002</v>
      </c>
      <c r="Z55" s="285">
        <v>8.1609999999999996</v>
      </c>
      <c r="AA55" s="285">
        <v>196.58050600000001</v>
      </c>
      <c r="AB55" s="285">
        <v>4.1419040000000003</v>
      </c>
      <c r="AC55" s="285">
        <v>83.228560000000002</v>
      </c>
      <c r="AD55" s="285">
        <v>867</v>
      </c>
      <c r="AE55" s="285">
        <v>5</v>
      </c>
      <c r="AF55" s="285">
        <v>60</v>
      </c>
      <c r="AG55" s="285">
        <v>87</v>
      </c>
      <c r="AH55" s="285">
        <v>12.795749000000001</v>
      </c>
      <c r="AI55" s="285">
        <v>1981.1</v>
      </c>
      <c r="AJ55" s="285">
        <v>21.6</v>
      </c>
      <c r="AK55" s="285">
        <v>120</v>
      </c>
      <c r="AL55" s="285">
        <v>58540</v>
      </c>
      <c r="AM55" s="306">
        <v>0.84093139223216162</v>
      </c>
      <c r="AN55" s="307" t="s">
        <v>67</v>
      </c>
      <c r="AO55" s="308">
        <v>379.00299999999999</v>
      </c>
      <c r="AP55" s="285" t="s">
        <v>589</v>
      </c>
      <c r="AQ55" s="285" t="s">
        <v>118</v>
      </c>
      <c r="AR55" s="309" t="s">
        <v>124</v>
      </c>
      <c r="AS55" s="285" t="s">
        <v>118</v>
      </c>
      <c r="AT55" s="309" t="s">
        <v>124</v>
      </c>
      <c r="AU55" s="285" t="s">
        <v>229</v>
      </c>
      <c r="AV55" s="285" t="s">
        <v>394</v>
      </c>
      <c r="AW55" s="285" t="s">
        <v>67</v>
      </c>
      <c r="AX55" s="285">
        <v>7298</v>
      </c>
      <c r="AY55" s="310" t="s">
        <v>590</v>
      </c>
      <c r="AZ55" s="311">
        <v>1</v>
      </c>
      <c r="BA55" s="285" t="s">
        <v>591</v>
      </c>
      <c r="BB55" s="285">
        <v>10</v>
      </c>
      <c r="BC55" s="312">
        <v>1</v>
      </c>
      <c r="BD55" s="285"/>
      <c r="BE55" s="313" t="s">
        <v>67</v>
      </c>
      <c r="BF55" s="309">
        <v>0</v>
      </c>
      <c r="BG55" s="314" t="s">
        <v>345</v>
      </c>
      <c r="BH55" s="285"/>
      <c r="BI55" s="285" t="s">
        <v>118</v>
      </c>
      <c r="BJ55" s="285" t="s">
        <v>394</v>
      </c>
      <c r="BK55" s="285" t="s">
        <v>67</v>
      </c>
      <c r="BL55" s="315">
        <v>0.84093139223216162</v>
      </c>
      <c r="BM55" s="285">
        <v>7298</v>
      </c>
      <c r="BN55" s="285" t="s">
        <v>124</v>
      </c>
      <c r="BO55" s="285" t="s">
        <v>229</v>
      </c>
      <c r="BP55" s="285">
        <v>10</v>
      </c>
      <c r="BQ55" s="285">
        <v>2515.395</v>
      </c>
      <c r="BR55" s="316">
        <v>2.1069759582366728E-2</v>
      </c>
      <c r="BS55" s="316">
        <v>0.42338155340794575</v>
      </c>
      <c r="BT55" s="316">
        <v>0.34467747610216287</v>
      </c>
      <c r="BU55" s="285">
        <v>8.1609999999999996</v>
      </c>
      <c r="BV55" s="317">
        <v>0.19877593777518043</v>
      </c>
      <c r="BW55" s="317">
        <v>2.3853112533021652</v>
      </c>
      <c r="BX55" s="285">
        <v>120</v>
      </c>
      <c r="BY55" s="285">
        <v>5</v>
      </c>
      <c r="BZ55" s="285">
        <v>60</v>
      </c>
    </row>
    <row r="56" spans="1:78" ht="16.5">
      <c r="A56" s="105" t="str">
        <f t="shared" si="1"/>
        <v>공영급행</v>
      </c>
      <c r="B56" s="106" t="str">
        <f t="shared" si="2"/>
        <v>송인식</v>
      </c>
      <c r="C56" s="107" t="str">
        <f t="shared" si="3"/>
        <v>F</v>
      </c>
      <c r="D56" s="108">
        <f t="shared" si="4"/>
        <v>0.75819926265044291</v>
      </c>
      <c r="E56" s="109">
        <f t="shared" si="5"/>
        <v>6412</v>
      </c>
      <c r="F56" s="110" t="str">
        <f t="shared" si="6"/>
        <v>e음31</v>
      </c>
      <c r="G56" s="111" t="str">
        <f t="shared" si="7"/>
        <v>73아1578</v>
      </c>
      <c r="H56" s="112">
        <f t="shared" si="8"/>
        <v>2</v>
      </c>
      <c r="I56" s="113">
        <f t="shared" si="9"/>
        <v>2696.0410000000002</v>
      </c>
      <c r="J56" s="114">
        <f t="shared" si="10"/>
        <v>1.4241349882875906E-2</v>
      </c>
      <c r="K56" s="114">
        <f t="shared" si="11"/>
        <v>0.50142577812076972</v>
      </c>
      <c r="L56" s="114">
        <f t="shared" si="12"/>
        <v>0.53745473455336912</v>
      </c>
      <c r="M56" s="115">
        <f t="shared" si="13"/>
        <v>9.2309999999999999</v>
      </c>
      <c r="N56" s="116">
        <f t="shared" si="14"/>
        <v>0.48218851271178736</v>
      </c>
      <c r="O56" s="116">
        <f t="shared" si="15"/>
        <v>7.7521076274433511</v>
      </c>
      <c r="P56" s="217">
        <f t="shared" si="16"/>
        <v>191</v>
      </c>
      <c r="Q56" s="218">
        <f t="shared" si="17"/>
        <v>13</v>
      </c>
      <c r="R56" s="218">
        <f t="shared" si="18"/>
        <v>209</v>
      </c>
      <c r="T56" s="285">
        <v>504</v>
      </c>
      <c r="U56" s="285">
        <v>6412</v>
      </c>
      <c r="V56" s="285" t="s">
        <v>395</v>
      </c>
      <c r="W56" s="285">
        <v>2696.0410000000002</v>
      </c>
      <c r="X56" s="285">
        <v>774.66899999999998</v>
      </c>
      <c r="Y56" s="285">
        <v>3.48</v>
      </c>
      <c r="Z56" s="285">
        <v>9.2309999999999999</v>
      </c>
      <c r="AA56" s="285">
        <v>246.05441400000001</v>
      </c>
      <c r="AB56" s="285">
        <v>3.5041470000000001</v>
      </c>
      <c r="AC56" s="285">
        <v>123.37802600000001</v>
      </c>
      <c r="AD56" s="285">
        <v>1449</v>
      </c>
      <c r="AE56" s="285">
        <v>13</v>
      </c>
      <c r="AF56" s="285">
        <v>209</v>
      </c>
      <c r="AG56" s="285">
        <v>104</v>
      </c>
      <c r="AH56" s="285">
        <v>10.957091999999999</v>
      </c>
      <c r="AI56" s="285">
        <v>3426.5</v>
      </c>
      <c r="AJ56" s="285">
        <v>15.5</v>
      </c>
      <c r="AK56" s="285">
        <v>191</v>
      </c>
      <c r="AL56" s="285">
        <v>147695</v>
      </c>
      <c r="AM56" s="306">
        <v>0.75819926265044291</v>
      </c>
      <c r="AN56" s="307" t="s">
        <v>70</v>
      </c>
      <c r="AO56" s="308">
        <v>2613.913</v>
      </c>
      <c r="AP56" s="285" t="s">
        <v>592</v>
      </c>
      <c r="AQ56" s="285" t="s">
        <v>118</v>
      </c>
      <c r="AR56" s="309" t="s">
        <v>124</v>
      </c>
      <c r="AS56" s="285" t="s">
        <v>118</v>
      </c>
      <c r="AT56" s="309" t="s">
        <v>124</v>
      </c>
      <c r="AU56" s="285" t="s">
        <v>196</v>
      </c>
      <c r="AV56" s="285" t="s">
        <v>395</v>
      </c>
      <c r="AW56" s="285" t="s">
        <v>70</v>
      </c>
      <c r="AX56" s="285">
        <v>6412</v>
      </c>
      <c r="AY56" s="310" t="s">
        <v>464</v>
      </c>
      <c r="AZ56" s="311">
        <v>1</v>
      </c>
      <c r="BA56" s="285" t="s">
        <v>376</v>
      </c>
      <c r="BB56" s="285">
        <v>2</v>
      </c>
      <c r="BC56" s="312">
        <v>1</v>
      </c>
      <c r="BD56" s="285"/>
      <c r="BE56" s="313" t="s">
        <v>70</v>
      </c>
      <c r="BF56" s="309">
        <v>0</v>
      </c>
      <c r="BG56" s="314" t="s">
        <v>345</v>
      </c>
      <c r="BH56" s="285"/>
      <c r="BI56" s="285" t="s">
        <v>118</v>
      </c>
      <c r="BJ56" s="285" t="s">
        <v>395</v>
      </c>
      <c r="BK56" s="285" t="s">
        <v>70</v>
      </c>
      <c r="BL56" s="315">
        <v>0.75819926265044291</v>
      </c>
      <c r="BM56" s="285">
        <v>6412</v>
      </c>
      <c r="BN56" s="285" t="s">
        <v>124</v>
      </c>
      <c r="BO56" s="285" t="s">
        <v>196</v>
      </c>
      <c r="BP56" s="285">
        <v>2</v>
      </c>
      <c r="BQ56" s="285">
        <v>2696.0410000000002</v>
      </c>
      <c r="BR56" s="316">
        <v>1.4241349882875906E-2</v>
      </c>
      <c r="BS56" s="316">
        <v>0.50142577812076972</v>
      </c>
      <c r="BT56" s="316">
        <v>0.53745473455336912</v>
      </c>
      <c r="BU56" s="285">
        <v>9.2309999999999999</v>
      </c>
      <c r="BV56" s="317">
        <v>0.48218851271178736</v>
      </c>
      <c r="BW56" s="317">
        <v>7.7521076274433511</v>
      </c>
      <c r="BX56" s="285">
        <v>191</v>
      </c>
      <c r="BY56" s="285">
        <v>13</v>
      </c>
      <c r="BZ56" s="285">
        <v>209</v>
      </c>
    </row>
    <row r="57" spans="1:78" ht="16.5">
      <c r="A57" s="122" t="str">
        <f t="shared" si="1"/>
        <v>공영급행</v>
      </c>
      <c r="B57" s="123" t="str">
        <f t="shared" si="2"/>
        <v>신응진</v>
      </c>
      <c r="C57" s="124" t="str">
        <f t="shared" si="3"/>
        <v>D</v>
      </c>
      <c r="D57" s="125">
        <f t="shared" si="4"/>
        <v>0.84757554889173725</v>
      </c>
      <c r="E57" s="126">
        <f t="shared" si="5"/>
        <v>8243</v>
      </c>
      <c r="F57" s="127" t="str">
        <f t="shared" si="6"/>
        <v>14-1</v>
      </c>
      <c r="G57" s="128" t="str">
        <f t="shared" si="7"/>
        <v>70바3109</v>
      </c>
      <c r="H57" s="129">
        <f t="shared" si="8"/>
        <v>2</v>
      </c>
      <c r="I57" s="130">
        <f t="shared" si="9"/>
        <v>1419.7660000000001</v>
      </c>
      <c r="J57" s="131">
        <f t="shared" si="10"/>
        <v>3.7412192116986688E-2</v>
      </c>
      <c r="K57" s="131">
        <f t="shared" si="11"/>
        <v>0.33778543196028249</v>
      </c>
      <c r="L57" s="131">
        <f t="shared" si="12"/>
        <v>0.21552847441057188</v>
      </c>
      <c r="M57" s="132">
        <f t="shared" si="13"/>
        <v>9.2080000000000002</v>
      </c>
      <c r="N57" s="133">
        <f t="shared" si="14"/>
        <v>0.21130242589271753</v>
      </c>
      <c r="O57" s="133">
        <f t="shared" si="15"/>
        <v>4.3669168017828284</v>
      </c>
      <c r="P57" s="215">
        <f t="shared" si="16"/>
        <v>20</v>
      </c>
      <c r="Q57" s="216">
        <f t="shared" si="17"/>
        <v>3</v>
      </c>
      <c r="R57" s="216">
        <f t="shared" si="18"/>
        <v>62</v>
      </c>
      <c r="T57" s="285">
        <v>504</v>
      </c>
      <c r="U57" s="285">
        <v>8243</v>
      </c>
      <c r="V57" s="285" t="s">
        <v>365</v>
      </c>
      <c r="W57" s="285">
        <v>1419.7660000000001</v>
      </c>
      <c r="X57" s="285">
        <v>676.04300000000001</v>
      </c>
      <c r="Y57" s="285">
        <v>2.1</v>
      </c>
      <c r="Z57" s="285">
        <v>9.2080000000000002</v>
      </c>
      <c r="AA57" s="285">
        <v>93.959958</v>
      </c>
      <c r="AB57" s="285">
        <v>3.5152480000000002</v>
      </c>
      <c r="AC57" s="285">
        <v>31.738305</v>
      </c>
      <c r="AD57" s="285">
        <v>306</v>
      </c>
      <c r="AE57" s="285">
        <v>3</v>
      </c>
      <c r="AF57" s="285">
        <v>62</v>
      </c>
      <c r="AG57" s="285">
        <v>70</v>
      </c>
      <c r="AH57" s="285">
        <v>15.110329999999999</v>
      </c>
      <c r="AI57" s="285">
        <v>286.3</v>
      </c>
      <c r="AJ57" s="285">
        <v>0</v>
      </c>
      <c r="AK57" s="285">
        <v>20</v>
      </c>
      <c r="AL57" s="285">
        <v>8224</v>
      </c>
      <c r="AM57" s="306">
        <v>0.84757554889173725</v>
      </c>
      <c r="AN57" s="307" t="s">
        <v>67</v>
      </c>
      <c r="AO57" s="308">
        <v>1317.116</v>
      </c>
      <c r="AP57" s="285" t="s">
        <v>593</v>
      </c>
      <c r="AQ57" s="285" t="s">
        <v>118</v>
      </c>
      <c r="AR57" s="309" t="s">
        <v>119</v>
      </c>
      <c r="AS57" s="285" t="s">
        <v>118</v>
      </c>
      <c r="AT57" s="309" t="s">
        <v>119</v>
      </c>
      <c r="AU57" s="285" t="s">
        <v>208</v>
      </c>
      <c r="AV57" s="285" t="s">
        <v>365</v>
      </c>
      <c r="AW57" s="285" t="s">
        <v>67</v>
      </c>
      <c r="AX57" s="285">
        <v>8243</v>
      </c>
      <c r="AY57" s="310" t="s">
        <v>419</v>
      </c>
      <c r="AZ57" s="311">
        <v>1</v>
      </c>
      <c r="BA57" s="285" t="s">
        <v>328</v>
      </c>
      <c r="BB57" s="285">
        <v>2</v>
      </c>
      <c r="BC57" s="312">
        <v>1</v>
      </c>
      <c r="BD57" s="285"/>
      <c r="BE57" s="313" t="s">
        <v>69</v>
      </c>
      <c r="BF57" s="309">
        <v>-1</v>
      </c>
      <c r="BG57" s="314" t="s">
        <v>371</v>
      </c>
      <c r="BH57" s="285"/>
      <c r="BI57" s="285" t="s">
        <v>118</v>
      </c>
      <c r="BJ57" s="285" t="s">
        <v>365</v>
      </c>
      <c r="BK57" s="285" t="s">
        <v>67</v>
      </c>
      <c r="BL57" s="315">
        <v>0.84757554889173725</v>
      </c>
      <c r="BM57" s="285">
        <v>8243</v>
      </c>
      <c r="BN57" s="285" t="s">
        <v>119</v>
      </c>
      <c r="BO57" s="285" t="s">
        <v>208</v>
      </c>
      <c r="BP57" s="285">
        <v>2</v>
      </c>
      <c r="BQ57" s="285">
        <v>1419.7660000000001</v>
      </c>
      <c r="BR57" s="316">
        <v>3.7412192116986688E-2</v>
      </c>
      <c r="BS57" s="316">
        <v>0.33778543196028249</v>
      </c>
      <c r="BT57" s="316">
        <v>0.21552847441057188</v>
      </c>
      <c r="BU57" s="285">
        <v>9.2080000000000002</v>
      </c>
      <c r="BV57" s="317">
        <v>0.21130242589271753</v>
      </c>
      <c r="BW57" s="317">
        <v>4.3669168017828284</v>
      </c>
      <c r="BX57" s="285">
        <v>20</v>
      </c>
      <c r="BY57" s="285">
        <v>3</v>
      </c>
      <c r="BZ57" s="285">
        <v>62</v>
      </c>
    </row>
    <row r="58" spans="1:78" ht="16.5">
      <c r="A58" s="105" t="str">
        <f t="shared" si="1"/>
        <v>공영급행</v>
      </c>
      <c r="B58" s="106" t="str">
        <f t="shared" si="2"/>
        <v>신형순</v>
      </c>
      <c r="C58" s="107" t="str">
        <f t="shared" si="3"/>
        <v>C</v>
      </c>
      <c r="D58" s="108">
        <f t="shared" si="4"/>
        <v>0.89400000000000002</v>
      </c>
      <c r="E58" s="109">
        <f t="shared" si="5"/>
        <v>5560</v>
      </c>
      <c r="F58" s="110" t="str">
        <f t="shared" si="6"/>
        <v>e음86</v>
      </c>
      <c r="G58" s="111" t="str">
        <f t="shared" si="7"/>
        <v>73아1557</v>
      </c>
      <c r="H58" s="112">
        <f t="shared" si="8"/>
        <v>1</v>
      </c>
      <c r="I58" s="113">
        <f t="shared" si="9"/>
        <v>1652.1410000000001</v>
      </c>
      <c r="J58" s="114">
        <f t="shared" si="10"/>
        <v>4.5807043393263989E-2</v>
      </c>
      <c r="K58" s="114">
        <f t="shared" si="11"/>
        <v>0.32886099239755873</v>
      </c>
      <c r="L58" s="114">
        <f t="shared" si="12"/>
        <v>6.4764448070715505E-2</v>
      </c>
      <c r="M58" s="115">
        <f t="shared" si="13"/>
        <v>6.3520000000000003</v>
      </c>
      <c r="N58" s="116">
        <f t="shared" si="14"/>
        <v>0</v>
      </c>
      <c r="O58" s="116">
        <f t="shared" si="15"/>
        <v>1.3921329959125763</v>
      </c>
      <c r="P58" s="217">
        <f t="shared" si="16"/>
        <v>39</v>
      </c>
      <c r="Q58" s="218">
        <f t="shared" si="17"/>
        <v>0</v>
      </c>
      <c r="R58" s="218">
        <f t="shared" si="18"/>
        <v>23</v>
      </c>
      <c r="T58" s="285">
        <v>504</v>
      </c>
      <c r="U58" s="285">
        <v>5560</v>
      </c>
      <c r="V58" s="285" t="s">
        <v>594</v>
      </c>
      <c r="W58" s="285">
        <v>1652.1410000000001</v>
      </c>
      <c r="X58" s="285">
        <v>615.97799999999995</v>
      </c>
      <c r="Y58" s="285">
        <v>2.6819999999999999</v>
      </c>
      <c r="Z58" s="285">
        <v>6.3520000000000003</v>
      </c>
      <c r="AA58" s="285">
        <v>112.88189800000001</v>
      </c>
      <c r="AB58" s="285">
        <v>5.1707859999999997</v>
      </c>
      <c r="AC58" s="285">
        <v>37.122453</v>
      </c>
      <c r="AD58" s="285">
        <v>107</v>
      </c>
      <c r="AE58" s="285">
        <v>0</v>
      </c>
      <c r="AF58" s="285">
        <v>23</v>
      </c>
      <c r="AG58" s="285">
        <v>79</v>
      </c>
      <c r="AH58" s="285">
        <v>14.636013</v>
      </c>
      <c r="AI58" s="285">
        <v>652.1</v>
      </c>
      <c r="AJ58" s="285">
        <v>0</v>
      </c>
      <c r="AK58" s="285">
        <v>39</v>
      </c>
      <c r="AL58" s="285">
        <v>16815</v>
      </c>
      <c r="AM58" s="306">
        <v>0.89400000000000002</v>
      </c>
      <c r="AN58" s="307" t="s">
        <v>69</v>
      </c>
      <c r="AO58" s="308">
        <v>1652.1410000000001</v>
      </c>
      <c r="AP58" s="285" t="s">
        <v>595</v>
      </c>
      <c r="AQ58" s="285" t="s">
        <v>118</v>
      </c>
      <c r="AR58" s="309" t="s">
        <v>127</v>
      </c>
      <c r="AS58" s="285" t="s">
        <v>118</v>
      </c>
      <c r="AT58" s="309" t="s">
        <v>127</v>
      </c>
      <c r="AU58" s="285" t="s">
        <v>523</v>
      </c>
      <c r="AV58" s="285" t="s">
        <v>594</v>
      </c>
      <c r="AW58" s="285" t="s">
        <v>69</v>
      </c>
      <c r="AX58" s="285">
        <v>5560</v>
      </c>
      <c r="AY58" s="310" t="s">
        <v>481</v>
      </c>
      <c r="AZ58" s="311">
        <v>2</v>
      </c>
      <c r="BA58" s="285" t="s">
        <v>596</v>
      </c>
      <c r="BB58" s="285">
        <v>1</v>
      </c>
      <c r="BC58" s="312">
        <v>1</v>
      </c>
      <c r="BD58" s="285"/>
      <c r="BE58" s="313" t="s">
        <v>412</v>
      </c>
      <c r="BF58" s="309" t="s">
        <v>413</v>
      </c>
      <c r="BG58" s="314" t="s">
        <v>412</v>
      </c>
      <c r="BH58" s="285"/>
      <c r="BI58" s="285" t="s">
        <v>118</v>
      </c>
      <c r="BJ58" s="285" t="s">
        <v>594</v>
      </c>
      <c r="BK58" s="285" t="s">
        <v>69</v>
      </c>
      <c r="BL58" s="315">
        <v>0.89400000000000002</v>
      </c>
      <c r="BM58" s="285">
        <v>5560</v>
      </c>
      <c r="BN58" s="285" t="s">
        <v>127</v>
      </c>
      <c r="BO58" s="285" t="s">
        <v>523</v>
      </c>
      <c r="BP58" s="285">
        <v>1</v>
      </c>
      <c r="BQ58" s="285">
        <v>1652.1410000000001</v>
      </c>
      <c r="BR58" s="316">
        <v>4.5807043393263989E-2</v>
      </c>
      <c r="BS58" s="316">
        <v>0.32886099239755873</v>
      </c>
      <c r="BT58" s="316">
        <v>6.4764448070715505E-2</v>
      </c>
      <c r="BU58" s="285">
        <v>6.3520000000000003</v>
      </c>
      <c r="BV58" s="317">
        <v>0</v>
      </c>
      <c r="BW58" s="317">
        <v>1.3921329959125763</v>
      </c>
      <c r="BX58" s="285">
        <v>39</v>
      </c>
      <c r="BY58" s="285">
        <v>0</v>
      </c>
      <c r="BZ58" s="285">
        <v>23</v>
      </c>
    </row>
    <row r="59" spans="1:78" ht="16.5">
      <c r="A59" s="122" t="str">
        <f t="shared" si="1"/>
        <v>공영급행</v>
      </c>
      <c r="B59" s="123" t="str">
        <f t="shared" si="2"/>
        <v>안종락</v>
      </c>
      <c r="C59" s="124" t="str">
        <f t="shared" si="3"/>
        <v>A</v>
      </c>
      <c r="D59" s="125">
        <f t="shared" si="4"/>
        <v>0.99620689655172412</v>
      </c>
      <c r="E59" s="126">
        <f t="shared" si="5"/>
        <v>6935</v>
      </c>
      <c r="F59" s="127" t="str">
        <f t="shared" si="6"/>
        <v>e음53</v>
      </c>
      <c r="G59" s="128" t="str">
        <f t="shared" si="7"/>
        <v>73아1566</v>
      </c>
      <c r="H59" s="129">
        <f t="shared" si="8"/>
        <v>1</v>
      </c>
      <c r="I59" s="130">
        <f t="shared" si="9"/>
        <v>1351.9639999999999</v>
      </c>
      <c r="J59" s="131">
        <f t="shared" si="10"/>
        <v>4.6848350501656078E-3</v>
      </c>
      <c r="K59" s="131">
        <f t="shared" si="11"/>
        <v>0.27312276073787234</v>
      </c>
      <c r="L59" s="131">
        <f t="shared" si="12"/>
        <v>0.24852732765073626</v>
      </c>
      <c r="M59" s="132">
        <f t="shared" si="13"/>
        <v>4.7939999999999996</v>
      </c>
      <c r="N59" s="133">
        <f t="shared" si="14"/>
        <v>0</v>
      </c>
      <c r="O59" s="133">
        <f t="shared" si="15"/>
        <v>0.14793293312543826</v>
      </c>
      <c r="P59" s="215">
        <f t="shared" si="16"/>
        <v>0</v>
      </c>
      <c r="Q59" s="216">
        <f t="shared" si="17"/>
        <v>0</v>
      </c>
      <c r="R59" s="216">
        <f t="shared" si="18"/>
        <v>2</v>
      </c>
      <c r="T59" s="285">
        <v>504</v>
      </c>
      <c r="U59" s="285">
        <v>6935</v>
      </c>
      <c r="V59" s="285" t="s">
        <v>260</v>
      </c>
      <c r="W59" s="285">
        <v>1351.9639999999999</v>
      </c>
      <c r="X59" s="285">
        <v>468.048</v>
      </c>
      <c r="Y59" s="285">
        <v>2.8889999999999998</v>
      </c>
      <c r="Z59" s="285">
        <v>4.7939999999999996</v>
      </c>
      <c r="AA59" s="285">
        <v>85.727457999999999</v>
      </c>
      <c r="AB59" s="285">
        <v>0.401619</v>
      </c>
      <c r="AC59" s="285">
        <v>23.41412</v>
      </c>
      <c r="AD59" s="285">
        <v>336</v>
      </c>
      <c r="AE59" s="285">
        <v>0</v>
      </c>
      <c r="AF59" s="285">
        <v>2</v>
      </c>
      <c r="AG59" s="285">
        <v>59</v>
      </c>
      <c r="AH59" s="285">
        <v>15.770489</v>
      </c>
      <c r="AI59" s="285">
        <v>0</v>
      </c>
      <c r="AJ59" s="285">
        <v>0</v>
      </c>
      <c r="AK59" s="285">
        <v>0</v>
      </c>
      <c r="AL59" s="285">
        <v>0</v>
      </c>
      <c r="AM59" s="306">
        <v>0.99620689655172412</v>
      </c>
      <c r="AN59" s="307" t="s">
        <v>66</v>
      </c>
      <c r="AO59" s="308">
        <v>1351.9639999999999</v>
      </c>
      <c r="AP59" s="285" t="s">
        <v>597</v>
      </c>
      <c r="AQ59" s="285" t="s">
        <v>118</v>
      </c>
      <c r="AR59" s="309" t="s">
        <v>125</v>
      </c>
      <c r="AS59" s="285" t="s">
        <v>118</v>
      </c>
      <c r="AT59" s="309" t="s">
        <v>125</v>
      </c>
      <c r="AU59" s="285" t="s">
        <v>235</v>
      </c>
      <c r="AV59" s="285" t="s">
        <v>260</v>
      </c>
      <c r="AW59" s="285" t="s">
        <v>66</v>
      </c>
      <c r="AX59" s="285">
        <v>6935</v>
      </c>
      <c r="AY59" s="310" t="s">
        <v>432</v>
      </c>
      <c r="AZ59" s="311">
        <v>2</v>
      </c>
      <c r="BA59" s="285" t="s">
        <v>438</v>
      </c>
      <c r="BB59" s="285">
        <v>1</v>
      </c>
      <c r="BC59" s="312">
        <v>1</v>
      </c>
      <c r="BD59" s="285"/>
      <c r="BE59" s="313" t="s">
        <v>66</v>
      </c>
      <c r="BF59" s="309">
        <v>0</v>
      </c>
      <c r="BG59" s="314" t="s">
        <v>345</v>
      </c>
      <c r="BH59" s="285"/>
      <c r="BI59" s="285" t="s">
        <v>118</v>
      </c>
      <c r="BJ59" s="285" t="s">
        <v>260</v>
      </c>
      <c r="BK59" s="285" t="s">
        <v>66</v>
      </c>
      <c r="BL59" s="315">
        <v>0.99620689655172412</v>
      </c>
      <c r="BM59" s="285">
        <v>6935</v>
      </c>
      <c r="BN59" s="285" t="s">
        <v>125</v>
      </c>
      <c r="BO59" s="285" t="s">
        <v>235</v>
      </c>
      <c r="BP59" s="285">
        <v>1</v>
      </c>
      <c r="BQ59" s="285">
        <v>1351.9639999999999</v>
      </c>
      <c r="BR59" s="316">
        <v>4.6848350501656078E-3</v>
      </c>
      <c r="BS59" s="316">
        <v>0.27312276073787234</v>
      </c>
      <c r="BT59" s="316">
        <v>0.24852732765073626</v>
      </c>
      <c r="BU59" s="285">
        <v>4.7939999999999996</v>
      </c>
      <c r="BV59" s="317">
        <v>0</v>
      </c>
      <c r="BW59" s="317">
        <v>0.14793293312543826</v>
      </c>
      <c r="BX59" s="285">
        <v>0</v>
      </c>
      <c r="BY59" s="285">
        <v>0</v>
      </c>
      <c r="BZ59" s="285">
        <v>2</v>
      </c>
    </row>
    <row r="60" spans="1:78" ht="16.5">
      <c r="A60" s="105" t="str">
        <f t="shared" si="1"/>
        <v>공영급행</v>
      </c>
      <c r="B60" s="106" t="str">
        <f t="shared" si="2"/>
        <v>안주영</v>
      </c>
      <c r="C60" s="107" t="str">
        <f t="shared" si="3"/>
        <v>A</v>
      </c>
      <c r="D60" s="108">
        <f t="shared" si="4"/>
        <v>0.99734653200403844</v>
      </c>
      <c r="E60" s="109">
        <f t="shared" si="5"/>
        <v>378</v>
      </c>
      <c r="F60" s="110" t="str">
        <f t="shared" si="6"/>
        <v>14-1</v>
      </c>
      <c r="G60" s="111" t="str">
        <f t="shared" si="7"/>
        <v>70바3210</v>
      </c>
      <c r="H60" s="112">
        <f t="shared" si="8"/>
        <v>7</v>
      </c>
      <c r="I60" s="113">
        <f t="shared" si="9"/>
        <v>1887.6610000000001</v>
      </c>
      <c r="J60" s="114">
        <f t="shared" si="10"/>
        <v>3.7582731886333112E-2</v>
      </c>
      <c r="K60" s="114">
        <f t="shared" si="11"/>
        <v>0.32892194913917122</v>
      </c>
      <c r="L60" s="114">
        <f t="shared" si="12"/>
        <v>0.1520400114215423</v>
      </c>
      <c r="M60" s="115">
        <f t="shared" si="13"/>
        <v>7.89</v>
      </c>
      <c r="N60" s="116">
        <f t="shared" si="14"/>
        <v>0.47678052362156126</v>
      </c>
      <c r="O60" s="116">
        <f t="shared" si="15"/>
        <v>3.3374636653509291</v>
      </c>
      <c r="P60" s="217">
        <f t="shared" si="16"/>
        <v>9</v>
      </c>
      <c r="Q60" s="218">
        <f t="shared" si="17"/>
        <v>9</v>
      </c>
      <c r="R60" s="218">
        <f t="shared" si="18"/>
        <v>63</v>
      </c>
      <c r="T60" s="285">
        <v>504</v>
      </c>
      <c r="U60" s="285">
        <v>378</v>
      </c>
      <c r="V60" s="285" t="s">
        <v>304</v>
      </c>
      <c r="W60" s="285">
        <v>1887.6610000000001</v>
      </c>
      <c r="X60" s="285">
        <v>797.33100000000002</v>
      </c>
      <c r="Y60" s="285">
        <v>2.367</v>
      </c>
      <c r="Z60" s="285">
        <v>7.89</v>
      </c>
      <c r="AA60" s="285">
        <v>125.795512</v>
      </c>
      <c r="AB60" s="285">
        <v>4.7277389999999997</v>
      </c>
      <c r="AC60" s="285">
        <v>41.376905000000001</v>
      </c>
      <c r="AD60" s="285">
        <v>287</v>
      </c>
      <c r="AE60" s="285">
        <v>9</v>
      </c>
      <c r="AF60" s="285">
        <v>63</v>
      </c>
      <c r="AG60" s="285">
        <v>70</v>
      </c>
      <c r="AH60" s="285">
        <v>15.005789</v>
      </c>
      <c r="AI60" s="285">
        <v>149.4</v>
      </c>
      <c r="AJ60" s="285">
        <v>0</v>
      </c>
      <c r="AK60" s="285">
        <v>9</v>
      </c>
      <c r="AL60" s="285">
        <v>2763</v>
      </c>
      <c r="AM60" s="306">
        <v>0.99734653200403844</v>
      </c>
      <c r="AN60" s="307" t="s">
        <v>66</v>
      </c>
      <c r="AO60" s="308">
        <v>488.93700000000001</v>
      </c>
      <c r="AP60" s="285" t="s">
        <v>598</v>
      </c>
      <c r="AQ60" s="285" t="s">
        <v>118</v>
      </c>
      <c r="AR60" s="309" t="s">
        <v>119</v>
      </c>
      <c r="AS60" s="285" t="s">
        <v>118</v>
      </c>
      <c r="AT60" s="309" t="s">
        <v>119</v>
      </c>
      <c r="AU60" s="285" t="s">
        <v>216</v>
      </c>
      <c r="AV60" s="285" t="s">
        <v>304</v>
      </c>
      <c r="AW60" s="285" t="s">
        <v>66</v>
      </c>
      <c r="AX60" s="285">
        <v>378</v>
      </c>
      <c r="AY60" s="310" t="s">
        <v>451</v>
      </c>
      <c r="AZ60" s="311">
        <v>1</v>
      </c>
      <c r="BA60" s="285" t="s">
        <v>469</v>
      </c>
      <c r="BB60" s="285">
        <v>7</v>
      </c>
      <c r="BC60" s="312">
        <v>1</v>
      </c>
      <c r="BD60" s="285"/>
      <c r="BE60" s="313" t="s">
        <v>66</v>
      </c>
      <c r="BF60" s="309">
        <v>0</v>
      </c>
      <c r="BG60" s="314" t="s">
        <v>345</v>
      </c>
      <c r="BH60" s="285"/>
      <c r="BI60" s="285" t="s">
        <v>118</v>
      </c>
      <c r="BJ60" s="285" t="s">
        <v>304</v>
      </c>
      <c r="BK60" s="285" t="s">
        <v>66</v>
      </c>
      <c r="BL60" s="315">
        <v>0.99734653200403844</v>
      </c>
      <c r="BM60" s="285">
        <v>378</v>
      </c>
      <c r="BN60" s="285" t="s">
        <v>119</v>
      </c>
      <c r="BO60" s="285" t="s">
        <v>216</v>
      </c>
      <c r="BP60" s="285">
        <v>7</v>
      </c>
      <c r="BQ60" s="285">
        <v>1887.6610000000001</v>
      </c>
      <c r="BR60" s="316">
        <v>3.7582731886333112E-2</v>
      </c>
      <c r="BS60" s="316">
        <v>0.32892194913917122</v>
      </c>
      <c r="BT60" s="316">
        <v>0.1520400114215423</v>
      </c>
      <c r="BU60" s="285">
        <v>7.89</v>
      </c>
      <c r="BV60" s="317">
        <v>0.47678052362156126</v>
      </c>
      <c r="BW60" s="317">
        <v>3.3374636653509291</v>
      </c>
      <c r="BX60" s="285">
        <v>9</v>
      </c>
      <c r="BY60" s="285">
        <v>9</v>
      </c>
      <c r="BZ60" s="285">
        <v>63</v>
      </c>
    </row>
    <row r="61" spans="1:78" ht="16.5">
      <c r="A61" s="122" t="str">
        <f t="shared" si="1"/>
        <v>공영급행</v>
      </c>
      <c r="B61" s="123" t="str">
        <f t="shared" si="2"/>
        <v>양용민</v>
      </c>
      <c r="C61" s="124" t="str">
        <f t="shared" si="3"/>
        <v>C</v>
      </c>
      <c r="D61" s="125">
        <f t="shared" si="4"/>
        <v>0.89666666666666672</v>
      </c>
      <c r="E61" s="126">
        <f t="shared" si="5"/>
        <v>7799</v>
      </c>
      <c r="F61" s="127" t="str">
        <f t="shared" si="6"/>
        <v>14-1</v>
      </c>
      <c r="G61" s="128" t="str">
        <f t="shared" si="7"/>
        <v>70바3133</v>
      </c>
      <c r="H61" s="129">
        <f t="shared" si="8"/>
        <v>1</v>
      </c>
      <c r="I61" s="130">
        <f t="shared" si="9"/>
        <v>2148.232</v>
      </c>
      <c r="J61" s="131">
        <f t="shared" si="10"/>
        <v>1.2164529547461717E-2</v>
      </c>
      <c r="K61" s="131">
        <f t="shared" si="11"/>
        <v>0.33900790649990092</v>
      </c>
      <c r="L61" s="131">
        <f t="shared" si="12"/>
        <v>9.2634315101907061E-2</v>
      </c>
      <c r="M61" s="132">
        <f t="shared" si="13"/>
        <v>9.2560000000000002</v>
      </c>
      <c r="N61" s="133">
        <f t="shared" si="14"/>
        <v>0</v>
      </c>
      <c r="O61" s="133">
        <f t="shared" si="15"/>
        <v>2.1412957259737309</v>
      </c>
      <c r="P61" s="215">
        <f t="shared" si="16"/>
        <v>1</v>
      </c>
      <c r="Q61" s="216">
        <f t="shared" si="17"/>
        <v>0</v>
      </c>
      <c r="R61" s="216">
        <f t="shared" si="18"/>
        <v>46</v>
      </c>
      <c r="T61" s="285">
        <v>504</v>
      </c>
      <c r="U61" s="285">
        <v>7799</v>
      </c>
      <c r="V61" s="285" t="s">
        <v>261</v>
      </c>
      <c r="W61" s="285">
        <v>2148.232</v>
      </c>
      <c r="X61" s="285">
        <v>998.35199999999998</v>
      </c>
      <c r="Y61" s="285">
        <v>2.1520000000000001</v>
      </c>
      <c r="Z61" s="285">
        <v>9.2560000000000002</v>
      </c>
      <c r="AA61" s="285">
        <v>133.46689599999999</v>
      </c>
      <c r="AB61" s="285">
        <v>1.6235619999999999</v>
      </c>
      <c r="AC61" s="285">
        <v>45.246333</v>
      </c>
      <c r="AD61" s="285">
        <v>199</v>
      </c>
      <c r="AE61" s="285">
        <v>0</v>
      </c>
      <c r="AF61" s="285">
        <v>46</v>
      </c>
      <c r="AG61" s="285">
        <v>77</v>
      </c>
      <c r="AH61" s="285">
        <v>16.095616</v>
      </c>
      <c r="AI61" s="285">
        <v>340.6</v>
      </c>
      <c r="AJ61" s="285">
        <v>0</v>
      </c>
      <c r="AK61" s="285">
        <v>1</v>
      </c>
      <c r="AL61" s="285">
        <v>439</v>
      </c>
      <c r="AM61" s="306">
        <v>0.89666666666666672</v>
      </c>
      <c r="AN61" s="307" t="s">
        <v>69</v>
      </c>
      <c r="AO61" s="308">
        <v>2148.232</v>
      </c>
      <c r="AP61" s="285" t="s">
        <v>599</v>
      </c>
      <c r="AQ61" s="285" t="s">
        <v>118</v>
      </c>
      <c r="AR61" s="309" t="s">
        <v>119</v>
      </c>
      <c r="AS61" s="285" t="s">
        <v>118</v>
      </c>
      <c r="AT61" s="309" t="s">
        <v>119</v>
      </c>
      <c r="AU61" s="285" t="s">
        <v>212</v>
      </c>
      <c r="AV61" s="285" t="s">
        <v>261</v>
      </c>
      <c r="AW61" s="285" t="s">
        <v>69</v>
      </c>
      <c r="AX61" s="285">
        <v>7799</v>
      </c>
      <c r="AY61" s="310" t="s">
        <v>414</v>
      </c>
      <c r="AZ61" s="311">
        <v>1</v>
      </c>
      <c r="BA61" s="285" t="s">
        <v>323</v>
      </c>
      <c r="BB61" s="285">
        <v>1</v>
      </c>
      <c r="BC61" s="312">
        <v>1</v>
      </c>
      <c r="BD61" s="285"/>
      <c r="BE61" s="313" t="s">
        <v>68</v>
      </c>
      <c r="BF61" s="309">
        <v>-1</v>
      </c>
      <c r="BG61" s="314" t="s">
        <v>371</v>
      </c>
      <c r="BH61" s="285"/>
      <c r="BI61" s="285" t="s">
        <v>118</v>
      </c>
      <c r="BJ61" s="285" t="s">
        <v>261</v>
      </c>
      <c r="BK61" s="285" t="s">
        <v>69</v>
      </c>
      <c r="BL61" s="315">
        <v>0.89666666666666672</v>
      </c>
      <c r="BM61" s="285">
        <v>7799</v>
      </c>
      <c r="BN61" s="285" t="s">
        <v>119</v>
      </c>
      <c r="BO61" s="285" t="s">
        <v>212</v>
      </c>
      <c r="BP61" s="285">
        <v>1</v>
      </c>
      <c r="BQ61" s="285">
        <v>2148.232</v>
      </c>
      <c r="BR61" s="316">
        <v>1.2164529547461717E-2</v>
      </c>
      <c r="BS61" s="316">
        <v>0.33900790649990092</v>
      </c>
      <c r="BT61" s="316">
        <v>9.2634315101907061E-2</v>
      </c>
      <c r="BU61" s="285">
        <v>9.2560000000000002</v>
      </c>
      <c r="BV61" s="317">
        <v>0</v>
      </c>
      <c r="BW61" s="317">
        <v>2.1412957259737309</v>
      </c>
      <c r="BX61" s="285">
        <v>1</v>
      </c>
      <c r="BY61" s="285">
        <v>0</v>
      </c>
      <c r="BZ61" s="285">
        <v>46</v>
      </c>
    </row>
    <row r="62" spans="1:78" ht="16.5">
      <c r="A62" s="105" t="str">
        <f t="shared" si="1"/>
        <v>공영급행</v>
      </c>
      <c r="B62" s="106" t="str">
        <f t="shared" si="2"/>
        <v>엄태완</v>
      </c>
      <c r="C62" s="107" t="str">
        <f t="shared" si="3"/>
        <v>D</v>
      </c>
      <c r="D62" s="108">
        <f t="shared" si="4"/>
        <v>0.84751744926033523</v>
      </c>
      <c r="E62" s="109">
        <f t="shared" si="5"/>
        <v>7272</v>
      </c>
      <c r="F62" s="110" t="str">
        <f t="shared" si="6"/>
        <v>e음88</v>
      </c>
      <c r="G62" s="111" t="str">
        <f t="shared" si="7"/>
        <v>73아1555</v>
      </c>
      <c r="H62" s="112">
        <f t="shared" si="8"/>
        <v>8</v>
      </c>
      <c r="I62" s="113">
        <f t="shared" si="9"/>
        <v>2012.2399999999998</v>
      </c>
      <c r="J62" s="114">
        <f t="shared" si="10"/>
        <v>1.3622655068402543E-2</v>
      </c>
      <c r="K62" s="114">
        <f t="shared" si="11"/>
        <v>0.42412034758388123</v>
      </c>
      <c r="L62" s="114">
        <f t="shared" si="12"/>
        <v>0.333459229515366</v>
      </c>
      <c r="M62" s="115">
        <f t="shared" si="13"/>
        <v>8.1039999999999992</v>
      </c>
      <c r="N62" s="116">
        <f t="shared" si="14"/>
        <v>0</v>
      </c>
      <c r="O62" s="116">
        <f t="shared" si="15"/>
        <v>2.7829682344054389</v>
      </c>
      <c r="P62" s="217">
        <f t="shared" si="16"/>
        <v>78</v>
      </c>
      <c r="Q62" s="218">
        <f t="shared" si="17"/>
        <v>0</v>
      </c>
      <c r="R62" s="218">
        <f t="shared" si="18"/>
        <v>56</v>
      </c>
      <c r="T62" s="285">
        <v>504</v>
      </c>
      <c r="U62" s="285">
        <v>7272</v>
      </c>
      <c r="V62" s="285" t="s">
        <v>600</v>
      </c>
      <c r="W62" s="285">
        <v>2012.24</v>
      </c>
      <c r="X62" s="285">
        <v>746.18399999999997</v>
      </c>
      <c r="Y62" s="285">
        <v>2.6970000000000001</v>
      </c>
      <c r="Z62" s="285">
        <v>8.1039999999999992</v>
      </c>
      <c r="AA62" s="285">
        <v>145.038026</v>
      </c>
      <c r="AB62" s="285">
        <v>1.975803</v>
      </c>
      <c r="AC62" s="285">
        <v>61.513578000000003</v>
      </c>
      <c r="AD62" s="285">
        <v>671</v>
      </c>
      <c r="AE62" s="285">
        <v>0</v>
      </c>
      <c r="AF62" s="285">
        <v>56</v>
      </c>
      <c r="AG62" s="285">
        <v>76</v>
      </c>
      <c r="AH62" s="285">
        <v>13.873877999999999</v>
      </c>
      <c r="AI62" s="285">
        <v>944.3</v>
      </c>
      <c r="AJ62" s="285">
        <v>0</v>
      </c>
      <c r="AK62" s="285">
        <v>78</v>
      </c>
      <c r="AL62" s="285">
        <v>37217</v>
      </c>
      <c r="AM62" s="306">
        <v>0.84751744926033523</v>
      </c>
      <c r="AN62" s="307" t="s">
        <v>67</v>
      </c>
      <c r="AO62" s="308">
        <v>524.81899999999996</v>
      </c>
      <c r="AP62" s="285" t="s">
        <v>601</v>
      </c>
      <c r="AQ62" s="285" t="s">
        <v>118</v>
      </c>
      <c r="AR62" s="309" t="s">
        <v>128</v>
      </c>
      <c r="AS62" s="285" t="s">
        <v>118</v>
      </c>
      <c r="AT62" s="309" t="s">
        <v>128</v>
      </c>
      <c r="AU62" s="285" t="s">
        <v>186</v>
      </c>
      <c r="AV62" s="285" t="s">
        <v>600</v>
      </c>
      <c r="AW62" s="285" t="s">
        <v>67</v>
      </c>
      <c r="AX62" s="285">
        <v>7272</v>
      </c>
      <c r="AY62" s="310" t="s">
        <v>443</v>
      </c>
      <c r="AZ62" s="311">
        <v>1</v>
      </c>
      <c r="BA62" s="285" t="s">
        <v>303</v>
      </c>
      <c r="BB62" s="285">
        <v>8</v>
      </c>
      <c r="BC62" s="312">
        <v>1</v>
      </c>
      <c r="BD62" s="285"/>
      <c r="BE62" s="313" t="s">
        <v>412</v>
      </c>
      <c r="BF62" s="309" t="s">
        <v>413</v>
      </c>
      <c r="BG62" s="314" t="s">
        <v>412</v>
      </c>
      <c r="BH62" s="285"/>
      <c r="BI62" s="285" t="s">
        <v>118</v>
      </c>
      <c r="BJ62" s="285" t="s">
        <v>600</v>
      </c>
      <c r="BK62" s="285" t="s">
        <v>67</v>
      </c>
      <c r="BL62" s="315">
        <v>0.84751744926033523</v>
      </c>
      <c r="BM62" s="285">
        <v>7272</v>
      </c>
      <c r="BN62" s="285" t="s">
        <v>128</v>
      </c>
      <c r="BO62" s="285" t="s">
        <v>186</v>
      </c>
      <c r="BP62" s="285">
        <v>8</v>
      </c>
      <c r="BQ62" s="285">
        <v>2012.2399999999998</v>
      </c>
      <c r="BR62" s="316">
        <v>1.3622655068402543E-2</v>
      </c>
      <c r="BS62" s="316">
        <v>0.42412034758388123</v>
      </c>
      <c r="BT62" s="316">
        <v>0.33345922951536594</v>
      </c>
      <c r="BU62" s="285">
        <v>8.1039999999999992</v>
      </c>
      <c r="BV62" s="317">
        <v>0</v>
      </c>
      <c r="BW62" s="317">
        <v>2.7829682344054389</v>
      </c>
      <c r="BX62" s="285">
        <v>78</v>
      </c>
      <c r="BY62" s="285">
        <v>0</v>
      </c>
      <c r="BZ62" s="285">
        <v>56</v>
      </c>
    </row>
    <row r="63" spans="1:78" ht="16.5">
      <c r="A63" s="122" t="str">
        <f t="shared" si="1"/>
        <v>공영급행</v>
      </c>
      <c r="B63" s="123" t="str">
        <f t="shared" si="2"/>
        <v>오인환</v>
      </c>
      <c r="C63" s="124" t="str">
        <f t="shared" si="3"/>
        <v>C</v>
      </c>
      <c r="D63" s="125">
        <f t="shared" si="4"/>
        <v>0.86955021091435913</v>
      </c>
      <c r="E63" s="126">
        <f t="shared" si="5"/>
        <v>975</v>
      </c>
      <c r="F63" s="127" t="str">
        <f t="shared" si="6"/>
        <v>14-1</v>
      </c>
      <c r="G63" s="128" t="str">
        <f t="shared" si="7"/>
        <v>70바3157</v>
      </c>
      <c r="H63" s="129">
        <f t="shared" si="8"/>
        <v>10</v>
      </c>
      <c r="I63" s="130">
        <f t="shared" si="9"/>
        <v>1652.5900000000001</v>
      </c>
      <c r="J63" s="131">
        <f t="shared" si="10"/>
        <v>9.2302932164725349E-3</v>
      </c>
      <c r="K63" s="131">
        <f t="shared" si="11"/>
        <v>0.40675501720423513</v>
      </c>
      <c r="L63" s="131">
        <f t="shared" si="12"/>
        <v>0.24870052463103368</v>
      </c>
      <c r="M63" s="132">
        <f t="shared" si="13"/>
        <v>10.228</v>
      </c>
      <c r="N63" s="133">
        <f t="shared" si="14"/>
        <v>0.12102215310512589</v>
      </c>
      <c r="O63" s="133">
        <f t="shared" si="15"/>
        <v>1.9363544496820142</v>
      </c>
      <c r="P63" s="215">
        <f t="shared" si="16"/>
        <v>59</v>
      </c>
      <c r="Q63" s="216">
        <f t="shared" si="17"/>
        <v>2</v>
      </c>
      <c r="R63" s="216">
        <f t="shared" si="18"/>
        <v>32</v>
      </c>
      <c r="T63" s="285">
        <v>504</v>
      </c>
      <c r="U63" s="285">
        <v>975</v>
      </c>
      <c r="V63" s="285" t="s">
        <v>262</v>
      </c>
      <c r="W63" s="285">
        <v>1693.8620000000001</v>
      </c>
      <c r="X63" s="285">
        <v>829.48199999999997</v>
      </c>
      <c r="Y63" s="285">
        <v>2.0419999999999998</v>
      </c>
      <c r="Z63" s="285">
        <v>10.228</v>
      </c>
      <c r="AA63" s="285">
        <v>119.80247799999999</v>
      </c>
      <c r="AB63" s="285">
        <v>1.105812</v>
      </c>
      <c r="AC63" s="285">
        <v>48.730258999999997</v>
      </c>
      <c r="AD63" s="285">
        <v>411</v>
      </c>
      <c r="AE63" s="285">
        <v>2</v>
      </c>
      <c r="AF63" s="285">
        <v>32</v>
      </c>
      <c r="AG63" s="285">
        <v>71</v>
      </c>
      <c r="AH63" s="285">
        <v>14.138788999999999</v>
      </c>
      <c r="AI63" s="285">
        <v>569.5</v>
      </c>
      <c r="AJ63" s="285">
        <v>0</v>
      </c>
      <c r="AK63" s="285">
        <v>59</v>
      </c>
      <c r="AL63" s="285">
        <v>22429</v>
      </c>
      <c r="AM63" s="306">
        <v>0.86955021091435913</v>
      </c>
      <c r="AN63" s="307" t="s">
        <v>69</v>
      </c>
      <c r="AO63" s="308">
        <v>374.786</v>
      </c>
      <c r="AP63" s="285" t="s">
        <v>602</v>
      </c>
      <c r="AQ63" s="285" t="s">
        <v>118</v>
      </c>
      <c r="AR63" s="309" t="s">
        <v>119</v>
      </c>
      <c r="AS63" s="285" t="s">
        <v>118</v>
      </c>
      <c r="AT63" s="309" t="s">
        <v>119</v>
      </c>
      <c r="AU63" s="285" t="s">
        <v>183</v>
      </c>
      <c r="AV63" s="285" t="s">
        <v>262</v>
      </c>
      <c r="AW63" s="285" t="s">
        <v>69</v>
      </c>
      <c r="AX63" s="285">
        <v>975</v>
      </c>
      <c r="AY63" s="310" t="s">
        <v>414</v>
      </c>
      <c r="AZ63" s="311">
        <v>7</v>
      </c>
      <c r="BA63" s="285" t="s">
        <v>348</v>
      </c>
      <c r="BB63" s="285">
        <v>10</v>
      </c>
      <c r="BC63" s="312">
        <v>1</v>
      </c>
      <c r="BD63" s="285"/>
      <c r="BE63" s="313" t="s">
        <v>67</v>
      </c>
      <c r="BF63" s="309">
        <v>1</v>
      </c>
      <c r="BG63" s="314" t="s">
        <v>340</v>
      </c>
      <c r="BH63" s="285"/>
      <c r="BI63" s="285" t="s">
        <v>118</v>
      </c>
      <c r="BJ63" s="285" t="s">
        <v>262</v>
      </c>
      <c r="BK63" s="285" t="s">
        <v>69</v>
      </c>
      <c r="BL63" s="315">
        <v>0.86955021091435913</v>
      </c>
      <c r="BM63" s="285">
        <v>975</v>
      </c>
      <c r="BN63" s="285" t="s">
        <v>119</v>
      </c>
      <c r="BO63" s="285" t="s">
        <v>183</v>
      </c>
      <c r="BP63" s="285">
        <v>10</v>
      </c>
      <c r="BQ63" s="285">
        <v>1652.5900000000001</v>
      </c>
      <c r="BR63" s="316">
        <v>9.2302932164725349E-3</v>
      </c>
      <c r="BS63" s="316">
        <v>0.40675501720423513</v>
      </c>
      <c r="BT63" s="316">
        <v>0.24264078183464768</v>
      </c>
      <c r="BU63" s="285">
        <v>10.228</v>
      </c>
      <c r="BV63" s="317">
        <v>0.12102215310512589</v>
      </c>
      <c r="BW63" s="317">
        <v>1.9363544496820142</v>
      </c>
      <c r="BX63" s="285">
        <v>59</v>
      </c>
      <c r="BY63" s="285">
        <v>2</v>
      </c>
      <c r="BZ63" s="285">
        <v>32</v>
      </c>
    </row>
    <row r="64" spans="1:78" ht="16.5">
      <c r="A64" s="105" t="str">
        <f t="shared" si="1"/>
        <v>공영급행</v>
      </c>
      <c r="B64" s="106" t="str">
        <f t="shared" si="2"/>
        <v>오종섭</v>
      </c>
      <c r="C64" s="107" t="str">
        <f t="shared" si="3"/>
        <v>B</v>
      </c>
      <c r="D64" s="108">
        <f t="shared" si="4"/>
        <v>0.91758523245514934</v>
      </c>
      <c r="E64" s="109">
        <f t="shared" si="5"/>
        <v>3980</v>
      </c>
      <c r="F64" s="110" t="str">
        <f t="shared" si="6"/>
        <v>14-1</v>
      </c>
      <c r="G64" s="111" t="str">
        <f t="shared" si="7"/>
        <v>70바3133</v>
      </c>
      <c r="H64" s="112">
        <f t="shared" si="8"/>
        <v>2</v>
      </c>
      <c r="I64" s="113">
        <f t="shared" si="9"/>
        <v>2355.0730000000003</v>
      </c>
      <c r="J64" s="114">
        <f t="shared" si="10"/>
        <v>1.9904554848368512E-2</v>
      </c>
      <c r="K64" s="114">
        <f t="shared" si="11"/>
        <v>0.31449275158283763</v>
      </c>
      <c r="L64" s="114">
        <f t="shared" si="12"/>
        <v>6.3692293190062463E-2</v>
      </c>
      <c r="M64" s="115">
        <f t="shared" si="13"/>
        <v>9.1189999999999998</v>
      </c>
      <c r="N64" s="116">
        <f t="shared" si="14"/>
        <v>0</v>
      </c>
      <c r="O64" s="116">
        <f t="shared" si="15"/>
        <v>3.2695377170898734</v>
      </c>
      <c r="P64" s="217">
        <f t="shared" si="16"/>
        <v>1</v>
      </c>
      <c r="Q64" s="218">
        <f t="shared" si="17"/>
        <v>0</v>
      </c>
      <c r="R64" s="218">
        <f t="shared" si="18"/>
        <v>77</v>
      </c>
      <c r="T64" s="285">
        <v>504</v>
      </c>
      <c r="U64" s="285">
        <v>3980</v>
      </c>
      <c r="V64" s="285" t="s">
        <v>263</v>
      </c>
      <c r="W64" s="285">
        <v>2355.0729999999999</v>
      </c>
      <c r="X64" s="285">
        <v>1066.741</v>
      </c>
      <c r="Y64" s="285">
        <v>2.2080000000000002</v>
      </c>
      <c r="Z64" s="285">
        <v>9.1189999999999998</v>
      </c>
      <c r="AA64" s="285">
        <v>140.64077399999999</v>
      </c>
      <c r="AB64" s="285">
        <v>2.7993920000000001</v>
      </c>
      <c r="AC64" s="285">
        <v>44.230504000000003</v>
      </c>
      <c r="AD64" s="285">
        <v>150</v>
      </c>
      <c r="AE64" s="285">
        <v>0</v>
      </c>
      <c r="AF64" s="285">
        <v>77</v>
      </c>
      <c r="AG64" s="285">
        <v>79</v>
      </c>
      <c r="AH64" s="285">
        <v>16.745307</v>
      </c>
      <c r="AI64" s="285">
        <v>159.19999999999999</v>
      </c>
      <c r="AJ64" s="285">
        <v>0</v>
      </c>
      <c r="AK64" s="285">
        <v>1</v>
      </c>
      <c r="AL64" s="285">
        <v>91</v>
      </c>
      <c r="AM64" s="306">
        <v>0.91758523245514934</v>
      </c>
      <c r="AN64" s="307" t="s">
        <v>68</v>
      </c>
      <c r="AO64" s="308">
        <v>2253.9</v>
      </c>
      <c r="AP64" s="285" t="s">
        <v>603</v>
      </c>
      <c r="AQ64" s="285" t="s">
        <v>118</v>
      </c>
      <c r="AR64" s="309" t="s">
        <v>119</v>
      </c>
      <c r="AS64" s="285" t="s">
        <v>118</v>
      </c>
      <c r="AT64" s="309" t="s">
        <v>119</v>
      </c>
      <c r="AU64" s="285" t="s">
        <v>212</v>
      </c>
      <c r="AV64" s="285" t="s">
        <v>263</v>
      </c>
      <c r="AW64" s="285" t="s">
        <v>68</v>
      </c>
      <c r="AX64" s="285">
        <v>3980</v>
      </c>
      <c r="AY64" s="310" t="s">
        <v>430</v>
      </c>
      <c r="AZ64" s="311">
        <v>3</v>
      </c>
      <c r="BA64" s="285" t="s">
        <v>342</v>
      </c>
      <c r="BB64" s="285">
        <v>2</v>
      </c>
      <c r="BC64" s="312">
        <v>1</v>
      </c>
      <c r="BD64" s="285"/>
      <c r="BE64" s="313" t="s">
        <v>68</v>
      </c>
      <c r="BF64" s="309">
        <v>0</v>
      </c>
      <c r="BG64" s="314" t="s">
        <v>345</v>
      </c>
      <c r="BH64" s="285"/>
      <c r="BI64" s="285" t="s">
        <v>118</v>
      </c>
      <c r="BJ64" s="285" t="s">
        <v>263</v>
      </c>
      <c r="BK64" s="285" t="s">
        <v>68</v>
      </c>
      <c r="BL64" s="315">
        <v>0.91758523245514934</v>
      </c>
      <c r="BM64" s="285">
        <v>3980</v>
      </c>
      <c r="BN64" s="285" t="s">
        <v>119</v>
      </c>
      <c r="BO64" s="285" t="s">
        <v>212</v>
      </c>
      <c r="BP64" s="285">
        <v>2</v>
      </c>
      <c r="BQ64" s="285">
        <v>2355.0730000000003</v>
      </c>
      <c r="BR64" s="316">
        <v>1.9904554848368512E-2</v>
      </c>
      <c r="BS64" s="316">
        <v>0.31449275158283763</v>
      </c>
      <c r="BT64" s="316">
        <v>6.3692293190062477E-2</v>
      </c>
      <c r="BU64" s="285">
        <v>9.1189999999999998</v>
      </c>
      <c r="BV64" s="317">
        <v>0</v>
      </c>
      <c r="BW64" s="317">
        <v>3.2695377170898734</v>
      </c>
      <c r="BX64" s="285">
        <v>1</v>
      </c>
      <c r="BY64" s="285">
        <v>0</v>
      </c>
      <c r="BZ64" s="285">
        <v>77</v>
      </c>
    </row>
    <row r="65" spans="1:78" ht="16.5">
      <c r="A65" s="122" t="str">
        <f t="shared" si="1"/>
        <v>공영급행</v>
      </c>
      <c r="B65" s="123" t="str">
        <f t="shared" si="2"/>
        <v>옥선표</v>
      </c>
      <c r="C65" s="124" t="str">
        <f t="shared" si="3"/>
        <v>D</v>
      </c>
      <c r="D65" s="125">
        <f t="shared" si="4"/>
        <v>0.8347533255454116</v>
      </c>
      <c r="E65" s="126">
        <f t="shared" si="5"/>
        <v>502</v>
      </c>
      <c r="F65" s="127" t="str">
        <f t="shared" si="6"/>
        <v>e음88</v>
      </c>
      <c r="G65" s="128" t="str">
        <f t="shared" si="7"/>
        <v>73아1560</v>
      </c>
      <c r="H65" s="129">
        <f t="shared" si="8"/>
        <v>3</v>
      </c>
      <c r="I65" s="130">
        <f t="shared" si="9"/>
        <v>643.96800000000007</v>
      </c>
      <c r="J65" s="131">
        <f t="shared" si="10"/>
        <v>3.8260791904875802E-2</v>
      </c>
      <c r="K65" s="131">
        <f t="shared" si="11"/>
        <v>0.36491515826935061</v>
      </c>
      <c r="L65" s="131">
        <f t="shared" si="12"/>
        <v>0.36026634863844165</v>
      </c>
      <c r="M65" s="132">
        <f t="shared" si="13"/>
        <v>9.8670000000000009</v>
      </c>
      <c r="N65" s="133">
        <f t="shared" si="14"/>
        <v>0</v>
      </c>
      <c r="O65" s="133">
        <f t="shared" si="15"/>
        <v>3.8821804810176901</v>
      </c>
      <c r="P65" s="215">
        <f t="shared" si="16"/>
        <v>6</v>
      </c>
      <c r="Q65" s="216">
        <f t="shared" si="17"/>
        <v>0</v>
      </c>
      <c r="R65" s="216">
        <f t="shared" si="18"/>
        <v>25</v>
      </c>
      <c r="T65" s="285">
        <v>504</v>
      </c>
      <c r="U65" s="285">
        <v>502</v>
      </c>
      <c r="V65" s="285" t="s">
        <v>396</v>
      </c>
      <c r="W65" s="285">
        <v>643.96799999999996</v>
      </c>
      <c r="X65" s="285">
        <v>246.809</v>
      </c>
      <c r="Y65" s="285">
        <v>2.609</v>
      </c>
      <c r="Z65" s="285">
        <v>9.8670000000000009</v>
      </c>
      <c r="AA65" s="285">
        <v>41.048313999999998</v>
      </c>
      <c r="AB65" s="285">
        <v>1.570541</v>
      </c>
      <c r="AC65" s="285">
        <v>14.979151999999999</v>
      </c>
      <c r="AD65" s="285">
        <v>232</v>
      </c>
      <c r="AE65" s="285">
        <v>0</v>
      </c>
      <c r="AF65" s="285">
        <v>25</v>
      </c>
      <c r="AG65" s="285">
        <v>65</v>
      </c>
      <c r="AH65" s="285">
        <v>15.688048999999999</v>
      </c>
      <c r="AI65" s="285">
        <v>99.4</v>
      </c>
      <c r="AJ65" s="285">
        <v>0</v>
      </c>
      <c r="AK65" s="285">
        <v>6</v>
      </c>
      <c r="AL65" s="285">
        <v>3154</v>
      </c>
      <c r="AM65" s="306">
        <v>0.8347533255454116</v>
      </c>
      <c r="AN65" s="307" t="s">
        <v>67</v>
      </c>
      <c r="AO65" s="308">
        <v>398.29</v>
      </c>
      <c r="AP65" s="285" t="s">
        <v>604</v>
      </c>
      <c r="AQ65" s="285" t="s">
        <v>118</v>
      </c>
      <c r="AR65" s="309" t="s">
        <v>128</v>
      </c>
      <c r="AS65" s="285" t="s">
        <v>118</v>
      </c>
      <c r="AT65" s="309" t="s">
        <v>128</v>
      </c>
      <c r="AU65" s="285" t="s">
        <v>194</v>
      </c>
      <c r="AV65" s="285" t="s">
        <v>396</v>
      </c>
      <c r="AW65" s="285" t="s">
        <v>67</v>
      </c>
      <c r="AX65" s="285">
        <v>502</v>
      </c>
      <c r="AY65" s="310" t="s">
        <v>443</v>
      </c>
      <c r="AZ65" s="311">
        <v>2</v>
      </c>
      <c r="BA65" s="285" t="s">
        <v>470</v>
      </c>
      <c r="BB65" s="285">
        <v>3</v>
      </c>
      <c r="BC65" s="312">
        <v>1</v>
      </c>
      <c r="BD65" s="285"/>
      <c r="BE65" s="313" t="s">
        <v>69</v>
      </c>
      <c r="BF65" s="309">
        <v>-1</v>
      </c>
      <c r="BG65" s="314" t="s">
        <v>371</v>
      </c>
      <c r="BH65" s="285"/>
      <c r="BI65" s="285" t="s">
        <v>118</v>
      </c>
      <c r="BJ65" s="285" t="s">
        <v>396</v>
      </c>
      <c r="BK65" s="285" t="s">
        <v>67</v>
      </c>
      <c r="BL65" s="315">
        <v>0.8347533255454116</v>
      </c>
      <c r="BM65" s="285">
        <v>502</v>
      </c>
      <c r="BN65" s="285" t="s">
        <v>128</v>
      </c>
      <c r="BO65" s="285" t="s">
        <v>194</v>
      </c>
      <c r="BP65" s="285">
        <v>3</v>
      </c>
      <c r="BQ65" s="285">
        <v>643.96800000000007</v>
      </c>
      <c r="BR65" s="316">
        <v>3.8260791904875802E-2</v>
      </c>
      <c r="BS65" s="316">
        <v>0.36491515826935061</v>
      </c>
      <c r="BT65" s="316">
        <v>0.3602663486384417</v>
      </c>
      <c r="BU65" s="285">
        <v>9.8670000000000009</v>
      </c>
      <c r="BV65" s="317">
        <v>0</v>
      </c>
      <c r="BW65" s="317">
        <v>3.8821804810176901</v>
      </c>
      <c r="BX65" s="285">
        <v>6</v>
      </c>
      <c r="BY65" s="285">
        <v>0</v>
      </c>
      <c r="BZ65" s="285">
        <v>25</v>
      </c>
    </row>
    <row r="66" spans="1:78" ht="16.5">
      <c r="A66" s="105" t="str">
        <f t="shared" si="1"/>
        <v>공영급행</v>
      </c>
      <c r="B66" s="106" t="str">
        <f t="shared" si="2"/>
        <v>용광성</v>
      </c>
      <c r="C66" s="107" t="str">
        <f t="shared" si="3"/>
        <v>D</v>
      </c>
      <c r="D66" s="108">
        <f t="shared" si="4"/>
        <v>0.82608695652173914</v>
      </c>
      <c r="E66" s="109">
        <f t="shared" si="5"/>
        <v>7274</v>
      </c>
      <c r="F66" s="110" t="str">
        <f t="shared" si="6"/>
        <v>14-1</v>
      </c>
      <c r="G66" s="111" t="str">
        <f t="shared" si="7"/>
        <v>70바3138</v>
      </c>
      <c r="H66" s="112">
        <f t="shared" si="8"/>
        <v>1</v>
      </c>
      <c r="I66" s="113">
        <f t="shared" si="9"/>
        <v>2025.837</v>
      </c>
      <c r="J66" s="114">
        <f t="shared" si="10"/>
        <v>3.9631199470875914E-2</v>
      </c>
      <c r="K66" s="114">
        <f t="shared" si="11"/>
        <v>0.37277858254799645</v>
      </c>
      <c r="L66" s="114">
        <f t="shared" si="12"/>
        <v>0.22114316206091605</v>
      </c>
      <c r="M66" s="115">
        <f t="shared" si="13"/>
        <v>11.497</v>
      </c>
      <c r="N66" s="116">
        <f t="shared" si="14"/>
        <v>0.34553619072018132</v>
      </c>
      <c r="O66" s="116">
        <f t="shared" si="15"/>
        <v>8.7371293939245849</v>
      </c>
      <c r="P66" s="217">
        <f t="shared" si="16"/>
        <v>25</v>
      </c>
      <c r="Q66" s="218">
        <f t="shared" si="17"/>
        <v>7</v>
      </c>
      <c r="R66" s="218">
        <f t="shared" si="18"/>
        <v>177</v>
      </c>
      <c r="T66" s="285">
        <v>504</v>
      </c>
      <c r="U66" s="285">
        <v>7274</v>
      </c>
      <c r="V66" s="285" t="s">
        <v>264</v>
      </c>
      <c r="W66" s="285">
        <v>2025.837</v>
      </c>
      <c r="X66" s="285">
        <v>1066.3520000000001</v>
      </c>
      <c r="Y66" s="285">
        <v>1.9</v>
      </c>
      <c r="Z66" s="285">
        <v>11.497</v>
      </c>
      <c r="AA66" s="285">
        <v>135.40718100000001</v>
      </c>
      <c r="AB66" s="285">
        <v>5.3663489999999996</v>
      </c>
      <c r="AC66" s="285">
        <v>50.476897000000001</v>
      </c>
      <c r="AD66" s="285">
        <v>448</v>
      </c>
      <c r="AE66" s="285">
        <v>7</v>
      </c>
      <c r="AF66" s="285">
        <v>177</v>
      </c>
      <c r="AG66" s="285">
        <v>73</v>
      </c>
      <c r="AH66" s="285">
        <v>14.961074999999999</v>
      </c>
      <c r="AI66" s="285">
        <v>584.1</v>
      </c>
      <c r="AJ66" s="285">
        <v>0</v>
      </c>
      <c r="AK66" s="285">
        <v>25</v>
      </c>
      <c r="AL66" s="285">
        <v>8629</v>
      </c>
      <c r="AM66" s="306">
        <v>0.82608695652173914</v>
      </c>
      <c r="AN66" s="307" t="s">
        <v>67</v>
      </c>
      <c r="AO66" s="308">
        <v>2025.837</v>
      </c>
      <c r="AP66" s="285" t="s">
        <v>605</v>
      </c>
      <c r="AQ66" s="285" t="s">
        <v>118</v>
      </c>
      <c r="AR66" s="309" t="s">
        <v>119</v>
      </c>
      <c r="AS66" s="285" t="s">
        <v>118</v>
      </c>
      <c r="AT66" s="309" t="s">
        <v>119</v>
      </c>
      <c r="AU66" s="285" t="s">
        <v>214</v>
      </c>
      <c r="AV66" s="285" t="s">
        <v>264</v>
      </c>
      <c r="AW66" s="285" t="s">
        <v>67</v>
      </c>
      <c r="AX66" s="285">
        <v>7274</v>
      </c>
      <c r="AY66" s="310" t="s">
        <v>419</v>
      </c>
      <c r="AZ66" s="311">
        <v>7</v>
      </c>
      <c r="BA66" s="285" t="s">
        <v>330</v>
      </c>
      <c r="BB66" s="285">
        <v>1</v>
      </c>
      <c r="BC66" s="312">
        <v>1</v>
      </c>
      <c r="BD66" s="285"/>
      <c r="BE66" s="313" t="s">
        <v>69</v>
      </c>
      <c r="BF66" s="309">
        <v>-1</v>
      </c>
      <c r="BG66" s="314" t="s">
        <v>371</v>
      </c>
      <c r="BH66" s="285"/>
      <c r="BI66" s="285" t="s">
        <v>118</v>
      </c>
      <c r="BJ66" s="285" t="s">
        <v>264</v>
      </c>
      <c r="BK66" s="285" t="s">
        <v>67</v>
      </c>
      <c r="BL66" s="315">
        <v>0.82608695652173914</v>
      </c>
      <c r="BM66" s="285">
        <v>7274</v>
      </c>
      <c r="BN66" s="285" t="s">
        <v>119</v>
      </c>
      <c r="BO66" s="285" t="s">
        <v>214</v>
      </c>
      <c r="BP66" s="285">
        <v>1</v>
      </c>
      <c r="BQ66" s="285">
        <v>2025.837</v>
      </c>
      <c r="BR66" s="316">
        <v>3.9631199470875914E-2</v>
      </c>
      <c r="BS66" s="316">
        <v>0.37277858254799645</v>
      </c>
      <c r="BT66" s="316">
        <v>0.22114316206091605</v>
      </c>
      <c r="BU66" s="285">
        <v>11.497</v>
      </c>
      <c r="BV66" s="317">
        <v>0.34553619072018132</v>
      </c>
      <c r="BW66" s="317">
        <v>8.7371293939245849</v>
      </c>
      <c r="BX66" s="285">
        <v>25</v>
      </c>
      <c r="BY66" s="285">
        <v>7</v>
      </c>
      <c r="BZ66" s="285">
        <v>177</v>
      </c>
    </row>
    <row r="67" spans="1:78" ht="16.5">
      <c r="A67" s="122" t="str">
        <f t="shared" si="1"/>
        <v>공영급행</v>
      </c>
      <c r="B67" s="123" t="str">
        <f t="shared" si="2"/>
        <v>윤기성</v>
      </c>
      <c r="C67" s="124" t="str">
        <f t="shared" si="3"/>
        <v>A</v>
      </c>
      <c r="D67" s="125">
        <f t="shared" si="4"/>
        <v>0.96250000000000002</v>
      </c>
      <c r="E67" s="126">
        <f t="shared" si="5"/>
        <v>6497</v>
      </c>
      <c r="F67" s="127" t="str">
        <f t="shared" si="6"/>
        <v>14-1</v>
      </c>
      <c r="G67" s="128" t="str">
        <f t="shared" si="7"/>
        <v>70바3211</v>
      </c>
      <c r="H67" s="129">
        <f t="shared" si="8"/>
        <v>1</v>
      </c>
      <c r="I67" s="130">
        <f t="shared" si="9"/>
        <v>1222.376</v>
      </c>
      <c r="J67" s="131">
        <f t="shared" si="10"/>
        <v>1.6014026641473042E-2</v>
      </c>
      <c r="K67" s="131">
        <f t="shared" si="11"/>
        <v>0.31991101560526591</v>
      </c>
      <c r="L67" s="131">
        <f t="shared" si="12"/>
        <v>8.01717311203754E-2</v>
      </c>
      <c r="M67" s="132">
        <f t="shared" si="13"/>
        <v>9.4849999999999994</v>
      </c>
      <c r="N67" s="133">
        <f t="shared" si="14"/>
        <v>0.16361577779668449</v>
      </c>
      <c r="O67" s="133">
        <f t="shared" si="15"/>
        <v>0.40903944449171126</v>
      </c>
      <c r="P67" s="215">
        <f t="shared" si="16"/>
        <v>1</v>
      </c>
      <c r="Q67" s="216">
        <f t="shared" si="17"/>
        <v>2</v>
      </c>
      <c r="R67" s="216">
        <f t="shared" si="18"/>
        <v>5</v>
      </c>
      <c r="T67" s="285">
        <v>504</v>
      </c>
      <c r="U67" s="285">
        <v>6497</v>
      </c>
      <c r="V67" s="285" t="s">
        <v>265</v>
      </c>
      <c r="W67" s="285">
        <v>1222.376</v>
      </c>
      <c r="X67" s="285">
        <v>529.19500000000005</v>
      </c>
      <c r="Y67" s="285">
        <v>2.31</v>
      </c>
      <c r="Z67" s="285">
        <v>9.4849999999999994</v>
      </c>
      <c r="AA67" s="285">
        <v>75.401086000000006</v>
      </c>
      <c r="AB67" s="285">
        <v>1.2074750000000001</v>
      </c>
      <c r="AC67" s="285">
        <v>24.121638000000001</v>
      </c>
      <c r="AD67" s="285">
        <v>98</v>
      </c>
      <c r="AE67" s="285">
        <v>2</v>
      </c>
      <c r="AF67" s="285">
        <v>5</v>
      </c>
      <c r="AG67" s="285">
        <v>77</v>
      </c>
      <c r="AH67" s="285">
        <v>16.211649000000001</v>
      </c>
      <c r="AI67" s="285">
        <v>121.9</v>
      </c>
      <c r="AJ67" s="285">
        <v>0</v>
      </c>
      <c r="AK67" s="285">
        <v>1</v>
      </c>
      <c r="AL67" s="285">
        <v>36</v>
      </c>
      <c r="AM67" s="306">
        <v>0.96250000000000002</v>
      </c>
      <c r="AN67" s="307" t="s">
        <v>66</v>
      </c>
      <c r="AO67" s="308">
        <v>1222.376</v>
      </c>
      <c r="AP67" s="285" t="s">
        <v>606</v>
      </c>
      <c r="AQ67" s="285" t="s">
        <v>118</v>
      </c>
      <c r="AR67" s="309" t="s">
        <v>119</v>
      </c>
      <c r="AS67" s="285" t="s">
        <v>118</v>
      </c>
      <c r="AT67" s="309" t="s">
        <v>119</v>
      </c>
      <c r="AU67" s="285" t="s">
        <v>217</v>
      </c>
      <c r="AV67" s="285" t="s">
        <v>265</v>
      </c>
      <c r="AW67" s="285" t="s">
        <v>66</v>
      </c>
      <c r="AX67" s="285">
        <v>6497</v>
      </c>
      <c r="AY67" s="310" t="s">
        <v>451</v>
      </c>
      <c r="AZ67" s="311">
        <v>4</v>
      </c>
      <c r="BA67" s="285" t="s">
        <v>466</v>
      </c>
      <c r="BB67" s="285">
        <v>1</v>
      </c>
      <c r="BC67" s="312">
        <v>1</v>
      </c>
      <c r="BD67" s="285"/>
      <c r="BE67" s="313" t="s">
        <v>66</v>
      </c>
      <c r="BF67" s="309">
        <v>0</v>
      </c>
      <c r="BG67" s="314" t="s">
        <v>345</v>
      </c>
      <c r="BH67" s="285"/>
      <c r="BI67" s="285" t="s">
        <v>118</v>
      </c>
      <c r="BJ67" s="285" t="s">
        <v>265</v>
      </c>
      <c r="BK67" s="285" t="s">
        <v>66</v>
      </c>
      <c r="BL67" s="315">
        <v>0.96250000000000002</v>
      </c>
      <c r="BM67" s="285">
        <v>6497</v>
      </c>
      <c r="BN67" s="285" t="s">
        <v>119</v>
      </c>
      <c r="BO67" s="285" t="s">
        <v>217</v>
      </c>
      <c r="BP67" s="285">
        <v>1</v>
      </c>
      <c r="BQ67" s="285">
        <v>1222.376</v>
      </c>
      <c r="BR67" s="316">
        <v>1.6014026641473042E-2</v>
      </c>
      <c r="BS67" s="316">
        <v>0.31991101560526591</v>
      </c>
      <c r="BT67" s="316">
        <v>8.01717311203754E-2</v>
      </c>
      <c r="BU67" s="285">
        <v>9.4849999999999994</v>
      </c>
      <c r="BV67" s="317">
        <v>0.16361577779668449</v>
      </c>
      <c r="BW67" s="317">
        <v>0.40903944449171126</v>
      </c>
      <c r="BX67" s="285">
        <v>1</v>
      </c>
      <c r="BY67" s="285">
        <v>2</v>
      </c>
      <c r="BZ67" s="285">
        <v>5</v>
      </c>
    </row>
    <row r="68" spans="1:78" ht="16.5">
      <c r="A68" s="105" t="str">
        <f t="shared" si="1"/>
        <v>공영급행</v>
      </c>
      <c r="B68" s="106" t="str">
        <f t="shared" si="2"/>
        <v>윤석춘</v>
      </c>
      <c r="C68" s="107" t="str">
        <f t="shared" si="3"/>
        <v>B</v>
      </c>
      <c r="D68" s="108">
        <f t="shared" si="4"/>
        <v>0.91724137931034488</v>
      </c>
      <c r="E68" s="109">
        <f t="shared" si="5"/>
        <v>8345</v>
      </c>
      <c r="F68" s="110" t="str">
        <f t="shared" si="6"/>
        <v>e음84</v>
      </c>
      <c r="G68" s="111" t="str">
        <f t="shared" si="7"/>
        <v>73아1554</v>
      </c>
      <c r="H68" s="112">
        <f t="shared" si="8"/>
        <v>1</v>
      </c>
      <c r="I68" s="113">
        <f t="shared" si="9"/>
        <v>3297.9430000000002</v>
      </c>
      <c r="J68" s="114">
        <f t="shared" si="10"/>
        <v>3.9849094692156639E-2</v>
      </c>
      <c r="K68" s="114">
        <f t="shared" si="11"/>
        <v>0.37899805832113714</v>
      </c>
      <c r="L68" s="114">
        <f t="shared" si="12"/>
        <v>0.1849637789373558</v>
      </c>
      <c r="M68" s="115">
        <f t="shared" si="13"/>
        <v>6.91</v>
      </c>
      <c r="N68" s="116">
        <f t="shared" si="14"/>
        <v>0</v>
      </c>
      <c r="O68" s="116">
        <f t="shared" si="15"/>
        <v>1.0915895150401325</v>
      </c>
      <c r="P68" s="217">
        <f t="shared" si="16"/>
        <v>147</v>
      </c>
      <c r="Q68" s="218">
        <f t="shared" si="17"/>
        <v>0</v>
      </c>
      <c r="R68" s="218">
        <f t="shared" si="18"/>
        <v>36</v>
      </c>
      <c r="T68" s="285">
        <v>504</v>
      </c>
      <c r="U68" s="285">
        <v>8345</v>
      </c>
      <c r="V68" s="285" t="s">
        <v>172</v>
      </c>
      <c r="W68" s="285">
        <v>3297.9430000000002</v>
      </c>
      <c r="X68" s="285">
        <v>1240.02</v>
      </c>
      <c r="Y68" s="285">
        <v>2.66</v>
      </c>
      <c r="Z68" s="285">
        <v>6.91</v>
      </c>
      <c r="AA68" s="285">
        <v>220.88050100000001</v>
      </c>
      <c r="AB68" s="285">
        <v>8.8018879999999999</v>
      </c>
      <c r="AC68" s="285">
        <v>83.713280999999995</v>
      </c>
      <c r="AD68" s="285">
        <v>610</v>
      </c>
      <c r="AE68" s="285">
        <v>0</v>
      </c>
      <c r="AF68" s="285">
        <v>36</v>
      </c>
      <c r="AG68" s="285">
        <v>82</v>
      </c>
      <c r="AH68" s="285">
        <v>14.930892</v>
      </c>
      <c r="AI68" s="285">
        <v>2830.9</v>
      </c>
      <c r="AJ68" s="285">
        <v>2</v>
      </c>
      <c r="AK68" s="285">
        <v>147</v>
      </c>
      <c r="AL68" s="285">
        <v>86034</v>
      </c>
      <c r="AM68" s="306">
        <v>0.91724137931034488</v>
      </c>
      <c r="AN68" s="307" t="s">
        <v>68</v>
      </c>
      <c r="AO68" s="308">
        <v>3297.9430000000002</v>
      </c>
      <c r="AP68" s="285" t="s">
        <v>607</v>
      </c>
      <c r="AQ68" s="285" t="s">
        <v>118</v>
      </c>
      <c r="AR68" s="309" t="s">
        <v>126</v>
      </c>
      <c r="AS68" s="285" t="s">
        <v>118</v>
      </c>
      <c r="AT68" s="309" t="s">
        <v>126</v>
      </c>
      <c r="AU68" s="285" t="s">
        <v>195</v>
      </c>
      <c r="AV68" s="285" t="s">
        <v>172</v>
      </c>
      <c r="AW68" s="285" t="s">
        <v>68</v>
      </c>
      <c r="AX68" s="285">
        <v>8345</v>
      </c>
      <c r="AY68" s="310" t="s">
        <v>498</v>
      </c>
      <c r="AZ68" s="311">
        <v>1</v>
      </c>
      <c r="BA68" s="285" t="s">
        <v>499</v>
      </c>
      <c r="BB68" s="285">
        <v>1</v>
      </c>
      <c r="BC68" s="312">
        <v>1</v>
      </c>
      <c r="BD68" s="285"/>
      <c r="BE68" s="313" t="s">
        <v>67</v>
      </c>
      <c r="BF68" s="309">
        <v>2</v>
      </c>
      <c r="BG68" s="314" t="s">
        <v>340</v>
      </c>
      <c r="BH68" s="285"/>
      <c r="BI68" s="285" t="s">
        <v>118</v>
      </c>
      <c r="BJ68" s="285" t="s">
        <v>172</v>
      </c>
      <c r="BK68" s="285" t="s">
        <v>68</v>
      </c>
      <c r="BL68" s="315">
        <v>0.91724137931034488</v>
      </c>
      <c r="BM68" s="285">
        <v>8345</v>
      </c>
      <c r="BN68" s="285" t="s">
        <v>126</v>
      </c>
      <c r="BO68" s="285" t="s">
        <v>195</v>
      </c>
      <c r="BP68" s="285">
        <v>1</v>
      </c>
      <c r="BQ68" s="285">
        <v>3297.9430000000002</v>
      </c>
      <c r="BR68" s="316">
        <v>3.9849094692156639E-2</v>
      </c>
      <c r="BS68" s="316">
        <v>0.37899805832113714</v>
      </c>
      <c r="BT68" s="316">
        <v>0.1849637789373558</v>
      </c>
      <c r="BU68" s="285">
        <v>6.91</v>
      </c>
      <c r="BV68" s="317">
        <v>0</v>
      </c>
      <c r="BW68" s="317">
        <v>1.0915895150401325</v>
      </c>
      <c r="BX68" s="285">
        <v>147</v>
      </c>
      <c r="BY68" s="285">
        <v>0</v>
      </c>
      <c r="BZ68" s="285">
        <v>36</v>
      </c>
    </row>
    <row r="69" spans="1:78" ht="16.5">
      <c r="A69" s="122" t="str">
        <f t="shared" si="1"/>
        <v>공영급행</v>
      </c>
      <c r="B69" s="123" t="str">
        <f t="shared" si="2"/>
        <v>윤성운</v>
      </c>
      <c r="C69" s="124" t="str">
        <f t="shared" si="3"/>
        <v>D</v>
      </c>
      <c r="D69" s="125">
        <f t="shared" si="4"/>
        <v>0.80434782608695665</v>
      </c>
      <c r="E69" s="126">
        <f t="shared" si="5"/>
        <v>9644</v>
      </c>
      <c r="F69" s="127" t="str">
        <f t="shared" si="6"/>
        <v>14-1</v>
      </c>
      <c r="G69" s="128" t="str">
        <f t="shared" si="7"/>
        <v>70바3144</v>
      </c>
      <c r="H69" s="129">
        <f t="shared" si="8"/>
        <v>1</v>
      </c>
      <c r="I69" s="130">
        <f t="shared" si="9"/>
        <v>1861.403</v>
      </c>
      <c r="J69" s="131">
        <f t="shared" si="10"/>
        <v>6.0725235361914709E-2</v>
      </c>
      <c r="K69" s="131">
        <f t="shared" si="11"/>
        <v>0.36793388574470443</v>
      </c>
      <c r="L69" s="131">
        <f t="shared" si="12"/>
        <v>0.16976441963400726</v>
      </c>
      <c r="M69" s="132">
        <f t="shared" si="13"/>
        <v>13.23</v>
      </c>
      <c r="N69" s="133">
        <f t="shared" si="14"/>
        <v>0.21489167042279397</v>
      </c>
      <c r="O69" s="133">
        <f t="shared" si="15"/>
        <v>6.6079188655009151</v>
      </c>
      <c r="P69" s="215">
        <f t="shared" si="16"/>
        <v>41</v>
      </c>
      <c r="Q69" s="216">
        <f t="shared" si="17"/>
        <v>4</v>
      </c>
      <c r="R69" s="216">
        <f t="shared" si="18"/>
        <v>123</v>
      </c>
      <c r="T69" s="285">
        <v>504</v>
      </c>
      <c r="U69" s="285">
        <v>9644</v>
      </c>
      <c r="V69" s="285" t="s">
        <v>173</v>
      </c>
      <c r="W69" s="285">
        <v>1861.403</v>
      </c>
      <c r="X69" s="285">
        <v>1006.208</v>
      </c>
      <c r="Y69" s="285">
        <v>1.85</v>
      </c>
      <c r="Z69" s="285">
        <v>13.23</v>
      </c>
      <c r="AA69" s="285">
        <v>120.15357299999999</v>
      </c>
      <c r="AB69" s="285">
        <v>7.296354</v>
      </c>
      <c r="AC69" s="285">
        <v>44.208570999999999</v>
      </c>
      <c r="AD69" s="285">
        <v>316</v>
      </c>
      <c r="AE69" s="285">
        <v>4</v>
      </c>
      <c r="AF69" s="285">
        <v>123</v>
      </c>
      <c r="AG69" s="285">
        <v>82</v>
      </c>
      <c r="AH69" s="285">
        <v>15.491865000000001</v>
      </c>
      <c r="AI69" s="285">
        <v>874.9</v>
      </c>
      <c r="AJ69" s="285">
        <v>1.8</v>
      </c>
      <c r="AK69" s="285">
        <v>41</v>
      </c>
      <c r="AL69" s="285">
        <v>15297</v>
      </c>
      <c r="AM69" s="306">
        <v>0.80434782608695665</v>
      </c>
      <c r="AN69" s="307" t="s">
        <v>67</v>
      </c>
      <c r="AO69" s="308">
        <v>1861.403</v>
      </c>
      <c r="AP69" s="285" t="s">
        <v>608</v>
      </c>
      <c r="AQ69" s="285" t="s">
        <v>118</v>
      </c>
      <c r="AR69" s="309" t="s">
        <v>119</v>
      </c>
      <c r="AS69" s="285" t="s">
        <v>118</v>
      </c>
      <c r="AT69" s="309" t="s">
        <v>119</v>
      </c>
      <c r="AU69" s="285" t="s">
        <v>190</v>
      </c>
      <c r="AV69" s="285" t="s">
        <v>173</v>
      </c>
      <c r="AW69" s="285" t="s">
        <v>67</v>
      </c>
      <c r="AX69" s="285">
        <v>9644</v>
      </c>
      <c r="AY69" s="310" t="s">
        <v>419</v>
      </c>
      <c r="AZ69" s="311">
        <v>13</v>
      </c>
      <c r="BA69" s="285" t="s">
        <v>490</v>
      </c>
      <c r="BB69" s="285">
        <v>1</v>
      </c>
      <c r="BC69" s="312">
        <v>1</v>
      </c>
      <c r="BD69" s="285"/>
      <c r="BE69" s="313" t="s">
        <v>67</v>
      </c>
      <c r="BF69" s="309">
        <v>0</v>
      </c>
      <c r="BG69" s="314" t="s">
        <v>345</v>
      </c>
      <c r="BH69" s="285"/>
      <c r="BI69" s="285" t="s">
        <v>118</v>
      </c>
      <c r="BJ69" s="285" t="s">
        <v>173</v>
      </c>
      <c r="BK69" s="285" t="s">
        <v>67</v>
      </c>
      <c r="BL69" s="315">
        <v>0.80434782608695665</v>
      </c>
      <c r="BM69" s="285">
        <v>9644</v>
      </c>
      <c r="BN69" s="285" t="s">
        <v>119</v>
      </c>
      <c r="BO69" s="285" t="s">
        <v>190</v>
      </c>
      <c r="BP69" s="285">
        <v>1</v>
      </c>
      <c r="BQ69" s="285">
        <v>1861.403</v>
      </c>
      <c r="BR69" s="316">
        <v>6.0725235361914709E-2</v>
      </c>
      <c r="BS69" s="316">
        <v>0.36793388574470443</v>
      </c>
      <c r="BT69" s="316">
        <v>0.16976441963400726</v>
      </c>
      <c r="BU69" s="285">
        <v>13.23</v>
      </c>
      <c r="BV69" s="317">
        <v>0.21489167042279397</v>
      </c>
      <c r="BW69" s="317">
        <v>6.6079188655009151</v>
      </c>
      <c r="BX69" s="285">
        <v>41</v>
      </c>
      <c r="BY69" s="285">
        <v>4</v>
      </c>
      <c r="BZ69" s="285">
        <v>123</v>
      </c>
    </row>
    <row r="70" spans="1:78" ht="16.5">
      <c r="A70" s="105" t="str">
        <f t="shared" si="1"/>
        <v>공영급행</v>
      </c>
      <c r="B70" s="106" t="str">
        <f t="shared" si="2"/>
        <v>윤철</v>
      </c>
      <c r="C70" s="107" t="str">
        <f t="shared" si="3"/>
        <v>C</v>
      </c>
      <c r="D70" s="108">
        <f t="shared" si="4"/>
        <v>0.87827586206896557</v>
      </c>
      <c r="E70" s="109">
        <f t="shared" si="5"/>
        <v>9881</v>
      </c>
      <c r="F70" s="110" t="str">
        <f t="shared" si="6"/>
        <v>e음88</v>
      </c>
      <c r="G70" s="111" t="str">
        <f t="shared" si="7"/>
        <v>73아1560</v>
      </c>
      <c r="H70" s="112">
        <f t="shared" si="8"/>
        <v>1</v>
      </c>
      <c r="I70" s="113">
        <f t="shared" si="9"/>
        <v>2743.002</v>
      </c>
      <c r="J70" s="114">
        <f t="shared" si="10"/>
        <v>1.8747831464567641E-2</v>
      </c>
      <c r="K70" s="114">
        <f t="shared" si="11"/>
        <v>0.39161587398166775</v>
      </c>
      <c r="L70" s="114">
        <f t="shared" si="12"/>
        <v>0.36492864387266216</v>
      </c>
      <c r="M70" s="115">
        <f t="shared" si="13"/>
        <v>9.1829999999999998</v>
      </c>
      <c r="N70" s="116">
        <f t="shared" si="14"/>
        <v>0</v>
      </c>
      <c r="O70" s="116">
        <f t="shared" si="15"/>
        <v>4.5935074053901532</v>
      </c>
      <c r="P70" s="217">
        <f t="shared" si="16"/>
        <v>56</v>
      </c>
      <c r="Q70" s="218">
        <f t="shared" si="17"/>
        <v>0</v>
      </c>
      <c r="R70" s="218">
        <f t="shared" si="18"/>
        <v>126</v>
      </c>
      <c r="T70" s="285">
        <v>504</v>
      </c>
      <c r="U70" s="285">
        <v>9881</v>
      </c>
      <c r="V70" s="285" t="s">
        <v>266</v>
      </c>
      <c r="W70" s="285">
        <v>2743.002</v>
      </c>
      <c r="X70" s="285">
        <v>1076.9159999999999</v>
      </c>
      <c r="Y70" s="285">
        <v>2.5470000000000002</v>
      </c>
      <c r="Z70" s="285">
        <v>9.1829999999999998</v>
      </c>
      <c r="AA70" s="285">
        <v>179.45579499999999</v>
      </c>
      <c r="AB70" s="285">
        <v>3.3644069999999999</v>
      </c>
      <c r="AC70" s="285">
        <v>70.277737999999999</v>
      </c>
      <c r="AD70" s="285">
        <v>1001</v>
      </c>
      <c r="AE70" s="285">
        <v>0</v>
      </c>
      <c r="AF70" s="285">
        <v>126</v>
      </c>
      <c r="AG70" s="285">
        <v>68</v>
      </c>
      <c r="AH70" s="285">
        <v>15.285112</v>
      </c>
      <c r="AI70" s="285">
        <v>582.70000000000005</v>
      </c>
      <c r="AJ70" s="285">
        <v>0</v>
      </c>
      <c r="AK70" s="285">
        <v>56</v>
      </c>
      <c r="AL70" s="285">
        <v>47439</v>
      </c>
      <c r="AM70" s="306">
        <v>0.87827586206896557</v>
      </c>
      <c r="AN70" s="307" t="s">
        <v>69</v>
      </c>
      <c r="AO70" s="308">
        <v>2743.002</v>
      </c>
      <c r="AP70" s="285" t="s">
        <v>609</v>
      </c>
      <c r="AQ70" s="285" t="s">
        <v>118</v>
      </c>
      <c r="AR70" s="309" t="s">
        <v>128</v>
      </c>
      <c r="AS70" s="285" t="s">
        <v>118</v>
      </c>
      <c r="AT70" s="309" t="s">
        <v>128</v>
      </c>
      <c r="AU70" s="285" t="s">
        <v>194</v>
      </c>
      <c r="AV70" s="285" t="s">
        <v>266</v>
      </c>
      <c r="AW70" s="285" t="s">
        <v>69</v>
      </c>
      <c r="AX70" s="285">
        <v>9881</v>
      </c>
      <c r="AY70" s="310" t="s">
        <v>411</v>
      </c>
      <c r="AZ70" s="311">
        <v>5</v>
      </c>
      <c r="BA70" s="285" t="s">
        <v>497</v>
      </c>
      <c r="BB70" s="285">
        <v>1</v>
      </c>
      <c r="BC70" s="312">
        <v>1</v>
      </c>
      <c r="BD70" s="285"/>
      <c r="BE70" s="313" t="s">
        <v>69</v>
      </c>
      <c r="BF70" s="309">
        <v>0</v>
      </c>
      <c r="BG70" s="314" t="s">
        <v>345</v>
      </c>
      <c r="BH70" s="285"/>
      <c r="BI70" s="285" t="s">
        <v>118</v>
      </c>
      <c r="BJ70" s="285" t="s">
        <v>266</v>
      </c>
      <c r="BK70" s="285" t="s">
        <v>69</v>
      </c>
      <c r="BL70" s="315">
        <v>0.87827586206896557</v>
      </c>
      <c r="BM70" s="285">
        <v>9881</v>
      </c>
      <c r="BN70" s="285" t="s">
        <v>128</v>
      </c>
      <c r="BO70" s="285" t="s">
        <v>194</v>
      </c>
      <c r="BP70" s="285">
        <v>1</v>
      </c>
      <c r="BQ70" s="285">
        <v>2743.002</v>
      </c>
      <c r="BR70" s="316">
        <v>1.8747831464567641E-2</v>
      </c>
      <c r="BS70" s="316">
        <v>0.39161587398166775</v>
      </c>
      <c r="BT70" s="316">
        <v>0.36492864387266216</v>
      </c>
      <c r="BU70" s="285">
        <v>9.1829999999999998</v>
      </c>
      <c r="BV70" s="317">
        <v>0</v>
      </c>
      <c r="BW70" s="317">
        <v>4.5935074053901532</v>
      </c>
      <c r="BX70" s="285">
        <v>56</v>
      </c>
      <c r="BY70" s="285">
        <v>0</v>
      </c>
      <c r="BZ70" s="285">
        <v>126</v>
      </c>
    </row>
    <row r="71" spans="1:78" ht="16.5">
      <c r="A71" s="122" t="str">
        <f t="shared" ref="A71:A123" si="19">BI71</f>
        <v>공영급행</v>
      </c>
      <c r="B71" s="123" t="str">
        <f t="shared" ref="B71:B123" si="20">IF(BJ71="NULL", E71, BJ71)</f>
        <v>윤철희</v>
      </c>
      <c r="C71" s="124" t="str">
        <f t="shared" ref="C71:C123" si="21">BK71</f>
        <v>C</v>
      </c>
      <c r="D71" s="125">
        <f t="shared" ref="D71:D123" si="22">BL71</f>
        <v>0.89048246018402477</v>
      </c>
      <c r="E71" s="126">
        <f t="shared" ref="E71:E123" si="23">U71</f>
        <v>2812</v>
      </c>
      <c r="F71" s="127" t="str">
        <f t="shared" ref="F71:F123" si="24">BN71</f>
        <v>14-1</v>
      </c>
      <c r="G71" s="128" t="str">
        <f t="shared" ref="G71:G123" si="25">BO71</f>
        <v>70바3131</v>
      </c>
      <c r="H71" s="129">
        <f t="shared" ref="H71:H123" si="26">BP71</f>
        <v>9</v>
      </c>
      <c r="I71" s="130">
        <f t="shared" ref="I71:I123" si="27">BQ71</f>
        <v>2055.681</v>
      </c>
      <c r="J71" s="131">
        <f t="shared" ref="J71:J123" si="28">AB71/AA71</f>
        <v>2.7519604347266097E-2</v>
      </c>
      <c r="K71" s="131">
        <f t="shared" ref="K71:K123" si="29">AC71/AA71</f>
        <v>0.37029019854466899</v>
      </c>
      <c r="L71" s="131">
        <f t="shared" ref="L71:L123" si="30">AD71/I71</f>
        <v>0.19798791738601465</v>
      </c>
      <c r="M71" s="132">
        <f t="shared" ref="M71:M123" si="31">Z71</f>
        <v>10.385999999999999</v>
      </c>
      <c r="N71" s="133">
        <f t="shared" ref="N71:N123" si="32">BV71</f>
        <v>0</v>
      </c>
      <c r="O71" s="133">
        <f t="shared" ref="O71:O123" si="33">BW71</f>
        <v>3.5024889562145098</v>
      </c>
      <c r="P71" s="215">
        <f t="shared" ref="P71:P123" si="34">AK71</f>
        <v>37</v>
      </c>
      <c r="Q71" s="216">
        <f t="shared" ref="Q71:Q123" si="35">AE71</f>
        <v>0</v>
      </c>
      <c r="R71" s="216">
        <f t="shared" ref="R71:R123" si="36">AF71</f>
        <v>72</v>
      </c>
      <c r="T71" s="285">
        <v>504</v>
      </c>
      <c r="U71" s="285">
        <v>2812</v>
      </c>
      <c r="V71" s="285" t="s">
        <v>300</v>
      </c>
      <c r="W71" s="285">
        <v>2055.681</v>
      </c>
      <c r="X71" s="285">
        <v>985.09699999999998</v>
      </c>
      <c r="Y71" s="285">
        <v>2.0870000000000002</v>
      </c>
      <c r="Z71" s="285">
        <v>10.385999999999999</v>
      </c>
      <c r="AA71" s="285">
        <v>136.850514</v>
      </c>
      <c r="AB71" s="285">
        <v>3.7660719999999999</v>
      </c>
      <c r="AC71" s="285">
        <v>50.674404000000003</v>
      </c>
      <c r="AD71" s="285">
        <v>407</v>
      </c>
      <c r="AE71" s="285">
        <v>0</v>
      </c>
      <c r="AF71" s="285">
        <v>72</v>
      </c>
      <c r="AG71" s="285">
        <v>71</v>
      </c>
      <c r="AH71" s="285">
        <v>15.021361000000001</v>
      </c>
      <c r="AI71" s="285">
        <v>967.4</v>
      </c>
      <c r="AJ71" s="285">
        <v>0</v>
      </c>
      <c r="AK71" s="285">
        <v>37</v>
      </c>
      <c r="AL71" s="285">
        <v>10156</v>
      </c>
      <c r="AM71" s="306">
        <v>0.89048246018402477</v>
      </c>
      <c r="AN71" s="307" t="s">
        <v>69</v>
      </c>
      <c r="AO71" s="308">
        <v>371.82</v>
      </c>
      <c r="AP71" s="285" t="s">
        <v>610</v>
      </c>
      <c r="AQ71" s="285" t="s">
        <v>118</v>
      </c>
      <c r="AR71" s="309" t="s">
        <v>119</v>
      </c>
      <c r="AS71" s="285" t="s">
        <v>118</v>
      </c>
      <c r="AT71" s="309" t="s">
        <v>119</v>
      </c>
      <c r="AU71" s="285" t="s">
        <v>211</v>
      </c>
      <c r="AV71" s="285" t="s">
        <v>300</v>
      </c>
      <c r="AW71" s="285" t="s">
        <v>69</v>
      </c>
      <c r="AX71" s="285">
        <v>2812</v>
      </c>
      <c r="AY71" s="310" t="s">
        <v>414</v>
      </c>
      <c r="AZ71" s="311">
        <v>2</v>
      </c>
      <c r="BA71" s="285" t="s">
        <v>331</v>
      </c>
      <c r="BB71" s="285">
        <v>9</v>
      </c>
      <c r="BC71" s="312">
        <v>1</v>
      </c>
      <c r="BD71" s="285"/>
      <c r="BE71" s="313" t="s">
        <v>69</v>
      </c>
      <c r="BF71" s="309">
        <v>0</v>
      </c>
      <c r="BG71" s="314" t="s">
        <v>345</v>
      </c>
      <c r="BH71" s="285"/>
      <c r="BI71" s="285" t="s">
        <v>118</v>
      </c>
      <c r="BJ71" s="285" t="s">
        <v>300</v>
      </c>
      <c r="BK71" s="285" t="s">
        <v>69</v>
      </c>
      <c r="BL71" s="315">
        <v>0.89048246018402477</v>
      </c>
      <c r="BM71" s="285">
        <v>2812</v>
      </c>
      <c r="BN71" s="285" t="s">
        <v>119</v>
      </c>
      <c r="BO71" s="285" t="s">
        <v>211</v>
      </c>
      <c r="BP71" s="285">
        <v>9</v>
      </c>
      <c r="BQ71" s="285">
        <v>2055.681</v>
      </c>
      <c r="BR71" s="316">
        <v>2.7519604347266097E-2</v>
      </c>
      <c r="BS71" s="316">
        <v>0.37029019854466899</v>
      </c>
      <c r="BT71" s="316">
        <v>0.19798791738601465</v>
      </c>
      <c r="BU71" s="285">
        <v>10.385999999999999</v>
      </c>
      <c r="BV71" s="317">
        <v>0</v>
      </c>
      <c r="BW71" s="317">
        <v>3.5024889562145098</v>
      </c>
      <c r="BX71" s="285">
        <v>37</v>
      </c>
      <c r="BY71" s="285">
        <v>0</v>
      </c>
      <c r="BZ71" s="285">
        <v>72</v>
      </c>
    </row>
    <row r="72" spans="1:78" ht="16.5">
      <c r="A72" s="105" t="str">
        <f t="shared" si="19"/>
        <v>공영급행</v>
      </c>
      <c r="B72" s="106" t="str">
        <f t="shared" si="20"/>
        <v>이강선</v>
      </c>
      <c r="C72" s="107" t="str">
        <f t="shared" si="21"/>
        <v>C</v>
      </c>
      <c r="D72" s="108">
        <f t="shared" si="22"/>
        <v>0.85737519433383769</v>
      </c>
      <c r="E72" s="109">
        <f t="shared" si="23"/>
        <v>3259</v>
      </c>
      <c r="F72" s="110" t="str">
        <f t="shared" si="24"/>
        <v>e음88</v>
      </c>
      <c r="G72" s="111" t="str">
        <f t="shared" si="25"/>
        <v>73아1556</v>
      </c>
      <c r="H72" s="112">
        <f t="shared" si="26"/>
        <v>3</v>
      </c>
      <c r="I72" s="113">
        <f t="shared" si="27"/>
        <v>853.06899999999996</v>
      </c>
      <c r="J72" s="114">
        <f t="shared" si="28"/>
        <v>5.6722765991202385E-2</v>
      </c>
      <c r="K72" s="114">
        <f t="shared" si="29"/>
        <v>0.36990176965607319</v>
      </c>
      <c r="L72" s="114">
        <f t="shared" si="30"/>
        <v>0.21686405202861669</v>
      </c>
      <c r="M72" s="115">
        <f t="shared" si="31"/>
        <v>8.8209999999999997</v>
      </c>
      <c r="N72" s="116">
        <f t="shared" si="32"/>
        <v>0</v>
      </c>
      <c r="O72" s="116">
        <f t="shared" si="33"/>
        <v>5.5095191596459374</v>
      </c>
      <c r="P72" s="217">
        <f t="shared" si="34"/>
        <v>39</v>
      </c>
      <c r="Q72" s="218">
        <f t="shared" si="35"/>
        <v>0</v>
      </c>
      <c r="R72" s="218">
        <f t="shared" si="36"/>
        <v>47</v>
      </c>
      <c r="T72" s="285">
        <v>504</v>
      </c>
      <c r="U72" s="285">
        <v>3259</v>
      </c>
      <c r="V72" s="285" t="s">
        <v>366</v>
      </c>
      <c r="W72" s="285">
        <v>853.06899999999996</v>
      </c>
      <c r="X72" s="285">
        <v>344.58300000000003</v>
      </c>
      <c r="Y72" s="285">
        <v>2.476</v>
      </c>
      <c r="Z72" s="285">
        <v>8.8209999999999997</v>
      </c>
      <c r="AA72" s="285">
        <v>56.375247999999999</v>
      </c>
      <c r="AB72" s="285">
        <v>3.1977600000000002</v>
      </c>
      <c r="AC72" s="285">
        <v>20.853304000000001</v>
      </c>
      <c r="AD72" s="285">
        <v>185</v>
      </c>
      <c r="AE72" s="285">
        <v>0</v>
      </c>
      <c r="AF72" s="285">
        <v>47</v>
      </c>
      <c r="AG72" s="285">
        <v>78</v>
      </c>
      <c r="AH72" s="285">
        <v>15.131976999999999</v>
      </c>
      <c r="AI72" s="285">
        <v>354.3</v>
      </c>
      <c r="AJ72" s="285">
        <v>0</v>
      </c>
      <c r="AK72" s="285">
        <v>39</v>
      </c>
      <c r="AL72" s="285">
        <v>22634</v>
      </c>
      <c r="AM72" s="306">
        <v>0.85737519433383769</v>
      </c>
      <c r="AN72" s="307" t="s">
        <v>69</v>
      </c>
      <c r="AO72" s="308">
        <v>367.07600000000002</v>
      </c>
      <c r="AP72" s="285" t="s">
        <v>611</v>
      </c>
      <c r="AQ72" s="285" t="s">
        <v>118</v>
      </c>
      <c r="AR72" s="309" t="s">
        <v>128</v>
      </c>
      <c r="AS72" s="285" t="s">
        <v>118</v>
      </c>
      <c r="AT72" s="309" t="s">
        <v>128</v>
      </c>
      <c r="AU72" s="285" t="s">
        <v>236</v>
      </c>
      <c r="AV72" s="285" t="s">
        <v>366</v>
      </c>
      <c r="AW72" s="285" t="s">
        <v>69</v>
      </c>
      <c r="AX72" s="285">
        <v>3259</v>
      </c>
      <c r="AY72" s="310" t="s">
        <v>411</v>
      </c>
      <c r="AZ72" s="311">
        <v>8</v>
      </c>
      <c r="BA72" s="285" t="s">
        <v>467</v>
      </c>
      <c r="BB72" s="285">
        <v>3</v>
      </c>
      <c r="BC72" s="312">
        <v>1</v>
      </c>
      <c r="BD72" s="285"/>
      <c r="BE72" s="313" t="s">
        <v>66</v>
      </c>
      <c r="BF72" s="309">
        <v>-2</v>
      </c>
      <c r="BG72" s="314" t="s">
        <v>371</v>
      </c>
      <c r="BH72" s="285"/>
      <c r="BI72" s="285" t="s">
        <v>118</v>
      </c>
      <c r="BJ72" s="285" t="s">
        <v>366</v>
      </c>
      <c r="BK72" s="285" t="s">
        <v>69</v>
      </c>
      <c r="BL72" s="315">
        <v>0.85737519433383769</v>
      </c>
      <c r="BM72" s="285">
        <v>3259</v>
      </c>
      <c r="BN72" s="285" t="s">
        <v>128</v>
      </c>
      <c r="BO72" s="285" t="s">
        <v>236</v>
      </c>
      <c r="BP72" s="285">
        <v>3</v>
      </c>
      <c r="BQ72" s="285">
        <v>853.06899999999996</v>
      </c>
      <c r="BR72" s="316">
        <v>5.6722765991202385E-2</v>
      </c>
      <c r="BS72" s="316">
        <v>0.36990176965607319</v>
      </c>
      <c r="BT72" s="316">
        <v>0.21686405202861669</v>
      </c>
      <c r="BU72" s="285">
        <v>8.8209999999999997</v>
      </c>
      <c r="BV72" s="317">
        <v>0</v>
      </c>
      <c r="BW72" s="317">
        <v>5.5095191596459374</v>
      </c>
      <c r="BX72" s="285">
        <v>39</v>
      </c>
      <c r="BY72" s="285">
        <v>0</v>
      </c>
      <c r="BZ72" s="285">
        <v>47</v>
      </c>
    </row>
    <row r="73" spans="1:78" ht="16.5">
      <c r="A73" s="122" t="str">
        <f t="shared" si="19"/>
        <v>공영급행</v>
      </c>
      <c r="B73" s="123" t="str">
        <f t="shared" si="20"/>
        <v>이광세</v>
      </c>
      <c r="C73" s="124" t="str">
        <f t="shared" si="21"/>
        <v>D</v>
      </c>
      <c r="D73" s="125">
        <f t="shared" si="22"/>
        <v>0.83115384615384613</v>
      </c>
      <c r="E73" s="126">
        <f t="shared" si="23"/>
        <v>7318</v>
      </c>
      <c r="F73" s="127" t="str">
        <f t="shared" si="24"/>
        <v>14-1</v>
      </c>
      <c r="G73" s="128" t="str">
        <f t="shared" si="25"/>
        <v>70바3113</v>
      </c>
      <c r="H73" s="129">
        <f t="shared" si="26"/>
        <v>1</v>
      </c>
      <c r="I73" s="130">
        <f t="shared" si="27"/>
        <v>1577.213</v>
      </c>
      <c r="J73" s="131">
        <f t="shared" si="28"/>
        <v>3.5354810624885075E-2</v>
      </c>
      <c r="K73" s="131">
        <f t="shared" si="29"/>
        <v>0.32300351034094454</v>
      </c>
      <c r="L73" s="131">
        <f t="shared" si="30"/>
        <v>0.16357968137467799</v>
      </c>
      <c r="M73" s="132">
        <f t="shared" si="31"/>
        <v>8.532</v>
      </c>
      <c r="N73" s="133">
        <f t="shared" si="32"/>
        <v>0</v>
      </c>
      <c r="O73" s="133">
        <f t="shared" si="33"/>
        <v>3.6139697047893975</v>
      </c>
      <c r="P73" s="215">
        <f t="shared" si="34"/>
        <v>2</v>
      </c>
      <c r="Q73" s="216">
        <f t="shared" si="35"/>
        <v>0</v>
      </c>
      <c r="R73" s="216">
        <f t="shared" si="36"/>
        <v>57</v>
      </c>
      <c r="T73" s="285">
        <v>504</v>
      </c>
      <c r="U73" s="285">
        <v>7318</v>
      </c>
      <c r="V73" s="285" t="s">
        <v>267</v>
      </c>
      <c r="W73" s="285">
        <v>1577.213</v>
      </c>
      <c r="X73" s="285">
        <v>729.69600000000003</v>
      </c>
      <c r="Y73" s="285">
        <v>2.161</v>
      </c>
      <c r="Z73" s="285">
        <v>8.532</v>
      </c>
      <c r="AA73" s="285">
        <v>98.861907000000002</v>
      </c>
      <c r="AB73" s="285">
        <v>3.495244</v>
      </c>
      <c r="AC73" s="285">
        <v>31.932742999999999</v>
      </c>
      <c r="AD73" s="285">
        <v>258</v>
      </c>
      <c r="AE73" s="285">
        <v>0</v>
      </c>
      <c r="AF73" s="285">
        <v>57</v>
      </c>
      <c r="AG73" s="285">
        <v>76</v>
      </c>
      <c r="AH73" s="285">
        <v>15.953697</v>
      </c>
      <c r="AI73" s="285">
        <v>581.20000000000005</v>
      </c>
      <c r="AJ73" s="285">
        <v>0</v>
      </c>
      <c r="AK73" s="285">
        <v>2</v>
      </c>
      <c r="AL73" s="285">
        <v>490</v>
      </c>
      <c r="AM73" s="306">
        <v>0.83115384615384613</v>
      </c>
      <c r="AN73" s="307" t="s">
        <v>67</v>
      </c>
      <c r="AO73" s="308">
        <v>1577.213</v>
      </c>
      <c r="AP73" s="285" t="s">
        <v>612</v>
      </c>
      <c r="AQ73" s="285" t="s">
        <v>118</v>
      </c>
      <c r="AR73" s="309" t="s">
        <v>119</v>
      </c>
      <c r="AS73" s="285" t="s">
        <v>118</v>
      </c>
      <c r="AT73" s="309" t="s">
        <v>119</v>
      </c>
      <c r="AU73" s="285" t="s">
        <v>191</v>
      </c>
      <c r="AV73" s="285" t="s">
        <v>267</v>
      </c>
      <c r="AW73" s="285" t="s">
        <v>67</v>
      </c>
      <c r="AX73" s="285">
        <v>7318</v>
      </c>
      <c r="AY73" s="310" t="s">
        <v>419</v>
      </c>
      <c r="AZ73" s="311">
        <v>6</v>
      </c>
      <c r="BA73" s="285" t="s">
        <v>324</v>
      </c>
      <c r="BB73" s="285">
        <v>1</v>
      </c>
      <c r="BC73" s="312">
        <v>1</v>
      </c>
      <c r="BD73" s="285"/>
      <c r="BE73" s="313" t="s">
        <v>67</v>
      </c>
      <c r="BF73" s="309">
        <v>0</v>
      </c>
      <c r="BG73" s="314" t="s">
        <v>345</v>
      </c>
      <c r="BH73" s="285"/>
      <c r="BI73" s="285" t="s">
        <v>118</v>
      </c>
      <c r="BJ73" s="285" t="s">
        <v>267</v>
      </c>
      <c r="BK73" s="285" t="s">
        <v>67</v>
      </c>
      <c r="BL73" s="315">
        <v>0.83115384615384613</v>
      </c>
      <c r="BM73" s="285">
        <v>7318</v>
      </c>
      <c r="BN73" s="285" t="s">
        <v>119</v>
      </c>
      <c r="BO73" s="285" t="s">
        <v>191</v>
      </c>
      <c r="BP73" s="285">
        <v>1</v>
      </c>
      <c r="BQ73" s="285">
        <v>1577.213</v>
      </c>
      <c r="BR73" s="316">
        <v>3.5354810624885075E-2</v>
      </c>
      <c r="BS73" s="316">
        <v>0.32300351034094454</v>
      </c>
      <c r="BT73" s="316">
        <v>0.16357968137467799</v>
      </c>
      <c r="BU73" s="285">
        <v>8.532</v>
      </c>
      <c r="BV73" s="317">
        <v>0</v>
      </c>
      <c r="BW73" s="317">
        <v>3.6139697047893975</v>
      </c>
      <c r="BX73" s="285">
        <v>2</v>
      </c>
      <c r="BY73" s="285">
        <v>0</v>
      </c>
      <c r="BZ73" s="285">
        <v>57</v>
      </c>
    </row>
    <row r="74" spans="1:78" ht="16.5">
      <c r="A74" s="105" t="str">
        <f t="shared" si="19"/>
        <v>공영급행</v>
      </c>
      <c r="B74" s="106" t="str">
        <f t="shared" si="20"/>
        <v>이규환</v>
      </c>
      <c r="C74" s="107" t="str">
        <f t="shared" si="21"/>
        <v>F</v>
      </c>
      <c r="D74" s="108">
        <f t="shared" si="22"/>
        <v>0.75172413793103454</v>
      </c>
      <c r="E74" s="109">
        <f t="shared" si="23"/>
        <v>6861</v>
      </c>
      <c r="F74" s="110" t="str">
        <f t="shared" si="24"/>
        <v>e음53</v>
      </c>
      <c r="G74" s="111" t="str">
        <f t="shared" si="25"/>
        <v>73아1566</v>
      </c>
      <c r="H74" s="112">
        <f t="shared" si="26"/>
        <v>1</v>
      </c>
      <c r="I74" s="113">
        <f t="shared" si="27"/>
        <v>1315.4559999999999</v>
      </c>
      <c r="J74" s="114">
        <f t="shared" si="28"/>
        <v>1.5919034403871383E-2</v>
      </c>
      <c r="K74" s="114">
        <f t="shared" si="29"/>
        <v>0.36828208173599336</v>
      </c>
      <c r="L74" s="114">
        <f t="shared" si="30"/>
        <v>0.31471976257662743</v>
      </c>
      <c r="M74" s="115">
        <f t="shared" si="31"/>
        <v>9.3119999999999994</v>
      </c>
      <c r="N74" s="116">
        <f t="shared" si="32"/>
        <v>7.6019266322856868E-2</v>
      </c>
      <c r="O74" s="116">
        <f t="shared" si="33"/>
        <v>2.888732120268561</v>
      </c>
      <c r="P74" s="217">
        <f t="shared" si="34"/>
        <v>11</v>
      </c>
      <c r="Q74" s="218">
        <f t="shared" si="35"/>
        <v>1</v>
      </c>
      <c r="R74" s="218">
        <f t="shared" si="36"/>
        <v>38</v>
      </c>
      <c r="T74" s="285">
        <v>504</v>
      </c>
      <c r="U74" s="285">
        <v>6861</v>
      </c>
      <c r="V74" s="285" t="s">
        <v>268</v>
      </c>
      <c r="W74" s="285">
        <v>1315.4559999999999</v>
      </c>
      <c r="X74" s="285">
        <v>603.28800000000001</v>
      </c>
      <c r="Y74" s="285">
        <v>2.1800000000000002</v>
      </c>
      <c r="Z74" s="285">
        <v>9.3119999999999994</v>
      </c>
      <c r="AA74" s="285">
        <v>93.684137000000007</v>
      </c>
      <c r="AB74" s="285">
        <v>1.4913609999999999</v>
      </c>
      <c r="AC74" s="285">
        <v>34.502189000000001</v>
      </c>
      <c r="AD74" s="285">
        <v>414</v>
      </c>
      <c r="AE74" s="285">
        <v>1</v>
      </c>
      <c r="AF74" s="285">
        <v>38</v>
      </c>
      <c r="AG74" s="285">
        <v>74</v>
      </c>
      <c r="AH74" s="285">
        <v>14.041395</v>
      </c>
      <c r="AI74" s="285">
        <v>78.900000000000006</v>
      </c>
      <c r="AJ74" s="285">
        <v>0</v>
      </c>
      <c r="AK74" s="285">
        <v>11</v>
      </c>
      <c r="AL74" s="285">
        <v>2570</v>
      </c>
      <c r="AM74" s="306">
        <v>0.75172413793103454</v>
      </c>
      <c r="AN74" s="307" t="s">
        <v>70</v>
      </c>
      <c r="AO74" s="308">
        <v>1315.4559999999999</v>
      </c>
      <c r="AP74" s="285" t="s">
        <v>613</v>
      </c>
      <c r="AQ74" s="285" t="s">
        <v>118</v>
      </c>
      <c r="AR74" s="309" t="s">
        <v>125</v>
      </c>
      <c r="AS74" s="285" t="s">
        <v>118</v>
      </c>
      <c r="AT74" s="309" t="s">
        <v>125</v>
      </c>
      <c r="AU74" s="285" t="s">
        <v>235</v>
      </c>
      <c r="AV74" s="285" t="s">
        <v>268</v>
      </c>
      <c r="AW74" s="285" t="s">
        <v>70</v>
      </c>
      <c r="AX74" s="285">
        <v>6861</v>
      </c>
      <c r="AY74" s="310" t="s">
        <v>472</v>
      </c>
      <c r="AZ74" s="311">
        <v>1</v>
      </c>
      <c r="BA74" s="285" t="s">
        <v>473</v>
      </c>
      <c r="BB74" s="285">
        <v>1</v>
      </c>
      <c r="BC74" s="312">
        <v>1</v>
      </c>
      <c r="BD74" s="285"/>
      <c r="BE74" s="313" t="s">
        <v>70</v>
      </c>
      <c r="BF74" s="309">
        <v>0</v>
      </c>
      <c r="BG74" s="314" t="s">
        <v>345</v>
      </c>
      <c r="BH74" s="285"/>
      <c r="BI74" s="285" t="s">
        <v>118</v>
      </c>
      <c r="BJ74" s="285" t="s">
        <v>268</v>
      </c>
      <c r="BK74" s="285" t="s">
        <v>70</v>
      </c>
      <c r="BL74" s="315">
        <v>0.75172413793103454</v>
      </c>
      <c r="BM74" s="285">
        <v>6861</v>
      </c>
      <c r="BN74" s="285" t="s">
        <v>125</v>
      </c>
      <c r="BO74" s="285" t="s">
        <v>235</v>
      </c>
      <c r="BP74" s="285">
        <v>1</v>
      </c>
      <c r="BQ74" s="285">
        <v>1315.4559999999999</v>
      </c>
      <c r="BR74" s="316">
        <v>1.5919034403871383E-2</v>
      </c>
      <c r="BS74" s="316">
        <v>0.36828208173599336</v>
      </c>
      <c r="BT74" s="316">
        <v>0.31471976257662743</v>
      </c>
      <c r="BU74" s="285">
        <v>9.3119999999999994</v>
      </c>
      <c r="BV74" s="317">
        <v>7.6019266322856868E-2</v>
      </c>
      <c r="BW74" s="317">
        <v>2.888732120268561</v>
      </c>
      <c r="BX74" s="285">
        <v>11</v>
      </c>
      <c r="BY74" s="285">
        <v>1</v>
      </c>
      <c r="BZ74" s="285">
        <v>38</v>
      </c>
    </row>
    <row r="75" spans="1:78" ht="16.5">
      <c r="A75" s="122" t="str">
        <f t="shared" si="19"/>
        <v>공영급행</v>
      </c>
      <c r="B75" s="123" t="str">
        <f t="shared" si="20"/>
        <v>이근수</v>
      </c>
      <c r="C75" s="124" t="str">
        <f t="shared" si="21"/>
        <v>D</v>
      </c>
      <c r="D75" s="125">
        <f t="shared" si="22"/>
        <v>0.83152675605428605</v>
      </c>
      <c r="E75" s="126">
        <f t="shared" si="23"/>
        <v>5874</v>
      </c>
      <c r="F75" s="127" t="str">
        <f t="shared" si="24"/>
        <v>e음31</v>
      </c>
      <c r="G75" s="128" t="str">
        <f t="shared" si="25"/>
        <v>73아1578</v>
      </c>
      <c r="H75" s="129">
        <f t="shared" si="26"/>
        <v>12</v>
      </c>
      <c r="I75" s="130">
        <f t="shared" si="27"/>
        <v>2125.549</v>
      </c>
      <c r="J75" s="131">
        <f t="shared" si="28"/>
        <v>2.3546570870060256E-2</v>
      </c>
      <c r="K75" s="131">
        <f t="shared" si="29"/>
        <v>0.44385226312151715</v>
      </c>
      <c r="L75" s="131">
        <f t="shared" si="30"/>
        <v>0.36178888371898271</v>
      </c>
      <c r="M75" s="132">
        <f t="shared" si="31"/>
        <v>7.609</v>
      </c>
      <c r="N75" s="133">
        <f t="shared" si="32"/>
        <v>0</v>
      </c>
      <c r="O75" s="133">
        <f t="shared" si="33"/>
        <v>3.1521268152369104</v>
      </c>
      <c r="P75" s="215">
        <f t="shared" si="34"/>
        <v>114</v>
      </c>
      <c r="Q75" s="216">
        <f t="shared" si="35"/>
        <v>0</v>
      </c>
      <c r="R75" s="216">
        <f t="shared" si="36"/>
        <v>67</v>
      </c>
      <c r="T75" s="285">
        <v>504</v>
      </c>
      <c r="U75" s="285">
        <v>5874</v>
      </c>
      <c r="V75" s="285" t="s">
        <v>614</v>
      </c>
      <c r="W75" s="285">
        <v>2125.549</v>
      </c>
      <c r="X75" s="285">
        <v>718.495</v>
      </c>
      <c r="Y75" s="285">
        <v>2.9580000000000002</v>
      </c>
      <c r="Z75" s="285">
        <v>7.609</v>
      </c>
      <c r="AA75" s="285">
        <v>175.14830599999999</v>
      </c>
      <c r="AB75" s="285">
        <v>4.124142</v>
      </c>
      <c r="AC75" s="285">
        <v>77.739971999999995</v>
      </c>
      <c r="AD75" s="285">
        <v>769</v>
      </c>
      <c r="AE75" s="285">
        <v>0</v>
      </c>
      <c r="AF75" s="285">
        <v>67</v>
      </c>
      <c r="AG75" s="285">
        <v>74</v>
      </c>
      <c r="AH75" s="285">
        <v>12.135709</v>
      </c>
      <c r="AI75" s="285">
        <v>482.9</v>
      </c>
      <c r="AJ75" s="285">
        <v>0</v>
      </c>
      <c r="AK75" s="285">
        <v>114</v>
      </c>
      <c r="AL75" s="285">
        <v>60558</v>
      </c>
      <c r="AM75" s="306">
        <v>0.83152675605428605</v>
      </c>
      <c r="AN75" s="307" t="s">
        <v>67</v>
      </c>
      <c r="AO75" s="308">
        <v>424.89699999999999</v>
      </c>
      <c r="AP75" s="285" t="s">
        <v>615</v>
      </c>
      <c r="AQ75" s="285" t="s">
        <v>118</v>
      </c>
      <c r="AR75" s="309" t="s">
        <v>124</v>
      </c>
      <c r="AS75" s="285" t="s">
        <v>118</v>
      </c>
      <c r="AT75" s="309" t="s">
        <v>124</v>
      </c>
      <c r="AU75" s="285" t="s">
        <v>196</v>
      </c>
      <c r="AV75" s="285" t="s">
        <v>614</v>
      </c>
      <c r="AW75" s="285" t="s">
        <v>67</v>
      </c>
      <c r="AX75" s="285">
        <v>5874</v>
      </c>
      <c r="AY75" s="310" t="s">
        <v>590</v>
      </c>
      <c r="AZ75" s="311">
        <v>2</v>
      </c>
      <c r="BA75" s="285" t="s">
        <v>616</v>
      </c>
      <c r="BB75" s="285">
        <v>12</v>
      </c>
      <c r="BC75" s="312">
        <v>1</v>
      </c>
      <c r="BD75" s="285"/>
      <c r="BE75" s="313" t="s">
        <v>69</v>
      </c>
      <c r="BF75" s="309">
        <v>-1</v>
      </c>
      <c r="BG75" s="314" t="s">
        <v>371</v>
      </c>
      <c r="BH75" s="285"/>
      <c r="BI75" s="285" t="s">
        <v>118</v>
      </c>
      <c r="BJ75" s="285" t="s">
        <v>614</v>
      </c>
      <c r="BK75" s="285" t="s">
        <v>67</v>
      </c>
      <c r="BL75" s="315">
        <v>0.83152675605428605</v>
      </c>
      <c r="BM75" s="285">
        <v>5874</v>
      </c>
      <c r="BN75" s="285" t="s">
        <v>124</v>
      </c>
      <c r="BO75" s="285" t="s">
        <v>196</v>
      </c>
      <c r="BP75" s="285">
        <v>12</v>
      </c>
      <c r="BQ75" s="285">
        <v>2125.549</v>
      </c>
      <c r="BR75" s="316">
        <v>2.3546570870060256E-2</v>
      </c>
      <c r="BS75" s="316">
        <v>0.44385226312151715</v>
      </c>
      <c r="BT75" s="316">
        <v>0.36178888371898271</v>
      </c>
      <c r="BU75" s="285">
        <v>7.609</v>
      </c>
      <c r="BV75" s="317">
        <v>0</v>
      </c>
      <c r="BW75" s="317">
        <v>3.1521268152369104</v>
      </c>
      <c r="BX75" s="285">
        <v>114</v>
      </c>
      <c r="BY75" s="285">
        <v>0</v>
      </c>
      <c r="BZ75" s="285">
        <v>67</v>
      </c>
    </row>
    <row r="76" spans="1:78" ht="16.5">
      <c r="A76" s="105" t="str">
        <f t="shared" si="19"/>
        <v>공영급행</v>
      </c>
      <c r="B76" s="106" t="str">
        <f t="shared" si="20"/>
        <v>이도우</v>
      </c>
      <c r="C76" s="107" t="str">
        <f t="shared" si="21"/>
        <v>C</v>
      </c>
      <c r="D76" s="108">
        <f t="shared" si="22"/>
        <v>0.8580264200785368</v>
      </c>
      <c r="E76" s="109">
        <f t="shared" si="23"/>
        <v>1554</v>
      </c>
      <c r="F76" s="110" t="str">
        <f t="shared" si="24"/>
        <v>14-1</v>
      </c>
      <c r="G76" s="111" t="str">
        <f t="shared" si="25"/>
        <v>70바3107</v>
      </c>
      <c r="H76" s="112">
        <f t="shared" si="26"/>
        <v>2</v>
      </c>
      <c r="I76" s="113">
        <f t="shared" si="27"/>
        <v>2107.0950000000003</v>
      </c>
      <c r="J76" s="114">
        <f t="shared" si="28"/>
        <v>6.7524259864859956E-3</v>
      </c>
      <c r="K76" s="114">
        <f t="shared" si="29"/>
        <v>0.32311855050043181</v>
      </c>
      <c r="L76" s="114">
        <f t="shared" si="30"/>
        <v>0.17369886027919954</v>
      </c>
      <c r="M76" s="115">
        <f t="shared" si="31"/>
        <v>8.5640000000000001</v>
      </c>
      <c r="N76" s="116">
        <f t="shared" si="32"/>
        <v>4.7458704994316814E-2</v>
      </c>
      <c r="O76" s="116">
        <f t="shared" si="33"/>
        <v>10.251080278772433</v>
      </c>
      <c r="P76" s="217">
        <f t="shared" si="34"/>
        <v>1</v>
      </c>
      <c r="Q76" s="218">
        <f t="shared" si="35"/>
        <v>1</v>
      </c>
      <c r="R76" s="218">
        <f t="shared" si="36"/>
        <v>216</v>
      </c>
      <c r="T76" s="285">
        <v>504</v>
      </c>
      <c r="U76" s="285">
        <v>1554</v>
      </c>
      <c r="V76" s="285" t="s">
        <v>269</v>
      </c>
      <c r="W76" s="285">
        <v>2107.0949999999998</v>
      </c>
      <c r="X76" s="285">
        <v>947.15</v>
      </c>
      <c r="Y76" s="285">
        <v>2.2250000000000001</v>
      </c>
      <c r="Z76" s="285">
        <v>8.5640000000000001</v>
      </c>
      <c r="AA76" s="285">
        <v>128.051311</v>
      </c>
      <c r="AB76" s="285">
        <v>0.86465700000000001</v>
      </c>
      <c r="AC76" s="285">
        <v>41.375754000000001</v>
      </c>
      <c r="AD76" s="285">
        <v>366</v>
      </c>
      <c r="AE76" s="285">
        <v>1</v>
      </c>
      <c r="AF76" s="285">
        <v>216</v>
      </c>
      <c r="AG76" s="285">
        <v>70</v>
      </c>
      <c r="AH76" s="285">
        <v>16.455082999999998</v>
      </c>
      <c r="AI76" s="285">
        <v>225.5</v>
      </c>
      <c r="AJ76" s="285">
        <v>0</v>
      </c>
      <c r="AK76" s="285">
        <v>1</v>
      </c>
      <c r="AL76" s="285">
        <v>38</v>
      </c>
      <c r="AM76" s="306">
        <v>0.8580264200785368</v>
      </c>
      <c r="AN76" s="307" t="s">
        <v>69</v>
      </c>
      <c r="AO76" s="308">
        <v>1985.2470000000001</v>
      </c>
      <c r="AP76" s="285" t="s">
        <v>617</v>
      </c>
      <c r="AQ76" s="285" t="s">
        <v>118</v>
      </c>
      <c r="AR76" s="309" t="s">
        <v>119</v>
      </c>
      <c r="AS76" s="285" t="s">
        <v>118</v>
      </c>
      <c r="AT76" s="309" t="s">
        <v>119</v>
      </c>
      <c r="AU76" s="285" t="s">
        <v>207</v>
      </c>
      <c r="AV76" s="285" t="s">
        <v>269</v>
      </c>
      <c r="AW76" s="285" t="s">
        <v>69</v>
      </c>
      <c r="AX76" s="285">
        <v>1554</v>
      </c>
      <c r="AY76" s="310" t="s">
        <v>414</v>
      </c>
      <c r="AZ76" s="311">
        <v>11</v>
      </c>
      <c r="BA76" s="285" t="s">
        <v>457</v>
      </c>
      <c r="BB76" s="285">
        <v>2</v>
      </c>
      <c r="BC76" s="312">
        <v>1</v>
      </c>
      <c r="BD76" s="285"/>
      <c r="BE76" s="313" t="s">
        <v>69</v>
      </c>
      <c r="BF76" s="309">
        <v>0</v>
      </c>
      <c r="BG76" s="314" t="s">
        <v>345</v>
      </c>
      <c r="BH76" s="285"/>
      <c r="BI76" s="285" t="s">
        <v>118</v>
      </c>
      <c r="BJ76" s="285" t="s">
        <v>269</v>
      </c>
      <c r="BK76" s="285" t="s">
        <v>69</v>
      </c>
      <c r="BL76" s="315">
        <v>0.8580264200785368</v>
      </c>
      <c r="BM76" s="285">
        <v>1554</v>
      </c>
      <c r="BN76" s="285" t="s">
        <v>119</v>
      </c>
      <c r="BO76" s="285" t="s">
        <v>207</v>
      </c>
      <c r="BP76" s="285">
        <v>2</v>
      </c>
      <c r="BQ76" s="285">
        <v>2107.0950000000003</v>
      </c>
      <c r="BR76" s="316">
        <v>6.7524259864859956E-3</v>
      </c>
      <c r="BS76" s="316">
        <v>0.32311855050043181</v>
      </c>
      <c r="BT76" s="316">
        <v>0.17369886027919959</v>
      </c>
      <c r="BU76" s="285">
        <v>8.5640000000000001</v>
      </c>
      <c r="BV76" s="317">
        <v>4.7458704994316814E-2</v>
      </c>
      <c r="BW76" s="317">
        <v>10.251080278772433</v>
      </c>
      <c r="BX76" s="285">
        <v>1</v>
      </c>
      <c r="BY76" s="285">
        <v>1</v>
      </c>
      <c r="BZ76" s="285">
        <v>216</v>
      </c>
    </row>
    <row r="77" spans="1:78" ht="16.5">
      <c r="A77" s="122" t="str">
        <f t="shared" si="19"/>
        <v>공영급행</v>
      </c>
      <c r="B77" s="123" t="str">
        <f t="shared" si="20"/>
        <v>이동형</v>
      </c>
      <c r="C77" s="124" t="str">
        <f t="shared" si="21"/>
        <v>D</v>
      </c>
      <c r="D77" s="125">
        <f t="shared" si="22"/>
        <v>0.80791666666666673</v>
      </c>
      <c r="E77" s="126">
        <f t="shared" si="23"/>
        <v>605</v>
      </c>
      <c r="F77" s="127" t="str">
        <f t="shared" si="24"/>
        <v>14-1</v>
      </c>
      <c r="G77" s="128" t="str">
        <f t="shared" si="25"/>
        <v>70바3212</v>
      </c>
      <c r="H77" s="129">
        <f t="shared" si="26"/>
        <v>1</v>
      </c>
      <c r="I77" s="130">
        <f t="shared" si="27"/>
        <v>1924.0050000000001</v>
      </c>
      <c r="J77" s="131">
        <f t="shared" si="28"/>
        <v>2.3088162657768852E-2</v>
      </c>
      <c r="K77" s="131">
        <f t="shared" si="29"/>
        <v>0.40337877426553853</v>
      </c>
      <c r="L77" s="131">
        <f t="shared" si="30"/>
        <v>0.16476048658917206</v>
      </c>
      <c r="M77" s="132">
        <f t="shared" si="31"/>
        <v>13.384</v>
      </c>
      <c r="N77" s="133">
        <f t="shared" si="32"/>
        <v>5.1974916905101594E-2</v>
      </c>
      <c r="O77" s="133">
        <f t="shared" si="33"/>
        <v>10.031158962684607</v>
      </c>
      <c r="P77" s="215">
        <f t="shared" si="34"/>
        <v>66</v>
      </c>
      <c r="Q77" s="216">
        <f t="shared" si="35"/>
        <v>1</v>
      </c>
      <c r="R77" s="216">
        <f t="shared" si="36"/>
        <v>193</v>
      </c>
      <c r="T77" s="285">
        <v>504</v>
      </c>
      <c r="U77" s="285">
        <v>605</v>
      </c>
      <c r="V77" s="285" t="s">
        <v>367</v>
      </c>
      <c r="W77" s="285">
        <v>1924.0050000000001</v>
      </c>
      <c r="X77" s="285">
        <v>992.13599999999997</v>
      </c>
      <c r="Y77" s="285">
        <v>1.9390000000000001</v>
      </c>
      <c r="Z77" s="285">
        <v>13.384</v>
      </c>
      <c r="AA77" s="285">
        <v>132.38996299999999</v>
      </c>
      <c r="AB77" s="285">
        <v>3.0566409999999999</v>
      </c>
      <c r="AC77" s="285">
        <v>53.403300999999999</v>
      </c>
      <c r="AD77" s="285">
        <v>317</v>
      </c>
      <c r="AE77" s="285">
        <v>1</v>
      </c>
      <c r="AF77" s="285">
        <v>193</v>
      </c>
      <c r="AG77" s="285">
        <v>79</v>
      </c>
      <c r="AH77" s="285">
        <v>14.532861</v>
      </c>
      <c r="AI77" s="285">
        <v>1938.3</v>
      </c>
      <c r="AJ77" s="285">
        <v>0</v>
      </c>
      <c r="AK77" s="285">
        <v>66</v>
      </c>
      <c r="AL77" s="285">
        <v>26592</v>
      </c>
      <c r="AM77" s="306">
        <v>0.80791666666666673</v>
      </c>
      <c r="AN77" s="307" t="s">
        <v>67</v>
      </c>
      <c r="AO77" s="308">
        <v>1924.0050000000001</v>
      </c>
      <c r="AP77" s="285" t="s">
        <v>618</v>
      </c>
      <c r="AQ77" s="285" t="s">
        <v>118</v>
      </c>
      <c r="AR77" s="309" t="s">
        <v>119</v>
      </c>
      <c r="AS77" s="285" t="s">
        <v>118</v>
      </c>
      <c r="AT77" s="309" t="s">
        <v>119</v>
      </c>
      <c r="AU77" s="285" t="s">
        <v>181</v>
      </c>
      <c r="AV77" s="285" t="s">
        <v>367</v>
      </c>
      <c r="AW77" s="285" t="s">
        <v>67</v>
      </c>
      <c r="AX77" s="285">
        <v>605</v>
      </c>
      <c r="AY77" s="310" t="s">
        <v>419</v>
      </c>
      <c r="AZ77" s="311">
        <v>12</v>
      </c>
      <c r="BA77" s="285" t="s">
        <v>478</v>
      </c>
      <c r="BB77" s="285">
        <v>1</v>
      </c>
      <c r="BC77" s="312">
        <v>1</v>
      </c>
      <c r="BD77" s="285"/>
      <c r="BE77" s="313" t="s">
        <v>67</v>
      </c>
      <c r="BF77" s="309">
        <v>0</v>
      </c>
      <c r="BG77" s="314" t="s">
        <v>345</v>
      </c>
      <c r="BH77" s="285"/>
      <c r="BI77" s="285" t="s">
        <v>118</v>
      </c>
      <c r="BJ77" s="285" t="s">
        <v>367</v>
      </c>
      <c r="BK77" s="285" t="s">
        <v>67</v>
      </c>
      <c r="BL77" s="315">
        <v>0.80791666666666673</v>
      </c>
      <c r="BM77" s="285">
        <v>605</v>
      </c>
      <c r="BN77" s="285" t="s">
        <v>119</v>
      </c>
      <c r="BO77" s="285" t="s">
        <v>181</v>
      </c>
      <c r="BP77" s="285">
        <v>1</v>
      </c>
      <c r="BQ77" s="285">
        <v>1924.0050000000001</v>
      </c>
      <c r="BR77" s="316">
        <v>2.3088162657768852E-2</v>
      </c>
      <c r="BS77" s="316">
        <v>0.40337877426553853</v>
      </c>
      <c r="BT77" s="316">
        <v>0.16476048658917206</v>
      </c>
      <c r="BU77" s="285">
        <v>13.384</v>
      </c>
      <c r="BV77" s="317">
        <v>5.1974916905101594E-2</v>
      </c>
      <c r="BW77" s="317">
        <v>10.031158962684607</v>
      </c>
      <c r="BX77" s="285">
        <v>66</v>
      </c>
      <c r="BY77" s="285">
        <v>1</v>
      </c>
      <c r="BZ77" s="285">
        <v>193</v>
      </c>
    </row>
    <row r="78" spans="1:78" ht="16.5">
      <c r="A78" s="105" t="str">
        <f t="shared" si="19"/>
        <v>공영급행</v>
      </c>
      <c r="B78" s="106" t="str">
        <f t="shared" si="20"/>
        <v>이범섭</v>
      </c>
      <c r="C78" s="107" t="str">
        <f t="shared" si="21"/>
        <v>S</v>
      </c>
      <c r="D78" s="108">
        <f t="shared" si="22"/>
        <v>1.0234782608695654</v>
      </c>
      <c r="E78" s="109">
        <f t="shared" si="23"/>
        <v>2429</v>
      </c>
      <c r="F78" s="110" t="str">
        <f t="shared" si="24"/>
        <v>e음31</v>
      </c>
      <c r="G78" s="111" t="str">
        <f t="shared" si="25"/>
        <v>73아1577</v>
      </c>
      <c r="H78" s="112">
        <f t="shared" si="26"/>
        <v>1</v>
      </c>
      <c r="I78" s="113">
        <f t="shared" si="27"/>
        <v>1314.617</v>
      </c>
      <c r="J78" s="114">
        <f t="shared" si="28"/>
        <v>2.9779529114107709E-3</v>
      </c>
      <c r="K78" s="114">
        <f t="shared" si="29"/>
        <v>0.48063020622014963</v>
      </c>
      <c r="L78" s="114">
        <f t="shared" si="30"/>
        <v>0.48607313004472025</v>
      </c>
      <c r="M78" s="115">
        <f t="shared" si="31"/>
        <v>6.6870000000000003</v>
      </c>
      <c r="N78" s="116">
        <f t="shared" si="32"/>
        <v>0.83674560727573133</v>
      </c>
      <c r="O78" s="116">
        <f t="shared" si="33"/>
        <v>3.0427112991844774</v>
      </c>
      <c r="P78" s="217">
        <f t="shared" si="34"/>
        <v>85</v>
      </c>
      <c r="Q78" s="218">
        <f t="shared" si="35"/>
        <v>11</v>
      </c>
      <c r="R78" s="218">
        <f t="shared" si="36"/>
        <v>43</v>
      </c>
      <c r="T78" s="285">
        <v>504</v>
      </c>
      <c r="U78" s="285">
        <v>2429</v>
      </c>
      <c r="V78" s="285" t="s">
        <v>292</v>
      </c>
      <c r="W78" s="285">
        <v>1327.646</v>
      </c>
      <c r="X78" s="285">
        <v>282.03800000000001</v>
      </c>
      <c r="Y78" s="285">
        <v>4.7069999999999999</v>
      </c>
      <c r="Z78" s="285">
        <v>6.6870000000000003</v>
      </c>
      <c r="AA78" s="285">
        <v>111.184431</v>
      </c>
      <c r="AB78" s="285">
        <v>0.33110200000000001</v>
      </c>
      <c r="AC78" s="285">
        <v>53.438595999999997</v>
      </c>
      <c r="AD78" s="285">
        <v>639</v>
      </c>
      <c r="AE78" s="285">
        <v>11</v>
      </c>
      <c r="AF78" s="285">
        <v>43</v>
      </c>
      <c r="AG78" s="285">
        <v>80</v>
      </c>
      <c r="AH78" s="285">
        <v>11.940934</v>
      </c>
      <c r="AI78" s="285">
        <v>2644.1</v>
      </c>
      <c r="AJ78" s="285">
        <v>0</v>
      </c>
      <c r="AK78" s="285">
        <v>85</v>
      </c>
      <c r="AL78" s="285">
        <v>51999</v>
      </c>
      <c r="AM78" s="306">
        <v>1.0234782608695654</v>
      </c>
      <c r="AN78" s="307" t="s">
        <v>71</v>
      </c>
      <c r="AO78" s="308">
        <v>1314.617</v>
      </c>
      <c r="AP78" s="285" t="s">
        <v>619</v>
      </c>
      <c r="AQ78" s="285" t="s">
        <v>118</v>
      </c>
      <c r="AR78" s="309" t="s">
        <v>124</v>
      </c>
      <c r="AS78" s="285" t="s">
        <v>118</v>
      </c>
      <c r="AT78" s="309" t="s">
        <v>124</v>
      </c>
      <c r="AU78" s="285" t="s">
        <v>227</v>
      </c>
      <c r="AV78" s="285" t="s">
        <v>292</v>
      </c>
      <c r="AW78" s="285" t="s">
        <v>71</v>
      </c>
      <c r="AX78" s="285">
        <v>2429</v>
      </c>
      <c r="AY78" s="310" t="s">
        <v>436</v>
      </c>
      <c r="AZ78" s="311">
        <v>3</v>
      </c>
      <c r="BA78" s="285" t="s">
        <v>620</v>
      </c>
      <c r="BB78" s="285">
        <v>1</v>
      </c>
      <c r="BC78" s="312">
        <v>1</v>
      </c>
      <c r="BD78" s="285"/>
      <c r="BE78" s="313" t="s">
        <v>68</v>
      </c>
      <c r="BF78" s="309">
        <v>2</v>
      </c>
      <c r="BG78" s="314" t="s">
        <v>340</v>
      </c>
      <c r="BH78" s="285"/>
      <c r="BI78" s="285" t="s">
        <v>118</v>
      </c>
      <c r="BJ78" s="285" t="s">
        <v>292</v>
      </c>
      <c r="BK78" s="285" t="s">
        <v>71</v>
      </c>
      <c r="BL78" s="315">
        <v>1.0234782608695654</v>
      </c>
      <c r="BM78" s="285">
        <v>2429</v>
      </c>
      <c r="BN78" s="285" t="s">
        <v>124</v>
      </c>
      <c r="BO78" s="285" t="s">
        <v>227</v>
      </c>
      <c r="BP78" s="285">
        <v>1</v>
      </c>
      <c r="BQ78" s="285">
        <v>1314.617</v>
      </c>
      <c r="BR78" s="316">
        <v>2.9779529114107709E-3</v>
      </c>
      <c r="BS78" s="316">
        <v>0.48063020622014963</v>
      </c>
      <c r="BT78" s="316">
        <v>0.48130299793770331</v>
      </c>
      <c r="BU78" s="285">
        <v>6.6870000000000003</v>
      </c>
      <c r="BV78" s="317">
        <v>0.83674560727573133</v>
      </c>
      <c r="BW78" s="317">
        <v>3.0427112991844774</v>
      </c>
      <c r="BX78" s="285">
        <v>85</v>
      </c>
      <c r="BY78" s="285">
        <v>11</v>
      </c>
      <c r="BZ78" s="285">
        <v>43</v>
      </c>
    </row>
    <row r="79" spans="1:78" ht="16.5">
      <c r="A79" s="122" t="str">
        <f t="shared" si="19"/>
        <v>공영급행</v>
      </c>
      <c r="B79" s="123" t="str">
        <f t="shared" si="20"/>
        <v>이병기</v>
      </c>
      <c r="C79" s="124" t="str">
        <f t="shared" si="21"/>
        <v>B</v>
      </c>
      <c r="D79" s="125">
        <f t="shared" si="22"/>
        <v>0.90648731360944368</v>
      </c>
      <c r="E79" s="126">
        <f t="shared" si="23"/>
        <v>4030</v>
      </c>
      <c r="F79" s="127" t="str">
        <f t="shared" si="24"/>
        <v>e음31</v>
      </c>
      <c r="G79" s="128" t="str">
        <f t="shared" si="25"/>
        <v>73아1578</v>
      </c>
      <c r="H79" s="129">
        <f t="shared" si="26"/>
        <v>2</v>
      </c>
      <c r="I79" s="130">
        <f t="shared" si="27"/>
        <v>1996.5919999999999</v>
      </c>
      <c r="J79" s="131">
        <f t="shared" si="28"/>
        <v>2.1617266268582416E-2</v>
      </c>
      <c r="K79" s="131">
        <f t="shared" si="29"/>
        <v>0.44359353916955824</v>
      </c>
      <c r="L79" s="131">
        <f t="shared" si="30"/>
        <v>0.47881590229751497</v>
      </c>
      <c r="M79" s="132">
        <f t="shared" si="31"/>
        <v>6.5359999999999996</v>
      </c>
      <c r="N79" s="133">
        <f t="shared" si="32"/>
        <v>5.0085345428610352E-2</v>
      </c>
      <c r="O79" s="133">
        <f t="shared" si="33"/>
        <v>1.9533284717158039</v>
      </c>
      <c r="P79" s="215">
        <f t="shared" si="34"/>
        <v>84</v>
      </c>
      <c r="Q79" s="216">
        <f t="shared" si="35"/>
        <v>1</v>
      </c>
      <c r="R79" s="216">
        <f t="shared" si="36"/>
        <v>39</v>
      </c>
      <c r="T79" s="285">
        <v>504</v>
      </c>
      <c r="U79" s="285">
        <v>4030</v>
      </c>
      <c r="V79" s="285" t="s">
        <v>368</v>
      </c>
      <c r="W79" s="285">
        <v>1996.5920000000001</v>
      </c>
      <c r="X79" s="285">
        <v>479.41899999999998</v>
      </c>
      <c r="Y79" s="285">
        <v>4.165</v>
      </c>
      <c r="Z79" s="285">
        <v>6.5359999999999996</v>
      </c>
      <c r="AA79" s="285">
        <v>164.47606999999999</v>
      </c>
      <c r="AB79" s="285">
        <v>3.555523</v>
      </c>
      <c r="AC79" s="285">
        <v>72.960521999999997</v>
      </c>
      <c r="AD79" s="285">
        <v>956</v>
      </c>
      <c r="AE79" s="285">
        <v>1</v>
      </c>
      <c r="AF79" s="285">
        <v>39</v>
      </c>
      <c r="AG79" s="285">
        <v>73</v>
      </c>
      <c r="AH79" s="285">
        <v>12.139103</v>
      </c>
      <c r="AI79" s="285">
        <v>492.9</v>
      </c>
      <c r="AJ79" s="285">
        <v>0</v>
      </c>
      <c r="AK79" s="285">
        <v>84</v>
      </c>
      <c r="AL79" s="285">
        <v>51548</v>
      </c>
      <c r="AM79" s="306">
        <v>0.90648731360944368</v>
      </c>
      <c r="AN79" s="307" t="s">
        <v>68</v>
      </c>
      <c r="AO79" s="308">
        <v>1884.204</v>
      </c>
      <c r="AP79" s="285" t="s">
        <v>621</v>
      </c>
      <c r="AQ79" s="285" t="s">
        <v>118</v>
      </c>
      <c r="AR79" s="309" t="s">
        <v>124</v>
      </c>
      <c r="AS79" s="285" t="s">
        <v>118</v>
      </c>
      <c r="AT79" s="309" t="s">
        <v>124</v>
      </c>
      <c r="AU79" s="285" t="s">
        <v>196</v>
      </c>
      <c r="AV79" s="285" t="s">
        <v>368</v>
      </c>
      <c r="AW79" s="285" t="s">
        <v>68</v>
      </c>
      <c r="AX79" s="285">
        <v>4030</v>
      </c>
      <c r="AY79" s="310" t="s">
        <v>454</v>
      </c>
      <c r="AZ79" s="311">
        <v>2</v>
      </c>
      <c r="BA79" s="285" t="s">
        <v>455</v>
      </c>
      <c r="BB79" s="285">
        <v>2</v>
      </c>
      <c r="BC79" s="312">
        <v>1</v>
      </c>
      <c r="BD79" s="285"/>
      <c r="BE79" s="313" t="s">
        <v>69</v>
      </c>
      <c r="BF79" s="309">
        <v>1</v>
      </c>
      <c r="BG79" s="314" t="s">
        <v>340</v>
      </c>
      <c r="BH79" s="285"/>
      <c r="BI79" s="285" t="s">
        <v>118</v>
      </c>
      <c r="BJ79" s="285" t="s">
        <v>368</v>
      </c>
      <c r="BK79" s="285" t="s">
        <v>68</v>
      </c>
      <c r="BL79" s="315">
        <v>0.90648731360944368</v>
      </c>
      <c r="BM79" s="285">
        <v>4030</v>
      </c>
      <c r="BN79" s="285" t="s">
        <v>124</v>
      </c>
      <c r="BO79" s="285" t="s">
        <v>196</v>
      </c>
      <c r="BP79" s="285">
        <v>2</v>
      </c>
      <c r="BQ79" s="285">
        <v>1996.5919999999999</v>
      </c>
      <c r="BR79" s="316">
        <v>2.1617266268582416E-2</v>
      </c>
      <c r="BS79" s="316">
        <v>0.44359353916955824</v>
      </c>
      <c r="BT79" s="316">
        <v>0.47881590229751492</v>
      </c>
      <c r="BU79" s="285">
        <v>6.5359999999999996</v>
      </c>
      <c r="BV79" s="317">
        <v>5.0085345428610352E-2</v>
      </c>
      <c r="BW79" s="317">
        <v>1.9533284717158039</v>
      </c>
      <c r="BX79" s="285">
        <v>84</v>
      </c>
      <c r="BY79" s="285">
        <v>1</v>
      </c>
      <c r="BZ79" s="285">
        <v>39</v>
      </c>
    </row>
    <row r="80" spans="1:78" ht="16.5">
      <c r="A80" s="105" t="str">
        <f t="shared" si="19"/>
        <v>공영급행</v>
      </c>
      <c r="B80" s="106" t="str">
        <f t="shared" si="20"/>
        <v>이상목</v>
      </c>
      <c r="C80" s="107" t="str">
        <f t="shared" si="21"/>
        <v>S</v>
      </c>
      <c r="D80" s="108">
        <f t="shared" si="22"/>
        <v>1.0002222222222223</v>
      </c>
      <c r="E80" s="109">
        <f t="shared" si="23"/>
        <v>5033</v>
      </c>
      <c r="F80" s="110" t="str">
        <f t="shared" si="24"/>
        <v>e음11</v>
      </c>
      <c r="G80" s="111" t="str">
        <f t="shared" si="25"/>
        <v>73아1569</v>
      </c>
      <c r="H80" s="112">
        <f t="shared" si="26"/>
        <v>1</v>
      </c>
      <c r="I80" s="113">
        <f t="shared" si="27"/>
        <v>2447.5830000000001</v>
      </c>
      <c r="J80" s="114">
        <f t="shared" si="28"/>
        <v>2.1160559175006744E-2</v>
      </c>
      <c r="K80" s="114">
        <f t="shared" si="29"/>
        <v>0.40665139470201223</v>
      </c>
      <c r="L80" s="114">
        <f t="shared" si="30"/>
        <v>0.53808185462964886</v>
      </c>
      <c r="M80" s="115">
        <f t="shared" si="31"/>
        <v>3.64</v>
      </c>
      <c r="N80" s="116">
        <f t="shared" si="32"/>
        <v>0.20428316424815829</v>
      </c>
      <c r="O80" s="116">
        <f t="shared" si="33"/>
        <v>5.1479357390535885</v>
      </c>
      <c r="P80" s="217">
        <f t="shared" si="34"/>
        <v>181</v>
      </c>
      <c r="Q80" s="218">
        <f t="shared" si="35"/>
        <v>5</v>
      </c>
      <c r="R80" s="218">
        <f t="shared" si="36"/>
        <v>126</v>
      </c>
      <c r="T80" s="285">
        <v>504</v>
      </c>
      <c r="U80" s="285">
        <v>5033</v>
      </c>
      <c r="V80" s="285" t="s">
        <v>174</v>
      </c>
      <c r="W80" s="285">
        <v>2447.5830000000001</v>
      </c>
      <c r="X80" s="285">
        <v>543.73099999999999</v>
      </c>
      <c r="Y80" s="285">
        <v>4.5010000000000003</v>
      </c>
      <c r="Z80" s="285">
        <v>3.64</v>
      </c>
      <c r="AA80" s="285">
        <v>209.00912700000001</v>
      </c>
      <c r="AB80" s="285">
        <v>4.4227499999999997</v>
      </c>
      <c r="AC80" s="285">
        <v>84.993853000000001</v>
      </c>
      <c r="AD80" s="285">
        <v>1317</v>
      </c>
      <c r="AE80" s="285">
        <v>5</v>
      </c>
      <c r="AF80" s="285">
        <v>126</v>
      </c>
      <c r="AG80" s="285">
        <v>107</v>
      </c>
      <c r="AH80" s="285">
        <v>11.710412</v>
      </c>
      <c r="AI80" s="285">
        <v>1338.1</v>
      </c>
      <c r="AJ80" s="285">
        <v>268.39999999999998</v>
      </c>
      <c r="AK80" s="285">
        <v>181</v>
      </c>
      <c r="AL80" s="285">
        <v>66594</v>
      </c>
      <c r="AM80" s="306">
        <v>1.0002222222222223</v>
      </c>
      <c r="AN80" s="307" t="s">
        <v>71</v>
      </c>
      <c r="AO80" s="308">
        <v>2447.5830000000001</v>
      </c>
      <c r="AP80" s="285" t="s">
        <v>622</v>
      </c>
      <c r="AQ80" s="285" t="s">
        <v>118</v>
      </c>
      <c r="AR80" s="309" t="s">
        <v>120</v>
      </c>
      <c r="AS80" s="285" t="s">
        <v>118</v>
      </c>
      <c r="AT80" s="309" t="s">
        <v>120</v>
      </c>
      <c r="AU80" s="285" t="s">
        <v>184</v>
      </c>
      <c r="AV80" s="285" t="s">
        <v>174</v>
      </c>
      <c r="AW80" s="285" t="s">
        <v>71</v>
      </c>
      <c r="AX80" s="285">
        <v>5033</v>
      </c>
      <c r="AY80" s="310" t="s">
        <v>426</v>
      </c>
      <c r="AZ80" s="311">
        <v>2</v>
      </c>
      <c r="BA80" s="285" t="s">
        <v>623</v>
      </c>
      <c r="BB80" s="285">
        <v>1</v>
      </c>
      <c r="BC80" s="312">
        <v>1</v>
      </c>
      <c r="BD80" s="285"/>
      <c r="BE80" s="313" t="s">
        <v>66</v>
      </c>
      <c r="BF80" s="309">
        <v>1</v>
      </c>
      <c r="BG80" s="314" t="s">
        <v>340</v>
      </c>
      <c r="BH80" s="285"/>
      <c r="BI80" s="285" t="s">
        <v>118</v>
      </c>
      <c r="BJ80" s="285" t="s">
        <v>174</v>
      </c>
      <c r="BK80" s="285" t="s">
        <v>71</v>
      </c>
      <c r="BL80" s="315">
        <v>1.0002222222222223</v>
      </c>
      <c r="BM80" s="285">
        <v>5033</v>
      </c>
      <c r="BN80" s="285" t="s">
        <v>120</v>
      </c>
      <c r="BO80" s="285" t="s">
        <v>184</v>
      </c>
      <c r="BP80" s="285">
        <v>1</v>
      </c>
      <c r="BQ80" s="285">
        <v>2447.5830000000001</v>
      </c>
      <c r="BR80" s="316">
        <v>2.1160559175006744E-2</v>
      </c>
      <c r="BS80" s="316">
        <v>0.40665139470201223</v>
      </c>
      <c r="BT80" s="316">
        <v>0.53808185462964886</v>
      </c>
      <c r="BU80" s="285">
        <v>3.64</v>
      </c>
      <c r="BV80" s="317">
        <v>0.20428316424815829</v>
      </c>
      <c r="BW80" s="317">
        <v>5.1479357390535885</v>
      </c>
      <c r="BX80" s="285">
        <v>181</v>
      </c>
      <c r="BY80" s="285">
        <v>5</v>
      </c>
      <c r="BZ80" s="285">
        <v>126</v>
      </c>
    </row>
    <row r="81" spans="1:78" ht="16.5">
      <c r="A81" s="122" t="str">
        <f t="shared" si="19"/>
        <v>공영급행</v>
      </c>
      <c r="B81" s="123" t="str">
        <f t="shared" si="20"/>
        <v>이승민</v>
      </c>
      <c r="C81" s="124" t="str">
        <f t="shared" si="21"/>
        <v>D</v>
      </c>
      <c r="D81" s="125">
        <f t="shared" si="22"/>
        <v>0.80583173035506961</v>
      </c>
      <c r="E81" s="126">
        <f t="shared" si="23"/>
        <v>8768</v>
      </c>
      <c r="F81" s="127" t="str">
        <f t="shared" si="24"/>
        <v>e음86</v>
      </c>
      <c r="G81" s="128" t="str">
        <f t="shared" si="25"/>
        <v>73아1558</v>
      </c>
      <c r="H81" s="129">
        <f t="shared" si="26"/>
        <v>7</v>
      </c>
      <c r="I81" s="130">
        <f t="shared" si="27"/>
        <v>1511.4189999999999</v>
      </c>
      <c r="J81" s="131">
        <f t="shared" si="28"/>
        <v>5.0066053336166899E-2</v>
      </c>
      <c r="K81" s="131">
        <f t="shared" si="29"/>
        <v>0.46599450726403524</v>
      </c>
      <c r="L81" s="131">
        <f t="shared" si="30"/>
        <v>0.21635297690448513</v>
      </c>
      <c r="M81" s="132">
        <f t="shared" si="31"/>
        <v>9.0449999999999999</v>
      </c>
      <c r="N81" s="133">
        <f t="shared" si="32"/>
        <v>0.7939558785485693</v>
      </c>
      <c r="O81" s="133">
        <f t="shared" si="33"/>
        <v>17.86400726734281</v>
      </c>
      <c r="P81" s="215">
        <f t="shared" si="34"/>
        <v>52</v>
      </c>
      <c r="Q81" s="216">
        <f t="shared" si="35"/>
        <v>12</v>
      </c>
      <c r="R81" s="216">
        <f t="shared" si="36"/>
        <v>270</v>
      </c>
      <c r="T81" s="285">
        <v>504</v>
      </c>
      <c r="U81" s="285">
        <v>8768</v>
      </c>
      <c r="V81" s="285" t="s">
        <v>397</v>
      </c>
      <c r="W81" s="285">
        <v>1511.4190000000001</v>
      </c>
      <c r="X81" s="285">
        <v>607.87099999999998</v>
      </c>
      <c r="Y81" s="285">
        <v>2.4860000000000002</v>
      </c>
      <c r="Z81" s="285">
        <v>9.0449999999999999</v>
      </c>
      <c r="AA81" s="285">
        <v>140.308583</v>
      </c>
      <c r="AB81" s="285">
        <v>7.0246969999999997</v>
      </c>
      <c r="AC81" s="285">
        <v>65.383028999999993</v>
      </c>
      <c r="AD81" s="285">
        <v>327</v>
      </c>
      <c r="AE81" s="285">
        <v>12</v>
      </c>
      <c r="AF81" s="285">
        <v>270</v>
      </c>
      <c r="AG81" s="285">
        <v>90</v>
      </c>
      <c r="AH81" s="285">
        <v>10.772106000000001</v>
      </c>
      <c r="AI81" s="285">
        <v>596.4</v>
      </c>
      <c r="AJ81" s="285">
        <v>8.1</v>
      </c>
      <c r="AK81" s="285">
        <v>52</v>
      </c>
      <c r="AL81" s="285">
        <v>90408</v>
      </c>
      <c r="AM81" s="306">
        <v>0.80583173035506961</v>
      </c>
      <c r="AN81" s="307" t="s">
        <v>67</v>
      </c>
      <c r="AO81" s="308">
        <v>380.97699999999998</v>
      </c>
      <c r="AP81" s="285" t="s">
        <v>624</v>
      </c>
      <c r="AQ81" s="285" t="s">
        <v>118</v>
      </c>
      <c r="AR81" s="309" t="s">
        <v>127</v>
      </c>
      <c r="AS81" s="285" t="s">
        <v>118</v>
      </c>
      <c r="AT81" s="309" t="s">
        <v>127</v>
      </c>
      <c r="AU81" s="285" t="s">
        <v>197</v>
      </c>
      <c r="AV81" s="285" t="s">
        <v>397</v>
      </c>
      <c r="AW81" s="285" t="s">
        <v>67</v>
      </c>
      <c r="AX81" s="285">
        <v>8768</v>
      </c>
      <c r="AY81" s="310" t="s">
        <v>625</v>
      </c>
      <c r="AZ81" s="311">
        <v>1</v>
      </c>
      <c r="BA81" s="285" t="s">
        <v>524</v>
      </c>
      <c r="BB81" s="285">
        <v>7</v>
      </c>
      <c r="BC81" s="312">
        <v>1</v>
      </c>
      <c r="BD81" s="285"/>
      <c r="BE81" s="313" t="s">
        <v>68</v>
      </c>
      <c r="BF81" s="309">
        <v>-2</v>
      </c>
      <c r="BG81" s="314" t="s">
        <v>371</v>
      </c>
      <c r="BH81" s="285"/>
      <c r="BI81" s="285" t="s">
        <v>118</v>
      </c>
      <c r="BJ81" s="285" t="s">
        <v>397</v>
      </c>
      <c r="BK81" s="285" t="s">
        <v>67</v>
      </c>
      <c r="BL81" s="315">
        <v>0.80583173035506961</v>
      </c>
      <c r="BM81" s="285">
        <v>8768</v>
      </c>
      <c r="BN81" s="285" t="s">
        <v>127</v>
      </c>
      <c r="BO81" s="285" t="s">
        <v>197</v>
      </c>
      <c r="BP81" s="285">
        <v>7</v>
      </c>
      <c r="BQ81" s="285">
        <v>1511.4189999999999</v>
      </c>
      <c r="BR81" s="316">
        <v>5.0066053336166899E-2</v>
      </c>
      <c r="BS81" s="316">
        <v>0.46599450726403524</v>
      </c>
      <c r="BT81" s="316">
        <v>0.2163529769044851</v>
      </c>
      <c r="BU81" s="285">
        <v>9.0449999999999999</v>
      </c>
      <c r="BV81" s="317">
        <v>0.7939558785485693</v>
      </c>
      <c r="BW81" s="317">
        <v>17.86400726734281</v>
      </c>
      <c r="BX81" s="285">
        <v>52</v>
      </c>
      <c r="BY81" s="285">
        <v>12</v>
      </c>
      <c r="BZ81" s="285">
        <v>270</v>
      </c>
    </row>
    <row r="82" spans="1:78" ht="16.5">
      <c r="A82" s="105" t="str">
        <f t="shared" si="19"/>
        <v>공영급행</v>
      </c>
      <c r="B82" s="106" t="str">
        <f t="shared" si="20"/>
        <v>이영재</v>
      </c>
      <c r="C82" s="107" t="str">
        <f t="shared" si="21"/>
        <v>B</v>
      </c>
      <c r="D82" s="108">
        <f t="shared" si="22"/>
        <v>0.9091304347826088</v>
      </c>
      <c r="E82" s="109">
        <f t="shared" si="23"/>
        <v>3748</v>
      </c>
      <c r="F82" s="110" t="str">
        <f t="shared" si="24"/>
        <v>14-1</v>
      </c>
      <c r="G82" s="111" t="str">
        <f t="shared" si="25"/>
        <v>70바3131</v>
      </c>
      <c r="H82" s="112">
        <f t="shared" si="26"/>
        <v>1</v>
      </c>
      <c r="I82" s="113">
        <f t="shared" si="27"/>
        <v>2298.7089999999998</v>
      </c>
      <c r="J82" s="114">
        <f t="shared" si="28"/>
        <v>5.3540170561584777E-2</v>
      </c>
      <c r="K82" s="114">
        <f t="shared" si="29"/>
        <v>0.33502414446001527</v>
      </c>
      <c r="L82" s="114">
        <f t="shared" si="30"/>
        <v>3.6977277245619174E-2</v>
      </c>
      <c r="M82" s="115">
        <f t="shared" si="31"/>
        <v>9.8569999999999993</v>
      </c>
      <c r="N82" s="116">
        <f t="shared" si="32"/>
        <v>0</v>
      </c>
      <c r="O82" s="116">
        <f t="shared" si="33"/>
        <v>11.963236755935615</v>
      </c>
      <c r="P82" s="217">
        <f t="shared" si="34"/>
        <v>10</v>
      </c>
      <c r="Q82" s="218">
        <f t="shared" si="35"/>
        <v>0</v>
      </c>
      <c r="R82" s="218">
        <f t="shared" si="36"/>
        <v>275</v>
      </c>
      <c r="T82" s="285">
        <v>504</v>
      </c>
      <c r="U82" s="285">
        <v>3748</v>
      </c>
      <c r="V82" s="285" t="s">
        <v>270</v>
      </c>
      <c r="W82" s="285">
        <v>2298.7089999999998</v>
      </c>
      <c r="X82" s="285">
        <v>1099.345</v>
      </c>
      <c r="Y82" s="285">
        <v>2.0910000000000002</v>
      </c>
      <c r="Z82" s="285">
        <v>9.8569999999999993</v>
      </c>
      <c r="AA82" s="285">
        <v>147.17827600000001</v>
      </c>
      <c r="AB82" s="285">
        <v>7.87995</v>
      </c>
      <c r="AC82" s="285">
        <v>49.308275999999999</v>
      </c>
      <c r="AD82" s="285">
        <v>85</v>
      </c>
      <c r="AE82" s="285">
        <v>0</v>
      </c>
      <c r="AF82" s="285">
        <v>275</v>
      </c>
      <c r="AG82" s="285">
        <v>80</v>
      </c>
      <c r="AH82" s="285">
        <v>15.618534</v>
      </c>
      <c r="AI82" s="285">
        <v>894.9</v>
      </c>
      <c r="AJ82" s="285">
        <v>0</v>
      </c>
      <c r="AK82" s="285">
        <v>10</v>
      </c>
      <c r="AL82" s="285">
        <v>2486</v>
      </c>
      <c r="AM82" s="306">
        <v>0.9091304347826088</v>
      </c>
      <c r="AN82" s="307" t="s">
        <v>68</v>
      </c>
      <c r="AO82" s="308">
        <v>2298.7089999999998</v>
      </c>
      <c r="AP82" s="285" t="s">
        <v>626</v>
      </c>
      <c r="AQ82" s="285" t="s">
        <v>118</v>
      </c>
      <c r="AR82" s="309" t="s">
        <v>119</v>
      </c>
      <c r="AS82" s="285" t="s">
        <v>118</v>
      </c>
      <c r="AT82" s="309" t="s">
        <v>119</v>
      </c>
      <c r="AU82" s="285" t="s">
        <v>211</v>
      </c>
      <c r="AV82" s="285" t="s">
        <v>270</v>
      </c>
      <c r="AW82" s="285" t="s">
        <v>68</v>
      </c>
      <c r="AX82" s="285">
        <v>3748</v>
      </c>
      <c r="AY82" s="310" t="s">
        <v>430</v>
      </c>
      <c r="AZ82" s="311">
        <v>5</v>
      </c>
      <c r="BA82" s="285" t="s">
        <v>458</v>
      </c>
      <c r="BB82" s="285">
        <v>1</v>
      </c>
      <c r="BC82" s="312">
        <v>1</v>
      </c>
      <c r="BD82" s="285"/>
      <c r="BE82" s="313" t="s">
        <v>68</v>
      </c>
      <c r="BF82" s="309">
        <v>0</v>
      </c>
      <c r="BG82" s="314" t="s">
        <v>345</v>
      </c>
      <c r="BH82" s="285"/>
      <c r="BI82" s="285" t="s">
        <v>118</v>
      </c>
      <c r="BJ82" s="285" t="s">
        <v>270</v>
      </c>
      <c r="BK82" s="285" t="s">
        <v>68</v>
      </c>
      <c r="BL82" s="315">
        <v>0.9091304347826088</v>
      </c>
      <c r="BM82" s="285">
        <v>3748</v>
      </c>
      <c r="BN82" s="285" t="s">
        <v>119</v>
      </c>
      <c r="BO82" s="285" t="s">
        <v>211</v>
      </c>
      <c r="BP82" s="285">
        <v>1</v>
      </c>
      <c r="BQ82" s="285">
        <v>2298.7089999999998</v>
      </c>
      <c r="BR82" s="316">
        <v>5.3540170561584777E-2</v>
      </c>
      <c r="BS82" s="316">
        <v>0.33502414446001527</v>
      </c>
      <c r="BT82" s="316">
        <v>3.6977277245619174E-2</v>
      </c>
      <c r="BU82" s="285">
        <v>9.8569999999999993</v>
      </c>
      <c r="BV82" s="317">
        <v>0</v>
      </c>
      <c r="BW82" s="317">
        <v>11.963236755935615</v>
      </c>
      <c r="BX82" s="285">
        <v>10</v>
      </c>
      <c r="BY82" s="285">
        <v>0</v>
      </c>
      <c r="BZ82" s="285">
        <v>275</v>
      </c>
    </row>
    <row r="83" spans="1:78" ht="16.5">
      <c r="A83" s="122" t="str">
        <f t="shared" si="19"/>
        <v>공영급행</v>
      </c>
      <c r="B83" s="123" t="str">
        <f t="shared" si="20"/>
        <v>이영환</v>
      </c>
      <c r="C83" s="124" t="str">
        <f t="shared" si="21"/>
        <v>C</v>
      </c>
      <c r="D83" s="125">
        <f t="shared" si="22"/>
        <v>0.85645123802440859</v>
      </c>
      <c r="E83" s="126">
        <f t="shared" si="23"/>
        <v>9381</v>
      </c>
      <c r="F83" s="127" t="str">
        <f t="shared" si="24"/>
        <v>14-1</v>
      </c>
      <c r="G83" s="128" t="str">
        <f t="shared" si="25"/>
        <v>70바3106</v>
      </c>
      <c r="H83" s="129">
        <f t="shared" si="26"/>
        <v>2</v>
      </c>
      <c r="I83" s="130">
        <f t="shared" si="27"/>
        <v>2351.8270000000002</v>
      </c>
      <c r="J83" s="131">
        <f t="shared" si="28"/>
        <v>2.1185100758118289E-2</v>
      </c>
      <c r="K83" s="131">
        <f t="shared" si="29"/>
        <v>0.33402650632372438</v>
      </c>
      <c r="L83" s="131">
        <f t="shared" si="30"/>
        <v>0.27085325578794694</v>
      </c>
      <c r="M83" s="132">
        <f t="shared" si="31"/>
        <v>9.5050000000000008</v>
      </c>
      <c r="N83" s="133">
        <f t="shared" si="32"/>
        <v>0.21260067173308239</v>
      </c>
      <c r="O83" s="133">
        <f t="shared" si="33"/>
        <v>8.0788255258571304</v>
      </c>
      <c r="P83" s="215">
        <f t="shared" si="34"/>
        <v>2</v>
      </c>
      <c r="Q83" s="216">
        <f t="shared" si="35"/>
        <v>5</v>
      </c>
      <c r="R83" s="216">
        <f t="shared" si="36"/>
        <v>190</v>
      </c>
      <c r="T83" s="285">
        <v>504</v>
      </c>
      <c r="U83" s="285">
        <v>9381</v>
      </c>
      <c r="V83" s="285" t="s">
        <v>271</v>
      </c>
      <c r="W83" s="285">
        <v>2351.8270000000002</v>
      </c>
      <c r="X83" s="285">
        <v>1139.452</v>
      </c>
      <c r="Y83" s="285">
        <v>2.0640000000000001</v>
      </c>
      <c r="Z83" s="285">
        <v>9.5050000000000008</v>
      </c>
      <c r="AA83" s="285">
        <v>151.29604699999999</v>
      </c>
      <c r="AB83" s="285">
        <v>3.205222</v>
      </c>
      <c r="AC83" s="285">
        <v>50.53689</v>
      </c>
      <c r="AD83" s="285">
        <v>637</v>
      </c>
      <c r="AE83" s="285">
        <v>5</v>
      </c>
      <c r="AF83" s="285">
        <v>190</v>
      </c>
      <c r="AG83" s="285">
        <v>72</v>
      </c>
      <c r="AH83" s="285">
        <v>15.544536000000001</v>
      </c>
      <c r="AI83" s="285">
        <v>431.3</v>
      </c>
      <c r="AJ83" s="285">
        <v>0</v>
      </c>
      <c r="AK83" s="285">
        <v>2</v>
      </c>
      <c r="AL83" s="285">
        <v>1905</v>
      </c>
      <c r="AM83" s="306">
        <v>0.85645123802440859</v>
      </c>
      <c r="AN83" s="307" t="s">
        <v>69</v>
      </c>
      <c r="AO83" s="308">
        <v>2226.6480000000001</v>
      </c>
      <c r="AP83" s="285" t="s">
        <v>627</v>
      </c>
      <c r="AQ83" s="285" t="s">
        <v>118</v>
      </c>
      <c r="AR83" s="309" t="s">
        <v>119</v>
      </c>
      <c r="AS83" s="285" t="s">
        <v>118</v>
      </c>
      <c r="AT83" s="309" t="s">
        <v>119</v>
      </c>
      <c r="AU83" s="285" t="s">
        <v>206</v>
      </c>
      <c r="AV83" s="285" t="s">
        <v>271</v>
      </c>
      <c r="AW83" s="285" t="s">
        <v>69</v>
      </c>
      <c r="AX83" s="285">
        <v>9381</v>
      </c>
      <c r="AY83" s="310" t="s">
        <v>414</v>
      </c>
      <c r="AZ83" s="311">
        <v>12</v>
      </c>
      <c r="BA83" s="285" t="s">
        <v>477</v>
      </c>
      <c r="BB83" s="285">
        <v>2</v>
      </c>
      <c r="BC83" s="312">
        <v>1</v>
      </c>
      <c r="BD83" s="285"/>
      <c r="BE83" s="313" t="s">
        <v>69</v>
      </c>
      <c r="BF83" s="309">
        <v>0</v>
      </c>
      <c r="BG83" s="314" t="s">
        <v>345</v>
      </c>
      <c r="BH83" s="285"/>
      <c r="BI83" s="285" t="s">
        <v>118</v>
      </c>
      <c r="BJ83" s="285" t="s">
        <v>271</v>
      </c>
      <c r="BK83" s="285" t="s">
        <v>69</v>
      </c>
      <c r="BL83" s="315">
        <v>0.85645123802440859</v>
      </c>
      <c r="BM83" s="285">
        <v>9381</v>
      </c>
      <c r="BN83" s="285" t="s">
        <v>119</v>
      </c>
      <c r="BO83" s="285" t="s">
        <v>206</v>
      </c>
      <c r="BP83" s="285">
        <v>2</v>
      </c>
      <c r="BQ83" s="285">
        <v>2351.8270000000002</v>
      </c>
      <c r="BR83" s="316">
        <v>2.1185100758118289E-2</v>
      </c>
      <c r="BS83" s="316">
        <v>0.33402650632372438</v>
      </c>
      <c r="BT83" s="316">
        <v>0.27085325578794694</v>
      </c>
      <c r="BU83" s="285">
        <v>9.5050000000000008</v>
      </c>
      <c r="BV83" s="317">
        <v>0.21260067173308239</v>
      </c>
      <c r="BW83" s="317">
        <v>8.0788255258571304</v>
      </c>
      <c r="BX83" s="285">
        <v>2</v>
      </c>
      <c r="BY83" s="285">
        <v>5</v>
      </c>
      <c r="BZ83" s="285">
        <v>190</v>
      </c>
    </row>
    <row r="84" spans="1:78" ht="16.5">
      <c r="A84" s="105" t="str">
        <f t="shared" si="19"/>
        <v>공영급행</v>
      </c>
      <c r="B84" s="106" t="str">
        <f t="shared" si="20"/>
        <v>이용석</v>
      </c>
      <c r="C84" s="107" t="str">
        <f t="shared" si="21"/>
        <v>F</v>
      </c>
      <c r="D84" s="108">
        <f t="shared" si="22"/>
        <v>0.79928880749964237</v>
      </c>
      <c r="E84" s="109">
        <f t="shared" si="23"/>
        <v>9790</v>
      </c>
      <c r="F84" s="110" t="str">
        <f t="shared" si="24"/>
        <v>14-1</v>
      </c>
      <c r="G84" s="111" t="str">
        <f t="shared" si="25"/>
        <v>70바3157</v>
      </c>
      <c r="H84" s="112">
        <f t="shared" si="26"/>
        <v>2</v>
      </c>
      <c r="I84" s="113">
        <f t="shared" si="27"/>
        <v>1871.329</v>
      </c>
      <c r="J84" s="114">
        <f t="shared" si="28"/>
        <v>3.7833161112682132E-2</v>
      </c>
      <c r="K84" s="114">
        <f t="shared" si="29"/>
        <v>0.38293914493788689</v>
      </c>
      <c r="L84" s="114">
        <f t="shared" si="30"/>
        <v>0.24528022597843566</v>
      </c>
      <c r="M84" s="115">
        <f t="shared" si="31"/>
        <v>14.814</v>
      </c>
      <c r="N84" s="116">
        <f t="shared" si="32"/>
        <v>0.5343795772950668</v>
      </c>
      <c r="O84" s="116">
        <f t="shared" si="33"/>
        <v>25.169278090597647</v>
      </c>
      <c r="P84" s="217">
        <f t="shared" si="34"/>
        <v>46</v>
      </c>
      <c r="Q84" s="218">
        <f t="shared" si="35"/>
        <v>10</v>
      </c>
      <c r="R84" s="218">
        <f t="shared" si="36"/>
        <v>471</v>
      </c>
      <c r="T84" s="285">
        <v>504</v>
      </c>
      <c r="U84" s="285">
        <v>9790</v>
      </c>
      <c r="V84" s="285" t="s">
        <v>336</v>
      </c>
      <c r="W84" s="285">
        <v>1871.329</v>
      </c>
      <c r="X84" s="285">
        <v>1010.038</v>
      </c>
      <c r="Y84" s="285">
        <v>1.853</v>
      </c>
      <c r="Z84" s="285">
        <v>14.814</v>
      </c>
      <c r="AA84" s="285">
        <v>122.018855</v>
      </c>
      <c r="AB84" s="285">
        <v>4.6163590000000001</v>
      </c>
      <c r="AC84" s="285">
        <v>46.725796000000003</v>
      </c>
      <c r="AD84" s="285">
        <v>459</v>
      </c>
      <c r="AE84" s="285">
        <v>10</v>
      </c>
      <c r="AF84" s="285">
        <v>471</v>
      </c>
      <c r="AG84" s="285">
        <v>80</v>
      </c>
      <c r="AH84" s="285">
        <v>15.336392</v>
      </c>
      <c r="AI84" s="285">
        <v>1931.1</v>
      </c>
      <c r="AJ84" s="285">
        <v>0</v>
      </c>
      <c r="AK84" s="285">
        <v>46</v>
      </c>
      <c r="AL84" s="285">
        <v>13662</v>
      </c>
      <c r="AM84" s="306">
        <v>0.79928880749964237</v>
      </c>
      <c r="AN84" s="307" t="s">
        <v>70</v>
      </c>
      <c r="AO84" s="308">
        <v>1751.7639999999999</v>
      </c>
      <c r="AP84" s="285" t="s">
        <v>628</v>
      </c>
      <c r="AQ84" s="285" t="s">
        <v>118</v>
      </c>
      <c r="AR84" s="309" t="s">
        <v>119</v>
      </c>
      <c r="AS84" s="285" t="s">
        <v>118</v>
      </c>
      <c r="AT84" s="309" t="s">
        <v>119</v>
      </c>
      <c r="AU84" s="285" t="s">
        <v>183</v>
      </c>
      <c r="AV84" s="285" t="s">
        <v>336</v>
      </c>
      <c r="AW84" s="285" t="s">
        <v>70</v>
      </c>
      <c r="AX84" s="285">
        <v>9790</v>
      </c>
      <c r="AY84" s="310" t="s">
        <v>441</v>
      </c>
      <c r="AZ84" s="311">
        <v>1</v>
      </c>
      <c r="BA84" s="285" t="s">
        <v>456</v>
      </c>
      <c r="BB84" s="285">
        <v>2</v>
      </c>
      <c r="BC84" s="312">
        <v>1</v>
      </c>
      <c r="BD84" s="285"/>
      <c r="BE84" s="313" t="s">
        <v>67</v>
      </c>
      <c r="BF84" s="309">
        <v>-1</v>
      </c>
      <c r="BG84" s="314" t="s">
        <v>371</v>
      </c>
      <c r="BH84" s="285"/>
      <c r="BI84" s="285" t="s">
        <v>118</v>
      </c>
      <c r="BJ84" s="285" t="s">
        <v>336</v>
      </c>
      <c r="BK84" s="285" t="s">
        <v>70</v>
      </c>
      <c r="BL84" s="315">
        <v>0.79928880749964237</v>
      </c>
      <c r="BM84" s="285">
        <v>9790</v>
      </c>
      <c r="BN84" s="285" t="s">
        <v>119</v>
      </c>
      <c r="BO84" s="285" t="s">
        <v>183</v>
      </c>
      <c r="BP84" s="285">
        <v>2</v>
      </c>
      <c r="BQ84" s="285">
        <v>1871.329</v>
      </c>
      <c r="BR84" s="316">
        <v>3.7833161112682132E-2</v>
      </c>
      <c r="BS84" s="316">
        <v>0.38293914493788689</v>
      </c>
      <c r="BT84" s="316">
        <v>0.24528022597843566</v>
      </c>
      <c r="BU84" s="285">
        <v>14.814</v>
      </c>
      <c r="BV84" s="317">
        <v>0.5343795772950668</v>
      </c>
      <c r="BW84" s="317">
        <v>25.169278090597647</v>
      </c>
      <c r="BX84" s="285">
        <v>46</v>
      </c>
      <c r="BY84" s="285">
        <v>10</v>
      </c>
      <c r="BZ84" s="285">
        <v>471</v>
      </c>
    </row>
    <row r="85" spans="1:78" ht="16.5">
      <c r="A85" s="122" t="str">
        <f t="shared" si="19"/>
        <v>공영급행</v>
      </c>
      <c r="B85" s="123" t="str">
        <f t="shared" si="20"/>
        <v>이운철</v>
      </c>
      <c r="C85" s="124" t="str">
        <f t="shared" si="21"/>
        <v>S</v>
      </c>
      <c r="D85" s="125">
        <f t="shared" si="22"/>
        <v>1.0106896551724138</v>
      </c>
      <c r="E85" s="126">
        <f t="shared" si="23"/>
        <v>1522</v>
      </c>
      <c r="F85" s="127" t="str">
        <f t="shared" si="24"/>
        <v>e음53</v>
      </c>
      <c r="G85" s="128" t="str">
        <f t="shared" si="25"/>
        <v>73아1563</v>
      </c>
      <c r="H85" s="129">
        <f t="shared" si="26"/>
        <v>1</v>
      </c>
      <c r="I85" s="130">
        <f t="shared" si="27"/>
        <v>2662.1260000000002</v>
      </c>
      <c r="J85" s="131">
        <f t="shared" si="28"/>
        <v>8.8950668955328511E-4</v>
      </c>
      <c r="K85" s="131">
        <f t="shared" si="29"/>
        <v>0.18062049889180445</v>
      </c>
      <c r="L85" s="131">
        <f t="shared" si="30"/>
        <v>0.10893548990543647</v>
      </c>
      <c r="M85" s="132">
        <f t="shared" si="31"/>
        <v>4.5999999999999996</v>
      </c>
      <c r="N85" s="133">
        <f t="shared" si="32"/>
        <v>3.7563962036357403E-2</v>
      </c>
      <c r="O85" s="133">
        <f t="shared" si="33"/>
        <v>1.0893548990543647</v>
      </c>
      <c r="P85" s="215">
        <f t="shared" si="34"/>
        <v>0</v>
      </c>
      <c r="Q85" s="216">
        <f t="shared" si="35"/>
        <v>1</v>
      </c>
      <c r="R85" s="216">
        <f t="shared" si="36"/>
        <v>29</v>
      </c>
      <c r="T85" s="285">
        <v>504</v>
      </c>
      <c r="U85" s="285">
        <v>1522</v>
      </c>
      <c r="V85" s="285" t="s">
        <v>272</v>
      </c>
      <c r="W85" s="285">
        <v>2662.1260000000002</v>
      </c>
      <c r="X85" s="285">
        <v>908.18799999999999</v>
      </c>
      <c r="Y85" s="285">
        <v>2.931</v>
      </c>
      <c r="Z85" s="285">
        <v>4.5999999999999996</v>
      </c>
      <c r="AA85" s="285">
        <v>149.20742200000001</v>
      </c>
      <c r="AB85" s="285">
        <v>0.13272100000000001</v>
      </c>
      <c r="AC85" s="285">
        <v>26.949919000000001</v>
      </c>
      <c r="AD85" s="285">
        <v>290</v>
      </c>
      <c r="AE85" s="285">
        <v>1</v>
      </c>
      <c r="AF85" s="285">
        <v>29</v>
      </c>
      <c r="AG85" s="285">
        <v>73</v>
      </c>
      <c r="AH85" s="285">
        <v>17.84178</v>
      </c>
      <c r="AI85" s="285">
        <v>8.1</v>
      </c>
      <c r="AJ85" s="285">
        <v>0</v>
      </c>
      <c r="AK85" s="285">
        <v>0</v>
      </c>
      <c r="AL85" s="285">
        <v>0</v>
      </c>
      <c r="AM85" s="306">
        <v>1.0106896551724138</v>
      </c>
      <c r="AN85" s="307" t="s">
        <v>71</v>
      </c>
      <c r="AO85" s="308">
        <v>2662.1260000000002</v>
      </c>
      <c r="AP85" s="285" t="s">
        <v>629</v>
      </c>
      <c r="AQ85" s="285" t="s">
        <v>118</v>
      </c>
      <c r="AR85" s="309" t="s">
        <v>125</v>
      </c>
      <c r="AS85" s="285" t="s">
        <v>118</v>
      </c>
      <c r="AT85" s="309" t="s">
        <v>125</v>
      </c>
      <c r="AU85" s="285" t="s">
        <v>230</v>
      </c>
      <c r="AV85" s="285" t="s">
        <v>272</v>
      </c>
      <c r="AW85" s="285" t="s">
        <v>71</v>
      </c>
      <c r="AX85" s="285">
        <v>1522</v>
      </c>
      <c r="AY85" s="310" t="s">
        <v>462</v>
      </c>
      <c r="AZ85" s="311">
        <v>1</v>
      </c>
      <c r="BA85" s="285" t="s">
        <v>480</v>
      </c>
      <c r="BB85" s="285">
        <v>1</v>
      </c>
      <c r="BC85" s="312">
        <v>1</v>
      </c>
      <c r="BD85" s="285"/>
      <c r="BE85" s="313" t="s">
        <v>71</v>
      </c>
      <c r="BF85" s="309">
        <v>0</v>
      </c>
      <c r="BG85" s="314" t="s">
        <v>345</v>
      </c>
      <c r="BH85" s="285"/>
      <c r="BI85" s="285" t="s">
        <v>118</v>
      </c>
      <c r="BJ85" s="285" t="s">
        <v>272</v>
      </c>
      <c r="BK85" s="285" t="s">
        <v>71</v>
      </c>
      <c r="BL85" s="315">
        <v>1.0106896551724138</v>
      </c>
      <c r="BM85" s="285">
        <v>1522</v>
      </c>
      <c r="BN85" s="285" t="s">
        <v>125</v>
      </c>
      <c r="BO85" s="285" t="s">
        <v>230</v>
      </c>
      <c r="BP85" s="285">
        <v>1</v>
      </c>
      <c r="BQ85" s="285">
        <v>2662.1260000000002</v>
      </c>
      <c r="BR85" s="316">
        <v>8.8950668955328511E-4</v>
      </c>
      <c r="BS85" s="316">
        <v>0.18062049889180445</v>
      </c>
      <c r="BT85" s="316">
        <v>0.10893548990543647</v>
      </c>
      <c r="BU85" s="285">
        <v>4.5999999999999996</v>
      </c>
      <c r="BV85" s="317">
        <v>3.7563962036357403E-2</v>
      </c>
      <c r="BW85" s="317">
        <v>1.0893548990543647</v>
      </c>
      <c r="BX85" s="285">
        <v>0</v>
      </c>
      <c r="BY85" s="285">
        <v>1</v>
      </c>
      <c r="BZ85" s="285">
        <v>29</v>
      </c>
    </row>
    <row r="86" spans="1:78" ht="16.5">
      <c r="A86" s="105" t="str">
        <f t="shared" si="19"/>
        <v>공영급행</v>
      </c>
      <c r="B86" s="106" t="str">
        <f t="shared" si="20"/>
        <v>이운홍</v>
      </c>
      <c r="C86" s="107" t="str">
        <f t="shared" si="21"/>
        <v>C</v>
      </c>
      <c r="D86" s="108">
        <f t="shared" si="22"/>
        <v>0.8656666666666667</v>
      </c>
      <c r="E86" s="109">
        <f t="shared" si="23"/>
        <v>1002</v>
      </c>
      <c r="F86" s="110" t="str">
        <f t="shared" si="24"/>
        <v>e음86</v>
      </c>
      <c r="G86" s="111" t="str">
        <f t="shared" si="25"/>
        <v>73아1558</v>
      </c>
      <c r="H86" s="112">
        <f t="shared" si="26"/>
        <v>1</v>
      </c>
      <c r="I86" s="113">
        <f t="shared" si="27"/>
        <v>2329.94</v>
      </c>
      <c r="J86" s="114">
        <f t="shared" si="28"/>
        <v>1.4500201054059235E-2</v>
      </c>
      <c r="K86" s="114">
        <f t="shared" si="29"/>
        <v>0.46109628374209932</v>
      </c>
      <c r="L86" s="114">
        <f t="shared" si="30"/>
        <v>0.27683116303424121</v>
      </c>
      <c r="M86" s="115">
        <f t="shared" si="31"/>
        <v>6.7510000000000003</v>
      </c>
      <c r="N86" s="116">
        <f t="shared" si="32"/>
        <v>0</v>
      </c>
      <c r="O86" s="116">
        <f t="shared" si="33"/>
        <v>6.0087384224486469</v>
      </c>
      <c r="P86" s="217">
        <f t="shared" si="34"/>
        <v>148</v>
      </c>
      <c r="Q86" s="218">
        <f t="shared" si="35"/>
        <v>0</v>
      </c>
      <c r="R86" s="218">
        <f t="shared" si="36"/>
        <v>140</v>
      </c>
      <c r="T86" s="285">
        <v>504</v>
      </c>
      <c r="U86" s="285">
        <v>1002</v>
      </c>
      <c r="V86" s="285" t="s">
        <v>175</v>
      </c>
      <c r="W86" s="285">
        <v>2329.94</v>
      </c>
      <c r="X86" s="285">
        <v>897.22900000000004</v>
      </c>
      <c r="Y86" s="285">
        <v>2.597</v>
      </c>
      <c r="Z86" s="285">
        <v>6.7510000000000003</v>
      </c>
      <c r="AA86" s="285">
        <v>179.15330900000001</v>
      </c>
      <c r="AB86" s="285">
        <v>2.5977589999999999</v>
      </c>
      <c r="AC86" s="285">
        <v>82.606925000000004</v>
      </c>
      <c r="AD86" s="285">
        <v>645</v>
      </c>
      <c r="AE86" s="285">
        <v>0</v>
      </c>
      <c r="AF86" s="285">
        <v>140</v>
      </c>
      <c r="AG86" s="285">
        <v>68</v>
      </c>
      <c r="AH86" s="285">
        <v>13.005285000000001</v>
      </c>
      <c r="AI86" s="285">
        <v>732.1</v>
      </c>
      <c r="AJ86" s="285">
        <v>0</v>
      </c>
      <c r="AK86" s="285">
        <v>148</v>
      </c>
      <c r="AL86" s="285">
        <v>71521</v>
      </c>
      <c r="AM86" s="306">
        <v>0.8656666666666667</v>
      </c>
      <c r="AN86" s="307" t="s">
        <v>69</v>
      </c>
      <c r="AO86" s="308">
        <v>2329.94</v>
      </c>
      <c r="AP86" s="285" t="s">
        <v>630</v>
      </c>
      <c r="AQ86" s="285" t="s">
        <v>118</v>
      </c>
      <c r="AR86" s="309" t="s">
        <v>127</v>
      </c>
      <c r="AS86" s="285" t="s">
        <v>118</v>
      </c>
      <c r="AT86" s="309" t="s">
        <v>127</v>
      </c>
      <c r="AU86" s="285" t="s">
        <v>197</v>
      </c>
      <c r="AV86" s="285" t="s">
        <v>175</v>
      </c>
      <c r="AW86" s="285" t="s">
        <v>69</v>
      </c>
      <c r="AX86" s="285">
        <v>1002</v>
      </c>
      <c r="AY86" s="310" t="s">
        <v>481</v>
      </c>
      <c r="AZ86" s="311">
        <v>3</v>
      </c>
      <c r="BA86" s="285" t="s">
        <v>631</v>
      </c>
      <c r="BB86" s="285">
        <v>1</v>
      </c>
      <c r="BC86" s="312">
        <v>1</v>
      </c>
      <c r="BD86" s="285"/>
      <c r="BE86" s="313" t="s">
        <v>69</v>
      </c>
      <c r="BF86" s="309">
        <v>0</v>
      </c>
      <c r="BG86" s="314" t="s">
        <v>345</v>
      </c>
      <c r="BH86" s="285"/>
      <c r="BI86" s="285" t="s">
        <v>118</v>
      </c>
      <c r="BJ86" s="285" t="s">
        <v>175</v>
      </c>
      <c r="BK86" s="285" t="s">
        <v>69</v>
      </c>
      <c r="BL86" s="315">
        <v>0.8656666666666667</v>
      </c>
      <c r="BM86" s="285">
        <v>1002</v>
      </c>
      <c r="BN86" s="285" t="s">
        <v>127</v>
      </c>
      <c r="BO86" s="285" t="s">
        <v>197</v>
      </c>
      <c r="BP86" s="285">
        <v>1</v>
      </c>
      <c r="BQ86" s="285">
        <v>2329.94</v>
      </c>
      <c r="BR86" s="316">
        <v>1.4500201054059235E-2</v>
      </c>
      <c r="BS86" s="316">
        <v>0.46109628374209932</v>
      </c>
      <c r="BT86" s="316">
        <v>0.27683116303424121</v>
      </c>
      <c r="BU86" s="285">
        <v>6.7510000000000003</v>
      </c>
      <c r="BV86" s="317">
        <v>0</v>
      </c>
      <c r="BW86" s="317">
        <v>6.0087384224486469</v>
      </c>
      <c r="BX86" s="285">
        <v>148</v>
      </c>
      <c r="BY86" s="285">
        <v>0</v>
      </c>
      <c r="BZ86" s="285">
        <v>140</v>
      </c>
    </row>
    <row r="87" spans="1:78" ht="16.5">
      <c r="A87" s="122" t="str">
        <f t="shared" si="19"/>
        <v>공영급행</v>
      </c>
      <c r="B87" s="123" t="str">
        <f t="shared" si="20"/>
        <v>이재만</v>
      </c>
      <c r="C87" s="124" t="str">
        <f t="shared" si="21"/>
        <v>F</v>
      </c>
      <c r="D87" s="125">
        <f t="shared" si="22"/>
        <v>0.76206896551724135</v>
      </c>
      <c r="E87" s="126">
        <f t="shared" si="23"/>
        <v>4558</v>
      </c>
      <c r="F87" s="127" t="str">
        <f t="shared" si="24"/>
        <v>e음88</v>
      </c>
      <c r="G87" s="128" t="str">
        <f t="shared" si="25"/>
        <v>73아1556</v>
      </c>
      <c r="H87" s="129">
        <f t="shared" si="26"/>
        <v>1</v>
      </c>
      <c r="I87" s="130">
        <f t="shared" si="27"/>
        <v>2649.2689999999998</v>
      </c>
      <c r="J87" s="131">
        <f t="shared" si="28"/>
        <v>1.3160716294812658E-2</v>
      </c>
      <c r="K87" s="131">
        <f t="shared" si="29"/>
        <v>0.42981611527158581</v>
      </c>
      <c r="L87" s="131">
        <f t="shared" si="30"/>
        <v>0.26913084326280196</v>
      </c>
      <c r="M87" s="132">
        <f t="shared" si="31"/>
        <v>10.337</v>
      </c>
      <c r="N87" s="133">
        <f t="shared" si="32"/>
        <v>0</v>
      </c>
      <c r="O87" s="133">
        <f t="shared" si="33"/>
        <v>6.2281331189848981</v>
      </c>
      <c r="P87" s="215">
        <f t="shared" si="34"/>
        <v>63</v>
      </c>
      <c r="Q87" s="216">
        <f t="shared" si="35"/>
        <v>0</v>
      </c>
      <c r="R87" s="216">
        <f t="shared" si="36"/>
        <v>165</v>
      </c>
      <c r="T87" s="285">
        <v>504</v>
      </c>
      <c r="U87" s="285">
        <v>4558</v>
      </c>
      <c r="V87" s="285" t="s">
        <v>176</v>
      </c>
      <c r="W87" s="285">
        <v>2649.2689999999998</v>
      </c>
      <c r="X87" s="285">
        <v>1198.51</v>
      </c>
      <c r="Y87" s="285">
        <v>2.21</v>
      </c>
      <c r="Z87" s="285">
        <v>10.337</v>
      </c>
      <c r="AA87" s="285">
        <v>171.25663599999999</v>
      </c>
      <c r="AB87" s="285">
        <v>2.25386</v>
      </c>
      <c r="AC87" s="285">
        <v>73.608862000000002</v>
      </c>
      <c r="AD87" s="285">
        <v>713</v>
      </c>
      <c r="AE87" s="285">
        <v>0</v>
      </c>
      <c r="AF87" s="285">
        <v>165</v>
      </c>
      <c r="AG87" s="285">
        <v>72</v>
      </c>
      <c r="AH87" s="285">
        <v>15.469583999999999</v>
      </c>
      <c r="AI87" s="285">
        <v>1654.3</v>
      </c>
      <c r="AJ87" s="285">
        <v>0</v>
      </c>
      <c r="AK87" s="285">
        <v>63</v>
      </c>
      <c r="AL87" s="285">
        <v>49377</v>
      </c>
      <c r="AM87" s="306">
        <v>0.76206896551724135</v>
      </c>
      <c r="AN87" s="307" t="s">
        <v>70</v>
      </c>
      <c r="AO87" s="308">
        <v>2649.2689999999998</v>
      </c>
      <c r="AP87" s="285" t="s">
        <v>632</v>
      </c>
      <c r="AQ87" s="285" t="s">
        <v>118</v>
      </c>
      <c r="AR87" s="309" t="s">
        <v>128</v>
      </c>
      <c r="AS87" s="285" t="s">
        <v>118</v>
      </c>
      <c r="AT87" s="309" t="s">
        <v>128</v>
      </c>
      <c r="AU87" s="285" t="s">
        <v>236</v>
      </c>
      <c r="AV87" s="285" t="s">
        <v>176</v>
      </c>
      <c r="AW87" s="285" t="s">
        <v>70</v>
      </c>
      <c r="AX87" s="285">
        <v>4558</v>
      </c>
      <c r="AY87" s="310" t="s">
        <v>416</v>
      </c>
      <c r="AZ87" s="311">
        <v>1</v>
      </c>
      <c r="BA87" s="285" t="s">
        <v>382</v>
      </c>
      <c r="BB87" s="285">
        <v>1</v>
      </c>
      <c r="BC87" s="312">
        <v>1</v>
      </c>
      <c r="BD87" s="285"/>
      <c r="BE87" s="313" t="s">
        <v>70</v>
      </c>
      <c r="BF87" s="309">
        <v>0</v>
      </c>
      <c r="BG87" s="314" t="s">
        <v>345</v>
      </c>
      <c r="BH87" s="285"/>
      <c r="BI87" s="285" t="s">
        <v>118</v>
      </c>
      <c r="BJ87" s="285" t="s">
        <v>176</v>
      </c>
      <c r="BK87" s="285" t="s">
        <v>70</v>
      </c>
      <c r="BL87" s="315">
        <v>0.76206896551724135</v>
      </c>
      <c r="BM87" s="285">
        <v>4558</v>
      </c>
      <c r="BN87" s="285" t="s">
        <v>128</v>
      </c>
      <c r="BO87" s="285" t="s">
        <v>236</v>
      </c>
      <c r="BP87" s="285">
        <v>1</v>
      </c>
      <c r="BQ87" s="285">
        <v>2649.2689999999998</v>
      </c>
      <c r="BR87" s="316">
        <v>1.3160716294812658E-2</v>
      </c>
      <c r="BS87" s="316">
        <v>0.42981611527158581</v>
      </c>
      <c r="BT87" s="316">
        <v>0.26913084326280196</v>
      </c>
      <c r="BU87" s="285">
        <v>10.337</v>
      </c>
      <c r="BV87" s="317">
        <v>0</v>
      </c>
      <c r="BW87" s="317">
        <v>6.2281331189848981</v>
      </c>
      <c r="BX87" s="285">
        <v>63</v>
      </c>
      <c r="BY87" s="285">
        <v>0</v>
      </c>
      <c r="BZ87" s="285">
        <v>165</v>
      </c>
    </row>
    <row r="88" spans="1:78" ht="16.5">
      <c r="A88" s="105" t="str">
        <f t="shared" si="19"/>
        <v>공영급행</v>
      </c>
      <c r="B88" s="106" t="str">
        <f t="shared" si="20"/>
        <v>이재민</v>
      </c>
      <c r="C88" s="107" t="str">
        <f t="shared" si="21"/>
        <v>C</v>
      </c>
      <c r="D88" s="108">
        <f t="shared" si="22"/>
        <v>0.87238405405914199</v>
      </c>
      <c r="E88" s="109">
        <f t="shared" si="23"/>
        <v>4861</v>
      </c>
      <c r="F88" s="110" t="str">
        <f t="shared" si="24"/>
        <v>14-1</v>
      </c>
      <c r="G88" s="111" t="str">
        <f t="shared" si="25"/>
        <v>70바3109</v>
      </c>
      <c r="H88" s="112">
        <f t="shared" si="26"/>
        <v>11</v>
      </c>
      <c r="I88" s="113">
        <f t="shared" si="27"/>
        <v>1812.4370000000001</v>
      </c>
      <c r="J88" s="114">
        <f t="shared" si="28"/>
        <v>1.359577056643037E-2</v>
      </c>
      <c r="K88" s="114">
        <f t="shared" si="29"/>
        <v>0.43619810457524377</v>
      </c>
      <c r="L88" s="114">
        <f t="shared" si="30"/>
        <v>0.126900962626563</v>
      </c>
      <c r="M88" s="115">
        <f t="shared" si="31"/>
        <v>10.032999999999999</v>
      </c>
      <c r="N88" s="116">
        <f t="shared" si="32"/>
        <v>0</v>
      </c>
      <c r="O88" s="116">
        <f t="shared" si="33"/>
        <v>5.6277818208301857</v>
      </c>
      <c r="P88" s="217">
        <f t="shared" si="34"/>
        <v>87</v>
      </c>
      <c r="Q88" s="218">
        <f t="shared" si="35"/>
        <v>0</v>
      </c>
      <c r="R88" s="218">
        <f t="shared" si="36"/>
        <v>102</v>
      </c>
      <c r="T88" s="285">
        <v>504</v>
      </c>
      <c r="U88" s="285">
        <v>4861</v>
      </c>
      <c r="V88" s="285" t="s">
        <v>319</v>
      </c>
      <c r="W88" s="285">
        <v>1812.4369999999999</v>
      </c>
      <c r="X88" s="285">
        <v>859.91899999999998</v>
      </c>
      <c r="Y88" s="285">
        <v>2.1080000000000001</v>
      </c>
      <c r="Z88" s="285">
        <v>10.032999999999999</v>
      </c>
      <c r="AA88" s="285">
        <v>132.45442700000001</v>
      </c>
      <c r="AB88" s="285">
        <v>1.8008200000000001</v>
      </c>
      <c r="AC88" s="285">
        <v>57.77637</v>
      </c>
      <c r="AD88" s="285">
        <v>230</v>
      </c>
      <c r="AE88" s="285">
        <v>0</v>
      </c>
      <c r="AF88" s="285">
        <v>102</v>
      </c>
      <c r="AG88" s="285">
        <v>73</v>
      </c>
      <c r="AH88" s="285">
        <v>13.683476000000001</v>
      </c>
      <c r="AI88" s="285">
        <v>108.6</v>
      </c>
      <c r="AJ88" s="285">
        <v>0</v>
      </c>
      <c r="AK88" s="285">
        <v>87</v>
      </c>
      <c r="AL88" s="285">
        <v>44378</v>
      </c>
      <c r="AM88" s="306">
        <v>0.87238405405914199</v>
      </c>
      <c r="AN88" s="307" t="s">
        <v>69</v>
      </c>
      <c r="AO88" s="308">
        <v>365.94099999999997</v>
      </c>
      <c r="AP88" s="285" t="s">
        <v>633</v>
      </c>
      <c r="AQ88" s="285" t="s">
        <v>118</v>
      </c>
      <c r="AR88" s="309" t="s">
        <v>119</v>
      </c>
      <c r="AS88" s="285" t="s">
        <v>118</v>
      </c>
      <c r="AT88" s="309" t="s">
        <v>119</v>
      </c>
      <c r="AU88" s="285" t="s">
        <v>208</v>
      </c>
      <c r="AV88" s="285" t="s">
        <v>319</v>
      </c>
      <c r="AW88" s="285" t="s">
        <v>69</v>
      </c>
      <c r="AX88" s="285">
        <v>4861</v>
      </c>
      <c r="AY88" s="310" t="s">
        <v>414</v>
      </c>
      <c r="AZ88" s="311">
        <v>6</v>
      </c>
      <c r="BA88" s="285" t="s">
        <v>341</v>
      </c>
      <c r="BB88" s="285">
        <v>11</v>
      </c>
      <c r="BC88" s="312">
        <v>1</v>
      </c>
      <c r="BD88" s="285"/>
      <c r="BE88" s="313" t="s">
        <v>69</v>
      </c>
      <c r="BF88" s="309">
        <v>0</v>
      </c>
      <c r="BG88" s="314" t="s">
        <v>345</v>
      </c>
      <c r="BH88" s="285"/>
      <c r="BI88" s="285" t="s">
        <v>118</v>
      </c>
      <c r="BJ88" s="285" t="s">
        <v>319</v>
      </c>
      <c r="BK88" s="285" t="s">
        <v>69</v>
      </c>
      <c r="BL88" s="315">
        <v>0.87238405405914199</v>
      </c>
      <c r="BM88" s="285">
        <v>4861</v>
      </c>
      <c r="BN88" s="285" t="s">
        <v>119</v>
      </c>
      <c r="BO88" s="285" t="s">
        <v>208</v>
      </c>
      <c r="BP88" s="285">
        <v>11</v>
      </c>
      <c r="BQ88" s="285">
        <v>1812.4370000000001</v>
      </c>
      <c r="BR88" s="316">
        <v>1.359577056643037E-2</v>
      </c>
      <c r="BS88" s="316">
        <v>0.43619810457524377</v>
      </c>
      <c r="BT88" s="316">
        <v>0.12690096262656303</v>
      </c>
      <c r="BU88" s="285">
        <v>10.032999999999999</v>
      </c>
      <c r="BV88" s="317">
        <v>0</v>
      </c>
      <c r="BW88" s="317">
        <v>5.6277818208301857</v>
      </c>
      <c r="BX88" s="285">
        <v>87</v>
      </c>
      <c r="BY88" s="285">
        <v>0</v>
      </c>
      <c r="BZ88" s="285">
        <v>102</v>
      </c>
    </row>
    <row r="89" spans="1:78" ht="16.5">
      <c r="A89" s="122" t="str">
        <f t="shared" si="19"/>
        <v>공영급행</v>
      </c>
      <c r="B89" s="123" t="str">
        <f t="shared" si="20"/>
        <v>이종국</v>
      </c>
      <c r="C89" s="124" t="str">
        <f t="shared" si="21"/>
        <v>C</v>
      </c>
      <c r="D89" s="125">
        <f t="shared" si="22"/>
        <v>0.85287238217142203</v>
      </c>
      <c r="E89" s="126">
        <f t="shared" si="23"/>
        <v>280</v>
      </c>
      <c r="F89" s="127" t="str">
        <f t="shared" si="24"/>
        <v>e음53</v>
      </c>
      <c r="G89" s="128" t="str">
        <f t="shared" si="25"/>
        <v>73아1565</v>
      </c>
      <c r="H89" s="129">
        <f t="shared" si="26"/>
        <v>2</v>
      </c>
      <c r="I89" s="130">
        <f t="shared" si="27"/>
        <v>2562.4059999999999</v>
      </c>
      <c r="J89" s="131">
        <f t="shared" si="28"/>
        <v>2.2909195919460384E-3</v>
      </c>
      <c r="K89" s="131">
        <f t="shared" si="29"/>
        <v>0.34045732437345977</v>
      </c>
      <c r="L89" s="131">
        <f t="shared" si="30"/>
        <v>0.10146713674569915</v>
      </c>
      <c r="M89" s="132">
        <f t="shared" si="31"/>
        <v>11.971</v>
      </c>
      <c r="N89" s="133">
        <f t="shared" si="32"/>
        <v>0</v>
      </c>
      <c r="O89" s="133">
        <f t="shared" si="33"/>
        <v>6.712441353946252</v>
      </c>
      <c r="P89" s="215">
        <f t="shared" si="34"/>
        <v>25</v>
      </c>
      <c r="Q89" s="216">
        <f t="shared" si="35"/>
        <v>0</v>
      </c>
      <c r="R89" s="216">
        <f t="shared" si="36"/>
        <v>172</v>
      </c>
      <c r="T89" s="285">
        <v>504</v>
      </c>
      <c r="U89" s="285">
        <v>280</v>
      </c>
      <c r="V89" s="285" t="s">
        <v>301</v>
      </c>
      <c r="W89" s="285">
        <v>2562.4059999999999</v>
      </c>
      <c r="X89" s="285">
        <v>1037.018</v>
      </c>
      <c r="Y89" s="285">
        <v>2.4710000000000001</v>
      </c>
      <c r="Z89" s="285">
        <v>11.971</v>
      </c>
      <c r="AA89" s="285">
        <v>177.745217</v>
      </c>
      <c r="AB89" s="285">
        <v>0.40720000000000001</v>
      </c>
      <c r="AC89" s="285">
        <v>60.514660999999997</v>
      </c>
      <c r="AD89" s="285">
        <v>260</v>
      </c>
      <c r="AE89" s="285">
        <v>0</v>
      </c>
      <c r="AF89" s="285">
        <v>172</v>
      </c>
      <c r="AG89" s="285">
        <v>74</v>
      </c>
      <c r="AH89" s="285">
        <v>14.416174</v>
      </c>
      <c r="AI89" s="285">
        <v>57.1</v>
      </c>
      <c r="AJ89" s="285">
        <v>0</v>
      </c>
      <c r="AK89" s="285">
        <v>25</v>
      </c>
      <c r="AL89" s="285">
        <v>9085</v>
      </c>
      <c r="AM89" s="306">
        <v>0.85287238217142203</v>
      </c>
      <c r="AN89" s="307" t="s">
        <v>69</v>
      </c>
      <c r="AO89" s="308">
        <v>2448.835</v>
      </c>
      <c r="AP89" s="285" t="s">
        <v>634</v>
      </c>
      <c r="AQ89" s="285" t="s">
        <v>118</v>
      </c>
      <c r="AR89" s="309" t="s">
        <v>125</v>
      </c>
      <c r="AS89" s="285" t="s">
        <v>118</v>
      </c>
      <c r="AT89" s="309" t="s">
        <v>125</v>
      </c>
      <c r="AU89" s="285" t="s">
        <v>234</v>
      </c>
      <c r="AV89" s="285" t="s">
        <v>301</v>
      </c>
      <c r="AW89" s="285" t="s">
        <v>69</v>
      </c>
      <c r="AX89" s="285">
        <v>280</v>
      </c>
      <c r="AY89" s="310" t="s">
        <v>558</v>
      </c>
      <c r="AZ89" s="311">
        <v>3</v>
      </c>
      <c r="BA89" s="285" t="s">
        <v>635</v>
      </c>
      <c r="BB89" s="285">
        <v>2</v>
      </c>
      <c r="BC89" s="312">
        <v>1</v>
      </c>
      <c r="BD89" s="285"/>
      <c r="BE89" s="313" t="s">
        <v>68</v>
      </c>
      <c r="BF89" s="309">
        <v>-1</v>
      </c>
      <c r="BG89" s="314" t="s">
        <v>371</v>
      </c>
      <c r="BH89" s="285"/>
      <c r="BI89" s="285" t="s">
        <v>118</v>
      </c>
      <c r="BJ89" s="285" t="s">
        <v>301</v>
      </c>
      <c r="BK89" s="285" t="s">
        <v>69</v>
      </c>
      <c r="BL89" s="315">
        <v>0.85287238217142203</v>
      </c>
      <c r="BM89" s="285">
        <v>280</v>
      </c>
      <c r="BN89" s="285" t="s">
        <v>125</v>
      </c>
      <c r="BO89" s="285" t="s">
        <v>234</v>
      </c>
      <c r="BP89" s="285">
        <v>2</v>
      </c>
      <c r="BQ89" s="285">
        <v>2562.4059999999999</v>
      </c>
      <c r="BR89" s="316">
        <v>2.2909195919460384E-3</v>
      </c>
      <c r="BS89" s="316">
        <v>0.34045732437345977</v>
      </c>
      <c r="BT89" s="316">
        <v>0.10146713674569915</v>
      </c>
      <c r="BU89" s="285">
        <v>11.971</v>
      </c>
      <c r="BV89" s="317">
        <v>0</v>
      </c>
      <c r="BW89" s="317">
        <v>6.712441353946252</v>
      </c>
      <c r="BX89" s="285">
        <v>25</v>
      </c>
      <c r="BY89" s="285">
        <v>0</v>
      </c>
      <c r="BZ89" s="285">
        <v>172</v>
      </c>
    </row>
    <row r="90" spans="1:78" ht="16.5">
      <c r="A90" s="105" t="str">
        <f t="shared" si="19"/>
        <v>공영급행</v>
      </c>
      <c r="B90" s="106" t="str">
        <f t="shared" si="20"/>
        <v>이종덕</v>
      </c>
      <c r="C90" s="107" t="str">
        <f t="shared" si="21"/>
        <v>C</v>
      </c>
      <c r="D90" s="108">
        <f t="shared" si="22"/>
        <v>0.88</v>
      </c>
      <c r="E90" s="109">
        <f t="shared" si="23"/>
        <v>5248</v>
      </c>
      <c r="F90" s="110" t="str">
        <f t="shared" si="24"/>
        <v>e음11</v>
      </c>
      <c r="G90" s="111" t="str">
        <f t="shared" si="25"/>
        <v>73아1570</v>
      </c>
      <c r="H90" s="112">
        <f t="shared" si="26"/>
        <v>1</v>
      </c>
      <c r="I90" s="113">
        <f t="shared" si="27"/>
        <v>2308.018</v>
      </c>
      <c r="J90" s="114">
        <f t="shared" si="28"/>
        <v>1.9890088814240293E-2</v>
      </c>
      <c r="K90" s="114">
        <f t="shared" si="29"/>
        <v>0.46123698741614783</v>
      </c>
      <c r="L90" s="114">
        <f t="shared" si="30"/>
        <v>0.49912955618197086</v>
      </c>
      <c r="M90" s="115">
        <f t="shared" si="31"/>
        <v>5.6529999999999996</v>
      </c>
      <c r="N90" s="116">
        <f t="shared" si="32"/>
        <v>0.12998165525572158</v>
      </c>
      <c r="O90" s="116">
        <f t="shared" si="33"/>
        <v>0.95319880520862488</v>
      </c>
      <c r="P90" s="217">
        <f t="shared" si="34"/>
        <v>229</v>
      </c>
      <c r="Q90" s="218">
        <f t="shared" si="35"/>
        <v>3</v>
      </c>
      <c r="R90" s="218">
        <f t="shared" si="36"/>
        <v>22</v>
      </c>
      <c r="T90" s="285">
        <v>504</v>
      </c>
      <c r="U90" s="285">
        <v>5248</v>
      </c>
      <c r="V90" s="285" t="s">
        <v>177</v>
      </c>
      <c r="W90" s="285">
        <v>2308.018</v>
      </c>
      <c r="X90" s="285">
        <v>582.88099999999997</v>
      </c>
      <c r="Y90" s="285">
        <v>3.96</v>
      </c>
      <c r="Z90" s="285">
        <v>5.6529999999999996</v>
      </c>
      <c r="AA90" s="285">
        <v>207.73718199999999</v>
      </c>
      <c r="AB90" s="285">
        <v>4.1319109999999997</v>
      </c>
      <c r="AC90" s="285">
        <v>95.816072000000005</v>
      </c>
      <c r="AD90" s="285">
        <v>1152</v>
      </c>
      <c r="AE90" s="285">
        <v>3</v>
      </c>
      <c r="AF90" s="285">
        <v>22</v>
      </c>
      <c r="AG90" s="285">
        <v>87</v>
      </c>
      <c r="AH90" s="285">
        <v>11.110277999999999</v>
      </c>
      <c r="AI90" s="285">
        <v>1154.9000000000001</v>
      </c>
      <c r="AJ90" s="285">
        <v>15.2</v>
      </c>
      <c r="AK90" s="285">
        <v>229</v>
      </c>
      <c r="AL90" s="285">
        <v>111142</v>
      </c>
      <c r="AM90" s="306">
        <v>0.88</v>
      </c>
      <c r="AN90" s="307" t="s">
        <v>69</v>
      </c>
      <c r="AO90" s="308">
        <v>2308.018</v>
      </c>
      <c r="AP90" s="285" t="s">
        <v>636</v>
      </c>
      <c r="AQ90" s="285" t="s">
        <v>118</v>
      </c>
      <c r="AR90" s="309" t="s">
        <v>120</v>
      </c>
      <c r="AS90" s="285" t="s">
        <v>118</v>
      </c>
      <c r="AT90" s="309" t="s">
        <v>120</v>
      </c>
      <c r="AU90" s="285" t="s">
        <v>351</v>
      </c>
      <c r="AV90" s="285" t="s">
        <v>177</v>
      </c>
      <c r="AW90" s="285" t="s">
        <v>69</v>
      </c>
      <c r="AX90" s="285">
        <v>5248</v>
      </c>
      <c r="AY90" s="310" t="s">
        <v>483</v>
      </c>
      <c r="AZ90" s="311">
        <v>1</v>
      </c>
      <c r="BA90" s="285" t="s">
        <v>374</v>
      </c>
      <c r="BB90" s="285">
        <v>1</v>
      </c>
      <c r="BC90" s="312">
        <v>1</v>
      </c>
      <c r="BD90" s="285"/>
      <c r="BE90" s="313" t="s">
        <v>69</v>
      </c>
      <c r="BF90" s="309">
        <v>0</v>
      </c>
      <c r="BG90" s="314" t="s">
        <v>345</v>
      </c>
      <c r="BH90" s="285"/>
      <c r="BI90" s="285" t="s">
        <v>118</v>
      </c>
      <c r="BJ90" s="285" t="s">
        <v>177</v>
      </c>
      <c r="BK90" s="285" t="s">
        <v>69</v>
      </c>
      <c r="BL90" s="315">
        <v>0.88</v>
      </c>
      <c r="BM90" s="285">
        <v>5248</v>
      </c>
      <c r="BN90" s="285" t="s">
        <v>120</v>
      </c>
      <c r="BO90" s="285" t="s">
        <v>351</v>
      </c>
      <c r="BP90" s="285">
        <v>1</v>
      </c>
      <c r="BQ90" s="285">
        <v>2308.018</v>
      </c>
      <c r="BR90" s="316">
        <v>1.9890088814240293E-2</v>
      </c>
      <c r="BS90" s="316">
        <v>0.46123698741614783</v>
      </c>
      <c r="BT90" s="316">
        <v>0.49912955618197086</v>
      </c>
      <c r="BU90" s="285">
        <v>5.6529999999999996</v>
      </c>
      <c r="BV90" s="317">
        <v>0.12998165525572158</v>
      </c>
      <c r="BW90" s="317">
        <v>0.95319880520862488</v>
      </c>
      <c r="BX90" s="285">
        <v>229</v>
      </c>
      <c r="BY90" s="285">
        <v>3</v>
      </c>
      <c r="BZ90" s="285">
        <v>22</v>
      </c>
    </row>
    <row r="91" spans="1:78" ht="16.5">
      <c r="A91" s="122" t="str">
        <f t="shared" si="19"/>
        <v>공영급행</v>
      </c>
      <c r="B91" s="123" t="str">
        <f t="shared" si="20"/>
        <v>이찬년</v>
      </c>
      <c r="C91" s="124" t="str">
        <f t="shared" si="21"/>
        <v>F</v>
      </c>
      <c r="D91" s="125">
        <f t="shared" si="22"/>
        <v>0.77719917231528557</v>
      </c>
      <c r="E91" s="126">
        <f t="shared" si="23"/>
        <v>1722</v>
      </c>
      <c r="F91" s="127" t="str">
        <f t="shared" si="24"/>
        <v>14-1</v>
      </c>
      <c r="G91" s="128" t="str">
        <f t="shared" si="25"/>
        <v>70바3106</v>
      </c>
      <c r="H91" s="129">
        <f t="shared" si="26"/>
        <v>2</v>
      </c>
      <c r="I91" s="130">
        <f t="shared" si="27"/>
        <v>2030.9479999999999</v>
      </c>
      <c r="J91" s="131">
        <f t="shared" si="28"/>
        <v>1.8723633284268851E-2</v>
      </c>
      <c r="K91" s="131">
        <f t="shared" si="29"/>
        <v>0.3692758803807995</v>
      </c>
      <c r="L91" s="131">
        <f t="shared" si="30"/>
        <v>0.23781997372655531</v>
      </c>
      <c r="M91" s="132">
        <f t="shared" si="31"/>
        <v>11.680999999999999</v>
      </c>
      <c r="N91" s="133">
        <f t="shared" si="32"/>
        <v>6.0562850452104149</v>
      </c>
      <c r="O91" s="133">
        <f t="shared" si="33"/>
        <v>14.082093682359176</v>
      </c>
      <c r="P91" s="215">
        <f t="shared" si="34"/>
        <v>22</v>
      </c>
      <c r="Q91" s="216">
        <f t="shared" si="35"/>
        <v>123</v>
      </c>
      <c r="R91" s="216">
        <f t="shared" si="36"/>
        <v>286</v>
      </c>
      <c r="T91" s="285">
        <v>504</v>
      </c>
      <c r="U91" s="285">
        <v>1722</v>
      </c>
      <c r="V91" s="285" t="s">
        <v>273</v>
      </c>
      <c r="W91" s="285">
        <v>2030.9480000000001</v>
      </c>
      <c r="X91" s="285">
        <v>1080.135</v>
      </c>
      <c r="Y91" s="285">
        <v>1.88</v>
      </c>
      <c r="Z91" s="285">
        <v>11.680999999999999</v>
      </c>
      <c r="AA91" s="285">
        <v>133.800794</v>
      </c>
      <c r="AB91" s="285">
        <v>2.5052370000000002</v>
      </c>
      <c r="AC91" s="285">
        <v>49.409405999999997</v>
      </c>
      <c r="AD91" s="285">
        <v>483</v>
      </c>
      <c r="AE91" s="285">
        <v>123</v>
      </c>
      <c r="AF91" s="285">
        <v>286</v>
      </c>
      <c r="AG91" s="285">
        <v>74</v>
      </c>
      <c r="AH91" s="285">
        <v>15.178893</v>
      </c>
      <c r="AI91" s="285">
        <v>1007</v>
      </c>
      <c r="AJ91" s="285">
        <v>0</v>
      </c>
      <c r="AK91" s="285">
        <v>22</v>
      </c>
      <c r="AL91" s="285">
        <v>11788</v>
      </c>
      <c r="AM91" s="306">
        <v>0.77719917231528557</v>
      </c>
      <c r="AN91" s="307" t="s">
        <v>70</v>
      </c>
      <c r="AO91" s="308">
        <v>1821.5219999999999</v>
      </c>
      <c r="AP91" s="285" t="s">
        <v>637</v>
      </c>
      <c r="AQ91" s="285" t="s">
        <v>118</v>
      </c>
      <c r="AR91" s="309" t="s">
        <v>119</v>
      </c>
      <c r="AS91" s="285" t="s">
        <v>118</v>
      </c>
      <c r="AT91" s="309" t="s">
        <v>119</v>
      </c>
      <c r="AU91" s="285" t="s">
        <v>206</v>
      </c>
      <c r="AV91" s="285" t="s">
        <v>273</v>
      </c>
      <c r="AW91" s="285" t="s">
        <v>70</v>
      </c>
      <c r="AX91" s="285">
        <v>1722</v>
      </c>
      <c r="AY91" s="310" t="s">
        <v>441</v>
      </c>
      <c r="AZ91" s="311">
        <v>6</v>
      </c>
      <c r="BA91" s="285" t="s">
        <v>501</v>
      </c>
      <c r="BB91" s="285">
        <v>2</v>
      </c>
      <c r="BC91" s="312">
        <v>1</v>
      </c>
      <c r="BD91" s="285"/>
      <c r="BE91" s="313" t="s">
        <v>67</v>
      </c>
      <c r="BF91" s="309">
        <v>-1</v>
      </c>
      <c r="BG91" s="314" t="s">
        <v>371</v>
      </c>
      <c r="BH91" s="285"/>
      <c r="BI91" s="285" t="s">
        <v>118</v>
      </c>
      <c r="BJ91" s="285" t="s">
        <v>273</v>
      </c>
      <c r="BK91" s="285" t="s">
        <v>70</v>
      </c>
      <c r="BL91" s="315">
        <v>0.77719917231528557</v>
      </c>
      <c r="BM91" s="285">
        <v>1722</v>
      </c>
      <c r="BN91" s="285" t="s">
        <v>119</v>
      </c>
      <c r="BO91" s="285" t="s">
        <v>206</v>
      </c>
      <c r="BP91" s="285">
        <v>2</v>
      </c>
      <c r="BQ91" s="285">
        <v>2030.9479999999999</v>
      </c>
      <c r="BR91" s="316">
        <v>1.8723633284268851E-2</v>
      </c>
      <c r="BS91" s="316">
        <v>0.3692758803807995</v>
      </c>
      <c r="BT91" s="316">
        <v>0.23781997372655528</v>
      </c>
      <c r="BU91" s="285">
        <v>11.680999999999999</v>
      </c>
      <c r="BV91" s="317">
        <v>6.0562850452104149</v>
      </c>
      <c r="BW91" s="317">
        <v>14.082093682359176</v>
      </c>
      <c r="BX91" s="285">
        <v>22</v>
      </c>
      <c r="BY91" s="285">
        <v>123</v>
      </c>
      <c r="BZ91" s="285">
        <v>286</v>
      </c>
    </row>
    <row r="92" spans="1:78" ht="16.5">
      <c r="A92" s="105" t="str">
        <f t="shared" si="19"/>
        <v>공영급행</v>
      </c>
      <c r="B92" s="106" t="str">
        <f t="shared" si="20"/>
        <v>이창수</v>
      </c>
      <c r="C92" s="107" t="str">
        <f t="shared" si="21"/>
        <v>A</v>
      </c>
      <c r="D92" s="108">
        <f t="shared" si="22"/>
        <v>0.99175775064871363</v>
      </c>
      <c r="E92" s="109">
        <f t="shared" si="23"/>
        <v>6750</v>
      </c>
      <c r="F92" s="110" t="str">
        <f t="shared" si="24"/>
        <v>e음88</v>
      </c>
      <c r="G92" s="111" t="str">
        <f t="shared" si="25"/>
        <v>73아1560</v>
      </c>
      <c r="H92" s="112">
        <f t="shared" si="26"/>
        <v>3</v>
      </c>
      <c r="I92" s="113">
        <f t="shared" si="27"/>
        <v>921.43900000000008</v>
      </c>
      <c r="J92" s="114">
        <f t="shared" si="28"/>
        <v>0.10073422325657153</v>
      </c>
      <c r="K92" s="114">
        <f t="shared" si="29"/>
        <v>0.31570327094715672</v>
      </c>
      <c r="L92" s="114">
        <f t="shared" si="30"/>
        <v>0.28108209007867041</v>
      </c>
      <c r="M92" s="115">
        <f t="shared" si="31"/>
        <v>6.91</v>
      </c>
      <c r="N92" s="116">
        <f t="shared" si="32"/>
        <v>0</v>
      </c>
      <c r="O92" s="116">
        <f t="shared" si="33"/>
        <v>7.7053391488747485</v>
      </c>
      <c r="P92" s="217">
        <f t="shared" si="34"/>
        <v>25</v>
      </c>
      <c r="Q92" s="218">
        <f t="shared" si="35"/>
        <v>0</v>
      </c>
      <c r="R92" s="218">
        <f t="shared" si="36"/>
        <v>71</v>
      </c>
      <c r="T92" s="285">
        <v>504</v>
      </c>
      <c r="U92" s="285">
        <v>6750</v>
      </c>
      <c r="V92" s="285" t="s">
        <v>369</v>
      </c>
      <c r="W92" s="285">
        <v>962.88400000000001</v>
      </c>
      <c r="X92" s="285">
        <v>336.24400000000003</v>
      </c>
      <c r="Y92" s="285">
        <v>2.8639999999999999</v>
      </c>
      <c r="Z92" s="285">
        <v>6.91</v>
      </c>
      <c r="AA92" s="285">
        <v>63.003861000000001</v>
      </c>
      <c r="AB92" s="285">
        <v>6.3466449999999996</v>
      </c>
      <c r="AC92" s="285">
        <v>19.890525</v>
      </c>
      <c r="AD92" s="285">
        <v>259</v>
      </c>
      <c r="AE92" s="285">
        <v>0</v>
      </c>
      <c r="AF92" s="285">
        <v>71</v>
      </c>
      <c r="AG92" s="285">
        <v>74</v>
      </c>
      <c r="AH92" s="285">
        <v>15.282935999999999</v>
      </c>
      <c r="AI92" s="285">
        <v>298.5</v>
      </c>
      <c r="AJ92" s="285">
        <v>0</v>
      </c>
      <c r="AK92" s="285">
        <v>25</v>
      </c>
      <c r="AL92" s="285">
        <v>17816</v>
      </c>
      <c r="AM92" s="306">
        <v>0.99175775064871363</v>
      </c>
      <c r="AN92" s="307" t="s">
        <v>66</v>
      </c>
      <c r="AO92" s="308">
        <v>453.48200000000003</v>
      </c>
      <c r="AP92" s="285" t="s">
        <v>638</v>
      </c>
      <c r="AQ92" s="285" t="s">
        <v>118</v>
      </c>
      <c r="AR92" s="309" t="s">
        <v>128</v>
      </c>
      <c r="AS92" s="285" t="s">
        <v>118</v>
      </c>
      <c r="AT92" s="309" t="s">
        <v>128</v>
      </c>
      <c r="AU92" s="285" t="s">
        <v>194</v>
      </c>
      <c r="AV92" s="285" t="s">
        <v>369</v>
      </c>
      <c r="AW92" s="285" t="s">
        <v>66</v>
      </c>
      <c r="AX92" s="285">
        <v>6750</v>
      </c>
      <c r="AY92" s="310" t="s">
        <v>421</v>
      </c>
      <c r="AZ92" s="311">
        <v>1</v>
      </c>
      <c r="BA92" s="285" t="s">
        <v>489</v>
      </c>
      <c r="BB92" s="285">
        <v>3</v>
      </c>
      <c r="BC92" s="312">
        <v>1</v>
      </c>
      <c r="BD92" s="285"/>
      <c r="BE92" s="313" t="s">
        <v>71</v>
      </c>
      <c r="BF92" s="309">
        <v>-1</v>
      </c>
      <c r="BG92" s="314" t="s">
        <v>371</v>
      </c>
      <c r="BH92" s="285"/>
      <c r="BI92" s="285" t="s">
        <v>118</v>
      </c>
      <c r="BJ92" s="285" t="s">
        <v>369</v>
      </c>
      <c r="BK92" s="285" t="s">
        <v>66</v>
      </c>
      <c r="BL92" s="315">
        <v>0.99175775064871363</v>
      </c>
      <c r="BM92" s="285">
        <v>6750</v>
      </c>
      <c r="BN92" s="285" t="s">
        <v>128</v>
      </c>
      <c r="BO92" s="285" t="s">
        <v>194</v>
      </c>
      <c r="BP92" s="285">
        <v>3</v>
      </c>
      <c r="BQ92" s="285">
        <v>921.43900000000008</v>
      </c>
      <c r="BR92" s="316">
        <v>0.10073422325657153</v>
      </c>
      <c r="BS92" s="316">
        <v>0.31570327094715672</v>
      </c>
      <c r="BT92" s="316">
        <v>0.26898359511633801</v>
      </c>
      <c r="BU92" s="285">
        <v>6.91</v>
      </c>
      <c r="BV92" s="317">
        <v>0</v>
      </c>
      <c r="BW92" s="317">
        <v>7.7053391488747485</v>
      </c>
      <c r="BX92" s="285">
        <v>25</v>
      </c>
      <c r="BY92" s="285">
        <v>0</v>
      </c>
      <c r="BZ92" s="285">
        <v>71</v>
      </c>
    </row>
    <row r="93" spans="1:78" ht="16.5">
      <c r="A93" s="122" t="str">
        <f t="shared" si="19"/>
        <v>공영급행</v>
      </c>
      <c r="B93" s="123" t="str">
        <f t="shared" si="20"/>
        <v>이창순</v>
      </c>
      <c r="C93" s="124" t="str">
        <f t="shared" si="21"/>
        <v>F</v>
      </c>
      <c r="D93" s="125">
        <f t="shared" si="22"/>
        <v>0.76054425444577656</v>
      </c>
      <c r="E93" s="126">
        <f t="shared" si="23"/>
        <v>7619</v>
      </c>
      <c r="F93" s="127" t="str">
        <f t="shared" si="24"/>
        <v>e음88</v>
      </c>
      <c r="G93" s="128" t="str">
        <f t="shared" si="25"/>
        <v>73아1555</v>
      </c>
      <c r="H93" s="129">
        <f t="shared" si="26"/>
        <v>2</v>
      </c>
      <c r="I93" s="130">
        <f t="shared" si="27"/>
        <v>3012.08</v>
      </c>
      <c r="J93" s="131">
        <f t="shared" si="28"/>
        <v>3.5036306961185718E-2</v>
      </c>
      <c r="K93" s="131">
        <f t="shared" si="29"/>
        <v>0.42259797298953761</v>
      </c>
      <c r="L93" s="131">
        <f t="shared" si="30"/>
        <v>0.29315290430533053</v>
      </c>
      <c r="M93" s="132">
        <f t="shared" si="31"/>
        <v>10.276</v>
      </c>
      <c r="N93" s="133">
        <f t="shared" si="32"/>
        <v>0</v>
      </c>
      <c r="O93" s="133">
        <f t="shared" si="33"/>
        <v>49.334679025789491</v>
      </c>
      <c r="P93" s="215">
        <f t="shared" si="34"/>
        <v>85</v>
      </c>
      <c r="Q93" s="216">
        <f t="shared" si="35"/>
        <v>0</v>
      </c>
      <c r="R93" s="216">
        <f t="shared" si="36"/>
        <v>1486</v>
      </c>
      <c r="T93" s="285">
        <v>504</v>
      </c>
      <c r="U93" s="285">
        <v>7619</v>
      </c>
      <c r="V93" s="285" t="s">
        <v>639</v>
      </c>
      <c r="W93" s="285">
        <v>3012.08</v>
      </c>
      <c r="X93" s="285">
        <v>1365.7550000000001</v>
      </c>
      <c r="Y93" s="285">
        <v>2.2050000000000001</v>
      </c>
      <c r="Z93" s="285">
        <v>10.276</v>
      </c>
      <c r="AA93" s="285">
        <v>211.089685</v>
      </c>
      <c r="AB93" s="285">
        <v>7.3958029999999999</v>
      </c>
      <c r="AC93" s="285">
        <v>89.206073000000004</v>
      </c>
      <c r="AD93" s="285">
        <v>883</v>
      </c>
      <c r="AE93" s="285">
        <v>0</v>
      </c>
      <c r="AF93" s="285">
        <v>1486</v>
      </c>
      <c r="AG93" s="285">
        <v>77</v>
      </c>
      <c r="AH93" s="285">
        <v>14.269195</v>
      </c>
      <c r="AI93" s="285">
        <v>3505.5</v>
      </c>
      <c r="AJ93" s="285">
        <v>0</v>
      </c>
      <c r="AK93" s="285">
        <v>85</v>
      </c>
      <c r="AL93" s="285">
        <v>72884</v>
      </c>
      <c r="AM93" s="306">
        <v>0.76054425444577656</v>
      </c>
      <c r="AN93" s="307" t="s">
        <v>70</v>
      </c>
      <c r="AO93" s="308">
        <v>2868.5320000000002</v>
      </c>
      <c r="AP93" s="285" t="s">
        <v>640</v>
      </c>
      <c r="AQ93" s="285" t="s">
        <v>118</v>
      </c>
      <c r="AR93" s="309" t="s">
        <v>128</v>
      </c>
      <c r="AS93" s="285" t="s">
        <v>118</v>
      </c>
      <c r="AT93" s="309" t="s">
        <v>128</v>
      </c>
      <c r="AU93" s="285" t="s">
        <v>186</v>
      </c>
      <c r="AV93" s="285" t="s">
        <v>639</v>
      </c>
      <c r="AW93" s="285" t="s">
        <v>70</v>
      </c>
      <c r="AX93" s="285">
        <v>7619</v>
      </c>
      <c r="AY93" s="310" t="s">
        <v>416</v>
      </c>
      <c r="AZ93" s="311">
        <v>2</v>
      </c>
      <c r="BA93" s="285" t="s">
        <v>491</v>
      </c>
      <c r="BB93" s="285">
        <v>2</v>
      </c>
      <c r="BC93" s="312">
        <v>1</v>
      </c>
      <c r="BD93" s="285"/>
      <c r="BE93" s="313" t="s">
        <v>412</v>
      </c>
      <c r="BF93" s="309" t="s">
        <v>413</v>
      </c>
      <c r="BG93" s="314" t="s">
        <v>412</v>
      </c>
      <c r="BH93" s="285"/>
      <c r="BI93" s="285" t="s">
        <v>118</v>
      </c>
      <c r="BJ93" s="285" t="s">
        <v>639</v>
      </c>
      <c r="BK93" s="285" t="s">
        <v>70</v>
      </c>
      <c r="BL93" s="315">
        <v>0.76054425444577656</v>
      </c>
      <c r="BM93" s="285">
        <v>7619</v>
      </c>
      <c r="BN93" s="285" t="s">
        <v>128</v>
      </c>
      <c r="BO93" s="285" t="s">
        <v>186</v>
      </c>
      <c r="BP93" s="285">
        <v>2</v>
      </c>
      <c r="BQ93" s="285">
        <v>3012.08</v>
      </c>
      <c r="BR93" s="316">
        <v>3.5036306961185718E-2</v>
      </c>
      <c r="BS93" s="316">
        <v>0.42259797298953761</v>
      </c>
      <c r="BT93" s="316">
        <v>0.29315290430533053</v>
      </c>
      <c r="BU93" s="285">
        <v>10.276</v>
      </c>
      <c r="BV93" s="317">
        <v>0</v>
      </c>
      <c r="BW93" s="317">
        <v>49.334679025789491</v>
      </c>
      <c r="BX93" s="285">
        <v>85</v>
      </c>
      <c r="BY93" s="285">
        <v>0</v>
      </c>
      <c r="BZ93" s="285">
        <v>1486</v>
      </c>
    </row>
    <row r="94" spans="1:78" ht="16.5">
      <c r="A94" s="105" t="str">
        <f t="shared" si="19"/>
        <v>공영급행</v>
      </c>
      <c r="B94" s="106" t="str">
        <f t="shared" si="20"/>
        <v>임대근</v>
      </c>
      <c r="C94" s="107" t="str">
        <f t="shared" si="21"/>
        <v>A</v>
      </c>
      <c r="D94" s="108">
        <f t="shared" si="22"/>
        <v>0.98320000000000007</v>
      </c>
      <c r="E94" s="109">
        <f t="shared" si="23"/>
        <v>5660</v>
      </c>
      <c r="F94" s="110" t="str">
        <f t="shared" si="24"/>
        <v>e음12</v>
      </c>
      <c r="G94" s="111" t="str">
        <f t="shared" si="25"/>
        <v>73아1572</v>
      </c>
      <c r="H94" s="112">
        <f t="shared" si="26"/>
        <v>1</v>
      </c>
      <c r="I94" s="113">
        <f t="shared" si="27"/>
        <v>2042.183</v>
      </c>
      <c r="J94" s="114">
        <f t="shared" si="28"/>
        <v>6.7419529131260364E-3</v>
      </c>
      <c r="K94" s="114">
        <f t="shared" si="29"/>
        <v>0.42990199647499922</v>
      </c>
      <c r="L94" s="114">
        <f t="shared" si="30"/>
        <v>0.52199043866294059</v>
      </c>
      <c r="M94" s="115">
        <f t="shared" si="31"/>
        <v>3.1160000000000001</v>
      </c>
      <c r="N94" s="116">
        <f t="shared" si="32"/>
        <v>0</v>
      </c>
      <c r="O94" s="116">
        <f t="shared" si="33"/>
        <v>0.58760649755678118</v>
      </c>
      <c r="P94" s="217">
        <f t="shared" si="34"/>
        <v>150</v>
      </c>
      <c r="Q94" s="218">
        <f t="shared" si="35"/>
        <v>0</v>
      </c>
      <c r="R94" s="218">
        <f t="shared" si="36"/>
        <v>12</v>
      </c>
      <c r="T94" s="285">
        <v>504</v>
      </c>
      <c r="U94" s="285">
        <v>5660</v>
      </c>
      <c r="V94" s="285" t="s">
        <v>305</v>
      </c>
      <c r="W94" s="285">
        <v>2042.183</v>
      </c>
      <c r="X94" s="285">
        <v>415.41699999999997</v>
      </c>
      <c r="Y94" s="285">
        <v>4.9160000000000004</v>
      </c>
      <c r="Z94" s="285">
        <v>3.1160000000000001</v>
      </c>
      <c r="AA94" s="285">
        <v>168.38578000000001</v>
      </c>
      <c r="AB94" s="285">
        <v>1.135249</v>
      </c>
      <c r="AC94" s="285">
        <v>72.389382999999995</v>
      </c>
      <c r="AD94" s="285">
        <v>1066</v>
      </c>
      <c r="AE94" s="285">
        <v>0</v>
      </c>
      <c r="AF94" s="285">
        <v>12</v>
      </c>
      <c r="AG94" s="285">
        <v>78</v>
      </c>
      <c r="AH94" s="285">
        <v>12.128000999999999</v>
      </c>
      <c r="AI94" s="285">
        <v>122.6</v>
      </c>
      <c r="AJ94" s="285">
        <v>0</v>
      </c>
      <c r="AK94" s="285">
        <v>150</v>
      </c>
      <c r="AL94" s="285">
        <v>56152</v>
      </c>
      <c r="AM94" s="306">
        <v>0.98320000000000007</v>
      </c>
      <c r="AN94" s="307" t="s">
        <v>66</v>
      </c>
      <c r="AO94" s="308">
        <v>2042.183</v>
      </c>
      <c r="AP94" s="285" t="s">
        <v>641</v>
      </c>
      <c r="AQ94" s="285" t="s">
        <v>118</v>
      </c>
      <c r="AR94" s="309" t="s">
        <v>121</v>
      </c>
      <c r="AS94" s="285" t="s">
        <v>118</v>
      </c>
      <c r="AT94" s="309" t="s">
        <v>121</v>
      </c>
      <c r="AU94" s="285" t="s">
        <v>222</v>
      </c>
      <c r="AV94" s="285" t="s">
        <v>305</v>
      </c>
      <c r="AW94" s="285" t="s">
        <v>66</v>
      </c>
      <c r="AX94" s="285">
        <v>5660</v>
      </c>
      <c r="AY94" s="310" t="s">
        <v>434</v>
      </c>
      <c r="AZ94" s="311">
        <v>1</v>
      </c>
      <c r="BA94" s="285" t="s">
        <v>486</v>
      </c>
      <c r="BB94" s="285">
        <v>1</v>
      </c>
      <c r="BC94" s="312">
        <v>1</v>
      </c>
      <c r="BD94" s="285"/>
      <c r="BE94" s="313" t="s">
        <v>66</v>
      </c>
      <c r="BF94" s="309">
        <v>0</v>
      </c>
      <c r="BG94" s="314" t="s">
        <v>345</v>
      </c>
      <c r="BH94" s="285"/>
      <c r="BI94" s="285" t="s">
        <v>118</v>
      </c>
      <c r="BJ94" s="285" t="s">
        <v>305</v>
      </c>
      <c r="BK94" s="285" t="s">
        <v>66</v>
      </c>
      <c r="BL94" s="315">
        <v>0.98320000000000007</v>
      </c>
      <c r="BM94" s="285">
        <v>5660</v>
      </c>
      <c r="BN94" s="285" t="s">
        <v>121</v>
      </c>
      <c r="BO94" s="285" t="s">
        <v>222</v>
      </c>
      <c r="BP94" s="285">
        <v>1</v>
      </c>
      <c r="BQ94" s="285">
        <v>2042.183</v>
      </c>
      <c r="BR94" s="316">
        <v>6.7419529131260364E-3</v>
      </c>
      <c r="BS94" s="316">
        <v>0.42990199647499922</v>
      </c>
      <c r="BT94" s="316">
        <v>0.52199043866294059</v>
      </c>
      <c r="BU94" s="285">
        <v>3.1160000000000001</v>
      </c>
      <c r="BV94" s="317">
        <v>0</v>
      </c>
      <c r="BW94" s="317">
        <v>0.58760649755678118</v>
      </c>
      <c r="BX94" s="285">
        <v>150</v>
      </c>
      <c r="BY94" s="285">
        <v>0</v>
      </c>
      <c r="BZ94" s="285">
        <v>12</v>
      </c>
    </row>
    <row r="95" spans="1:78" ht="16.5">
      <c r="A95" s="122" t="str">
        <f t="shared" si="19"/>
        <v>공영급행</v>
      </c>
      <c r="B95" s="123" t="str">
        <f t="shared" si="20"/>
        <v>임대희</v>
      </c>
      <c r="C95" s="124" t="str">
        <f t="shared" si="21"/>
        <v>D</v>
      </c>
      <c r="D95" s="125">
        <f t="shared" si="22"/>
        <v>0.80846153846153834</v>
      </c>
      <c r="E95" s="126">
        <f t="shared" si="23"/>
        <v>33</v>
      </c>
      <c r="F95" s="127" t="str">
        <f t="shared" si="24"/>
        <v>14-1</v>
      </c>
      <c r="G95" s="128" t="str">
        <f t="shared" si="25"/>
        <v>70바3132</v>
      </c>
      <c r="H95" s="129">
        <f t="shared" si="26"/>
        <v>1</v>
      </c>
      <c r="I95" s="130">
        <f t="shared" si="27"/>
        <v>1682.886</v>
      </c>
      <c r="J95" s="131">
        <f t="shared" si="28"/>
        <v>1.9024080325447858E-2</v>
      </c>
      <c r="K95" s="131">
        <f t="shared" si="29"/>
        <v>0.4192610138865725</v>
      </c>
      <c r="L95" s="131">
        <f t="shared" si="30"/>
        <v>0.26086140118819695</v>
      </c>
      <c r="M95" s="132">
        <f t="shared" si="31"/>
        <v>11.337999999999999</v>
      </c>
      <c r="N95" s="133">
        <f t="shared" si="32"/>
        <v>0.65363904625744107</v>
      </c>
      <c r="O95" s="133">
        <f t="shared" si="33"/>
        <v>9.091524916126227</v>
      </c>
      <c r="P95" s="215">
        <f t="shared" si="34"/>
        <v>85</v>
      </c>
      <c r="Q95" s="216">
        <f t="shared" si="35"/>
        <v>11</v>
      </c>
      <c r="R95" s="216">
        <f t="shared" si="36"/>
        <v>153</v>
      </c>
      <c r="T95" s="285">
        <v>504</v>
      </c>
      <c r="U95" s="285">
        <v>33</v>
      </c>
      <c r="V95" s="285" t="s">
        <v>178</v>
      </c>
      <c r="W95" s="285">
        <v>1682.886</v>
      </c>
      <c r="X95" s="285">
        <v>800.56100000000004</v>
      </c>
      <c r="Y95" s="285">
        <v>2.1019999999999999</v>
      </c>
      <c r="Z95" s="285">
        <v>11.337999999999999</v>
      </c>
      <c r="AA95" s="285">
        <v>118.89831</v>
      </c>
      <c r="AB95" s="285">
        <v>2.2619310000000001</v>
      </c>
      <c r="AC95" s="285">
        <v>49.849426000000001</v>
      </c>
      <c r="AD95" s="285">
        <v>439</v>
      </c>
      <c r="AE95" s="285">
        <v>11</v>
      </c>
      <c r="AF95" s="285">
        <v>153</v>
      </c>
      <c r="AG95" s="285">
        <v>81</v>
      </c>
      <c r="AH95" s="285">
        <v>14.153994000000001</v>
      </c>
      <c r="AI95" s="285">
        <v>1646.2</v>
      </c>
      <c r="AJ95" s="285">
        <v>0</v>
      </c>
      <c r="AK95" s="285">
        <v>85</v>
      </c>
      <c r="AL95" s="285">
        <v>37259</v>
      </c>
      <c r="AM95" s="306">
        <v>0.80846153846153834</v>
      </c>
      <c r="AN95" s="307" t="s">
        <v>67</v>
      </c>
      <c r="AO95" s="308">
        <v>1682.886</v>
      </c>
      <c r="AP95" s="285" t="s">
        <v>642</v>
      </c>
      <c r="AQ95" s="285" t="s">
        <v>118</v>
      </c>
      <c r="AR95" s="309" t="s">
        <v>119</v>
      </c>
      <c r="AS95" s="285" t="s">
        <v>118</v>
      </c>
      <c r="AT95" s="309" t="s">
        <v>119</v>
      </c>
      <c r="AU95" s="285" t="s">
        <v>187</v>
      </c>
      <c r="AV95" s="285" t="s">
        <v>178</v>
      </c>
      <c r="AW95" s="285" t="s">
        <v>67</v>
      </c>
      <c r="AX95" s="285">
        <v>33</v>
      </c>
      <c r="AY95" s="310" t="s">
        <v>419</v>
      </c>
      <c r="AZ95" s="311">
        <v>11</v>
      </c>
      <c r="BA95" s="285" t="s">
        <v>484</v>
      </c>
      <c r="BB95" s="285">
        <v>1</v>
      </c>
      <c r="BC95" s="312">
        <v>1</v>
      </c>
      <c r="BD95" s="285"/>
      <c r="BE95" s="313" t="s">
        <v>67</v>
      </c>
      <c r="BF95" s="309">
        <v>0</v>
      </c>
      <c r="BG95" s="314" t="s">
        <v>345</v>
      </c>
      <c r="BH95" s="285"/>
      <c r="BI95" s="285" t="s">
        <v>118</v>
      </c>
      <c r="BJ95" s="285" t="s">
        <v>178</v>
      </c>
      <c r="BK95" s="285" t="s">
        <v>67</v>
      </c>
      <c r="BL95" s="315">
        <v>0.80846153846153834</v>
      </c>
      <c r="BM95" s="285">
        <v>33</v>
      </c>
      <c r="BN95" s="285" t="s">
        <v>119</v>
      </c>
      <c r="BO95" s="285" t="s">
        <v>187</v>
      </c>
      <c r="BP95" s="285">
        <v>1</v>
      </c>
      <c r="BQ95" s="285">
        <v>1682.886</v>
      </c>
      <c r="BR95" s="316">
        <v>1.9024080325447858E-2</v>
      </c>
      <c r="BS95" s="316">
        <v>0.4192610138865725</v>
      </c>
      <c r="BT95" s="316">
        <v>0.26086140118819695</v>
      </c>
      <c r="BU95" s="285">
        <v>11.337999999999999</v>
      </c>
      <c r="BV95" s="317">
        <v>0.65363904625744107</v>
      </c>
      <c r="BW95" s="317">
        <v>9.091524916126227</v>
      </c>
      <c r="BX95" s="285">
        <v>85</v>
      </c>
      <c r="BY95" s="285">
        <v>11</v>
      </c>
      <c r="BZ95" s="285">
        <v>153</v>
      </c>
    </row>
    <row r="96" spans="1:78" ht="16.5">
      <c r="A96" s="105" t="str">
        <f t="shared" si="19"/>
        <v>공영급행</v>
      </c>
      <c r="B96" s="106" t="str">
        <f t="shared" si="20"/>
        <v>임종식</v>
      </c>
      <c r="C96" s="107" t="str">
        <f t="shared" si="21"/>
        <v>C</v>
      </c>
      <c r="D96" s="108">
        <f t="shared" si="22"/>
        <v>0.86832922563379489</v>
      </c>
      <c r="E96" s="109">
        <f t="shared" si="23"/>
        <v>1832</v>
      </c>
      <c r="F96" s="110" t="str">
        <f t="shared" si="24"/>
        <v>e음88</v>
      </c>
      <c r="G96" s="111" t="str">
        <f t="shared" si="25"/>
        <v>73아1559</v>
      </c>
      <c r="H96" s="112">
        <f t="shared" si="26"/>
        <v>2</v>
      </c>
      <c r="I96" s="113">
        <f t="shared" si="27"/>
        <v>3042.7579999999998</v>
      </c>
      <c r="J96" s="114">
        <f t="shared" si="28"/>
        <v>2.3321117533784737E-2</v>
      </c>
      <c r="K96" s="114">
        <f t="shared" si="29"/>
        <v>0.40214747901211617</v>
      </c>
      <c r="L96" s="114">
        <f t="shared" si="30"/>
        <v>0.31747513275784667</v>
      </c>
      <c r="M96" s="115">
        <f t="shared" si="31"/>
        <v>9.6210000000000004</v>
      </c>
      <c r="N96" s="116">
        <f t="shared" si="32"/>
        <v>0</v>
      </c>
      <c r="O96" s="116">
        <f t="shared" si="33"/>
        <v>4.4696291982471168</v>
      </c>
      <c r="P96" s="217">
        <f t="shared" si="34"/>
        <v>81</v>
      </c>
      <c r="Q96" s="218">
        <f t="shared" si="35"/>
        <v>0</v>
      </c>
      <c r="R96" s="218">
        <f t="shared" si="36"/>
        <v>136</v>
      </c>
      <c r="T96" s="285">
        <v>504</v>
      </c>
      <c r="U96" s="285">
        <v>1832</v>
      </c>
      <c r="V96" s="285" t="s">
        <v>320</v>
      </c>
      <c r="W96" s="285">
        <v>3042.7579999999998</v>
      </c>
      <c r="X96" s="285">
        <v>1208.585</v>
      </c>
      <c r="Y96" s="285">
        <v>2.5179999999999998</v>
      </c>
      <c r="Z96" s="285">
        <v>9.6210000000000004</v>
      </c>
      <c r="AA96" s="285">
        <v>203.045244</v>
      </c>
      <c r="AB96" s="285">
        <v>4.7352420000000004</v>
      </c>
      <c r="AC96" s="285">
        <v>81.654133000000002</v>
      </c>
      <c r="AD96" s="285">
        <v>966</v>
      </c>
      <c r="AE96" s="285">
        <v>0</v>
      </c>
      <c r="AF96" s="285">
        <v>136</v>
      </c>
      <c r="AG96" s="285">
        <v>69</v>
      </c>
      <c r="AH96" s="285">
        <v>14.985614999999999</v>
      </c>
      <c r="AI96" s="285">
        <v>631</v>
      </c>
      <c r="AJ96" s="285">
        <v>0</v>
      </c>
      <c r="AK96" s="285">
        <v>81</v>
      </c>
      <c r="AL96" s="285">
        <v>64178</v>
      </c>
      <c r="AM96" s="306">
        <v>0.86832922563379489</v>
      </c>
      <c r="AN96" s="307" t="s">
        <v>69</v>
      </c>
      <c r="AO96" s="308">
        <v>2771.346</v>
      </c>
      <c r="AP96" s="285" t="s">
        <v>643</v>
      </c>
      <c r="AQ96" s="285" t="s">
        <v>118</v>
      </c>
      <c r="AR96" s="309" t="s">
        <v>128</v>
      </c>
      <c r="AS96" s="285" t="s">
        <v>118</v>
      </c>
      <c r="AT96" s="309" t="s">
        <v>128</v>
      </c>
      <c r="AU96" s="285" t="s">
        <v>239</v>
      </c>
      <c r="AV96" s="285" t="s">
        <v>320</v>
      </c>
      <c r="AW96" s="285" t="s">
        <v>69</v>
      </c>
      <c r="AX96" s="285">
        <v>1832</v>
      </c>
      <c r="AY96" s="310" t="s">
        <v>411</v>
      </c>
      <c r="AZ96" s="311">
        <v>7</v>
      </c>
      <c r="BA96" s="285" t="s">
        <v>479</v>
      </c>
      <c r="BB96" s="285">
        <v>2</v>
      </c>
      <c r="BC96" s="312">
        <v>1</v>
      </c>
      <c r="BD96" s="285"/>
      <c r="BE96" s="313" t="s">
        <v>69</v>
      </c>
      <c r="BF96" s="309">
        <v>0</v>
      </c>
      <c r="BG96" s="314" t="s">
        <v>345</v>
      </c>
      <c r="BH96" s="285"/>
      <c r="BI96" s="285" t="s">
        <v>118</v>
      </c>
      <c r="BJ96" s="285" t="s">
        <v>320</v>
      </c>
      <c r="BK96" s="285" t="s">
        <v>69</v>
      </c>
      <c r="BL96" s="315">
        <v>0.86832922563379489</v>
      </c>
      <c r="BM96" s="285">
        <v>1832</v>
      </c>
      <c r="BN96" s="285" t="s">
        <v>128</v>
      </c>
      <c r="BO96" s="285" t="s">
        <v>239</v>
      </c>
      <c r="BP96" s="285">
        <v>2</v>
      </c>
      <c r="BQ96" s="285">
        <v>3042.7579999999998</v>
      </c>
      <c r="BR96" s="316">
        <v>2.3321117533784737E-2</v>
      </c>
      <c r="BS96" s="316">
        <v>0.40214747901211617</v>
      </c>
      <c r="BT96" s="316">
        <v>0.31747513275784667</v>
      </c>
      <c r="BU96" s="285">
        <v>9.6210000000000004</v>
      </c>
      <c r="BV96" s="317">
        <v>0</v>
      </c>
      <c r="BW96" s="317">
        <v>4.4696291982471168</v>
      </c>
      <c r="BX96" s="285">
        <v>81</v>
      </c>
      <c r="BY96" s="285">
        <v>0</v>
      </c>
      <c r="BZ96" s="285">
        <v>136</v>
      </c>
    </row>
    <row r="97" spans="1:78" ht="16.5">
      <c r="A97" s="122" t="str">
        <f t="shared" si="19"/>
        <v>공영급행</v>
      </c>
      <c r="B97" s="123" t="str">
        <f t="shared" si="20"/>
        <v>장종민</v>
      </c>
      <c r="C97" s="124" t="str">
        <f t="shared" si="21"/>
        <v>S</v>
      </c>
      <c r="D97" s="125">
        <f t="shared" si="22"/>
        <v>1.0782758620689654</v>
      </c>
      <c r="E97" s="126">
        <f t="shared" si="23"/>
        <v>5512</v>
      </c>
      <c r="F97" s="127" t="str">
        <f t="shared" si="24"/>
        <v>e음88</v>
      </c>
      <c r="G97" s="128" t="str">
        <f t="shared" si="25"/>
        <v>73아1561</v>
      </c>
      <c r="H97" s="129">
        <f t="shared" si="26"/>
        <v>1</v>
      </c>
      <c r="I97" s="130">
        <f t="shared" si="27"/>
        <v>1345.1669999999999</v>
      </c>
      <c r="J97" s="131">
        <f t="shared" si="28"/>
        <v>2.3820460150679488E-2</v>
      </c>
      <c r="K97" s="131">
        <f t="shared" si="29"/>
        <v>0.34404694583970086</v>
      </c>
      <c r="L97" s="131">
        <f t="shared" si="30"/>
        <v>0.10556310108707692</v>
      </c>
      <c r="M97" s="132">
        <f t="shared" si="31"/>
        <v>6.9169999999999998</v>
      </c>
      <c r="N97" s="133">
        <f t="shared" si="32"/>
        <v>0</v>
      </c>
      <c r="O97" s="133">
        <f t="shared" si="33"/>
        <v>6.3189180228179849</v>
      </c>
      <c r="P97" s="215">
        <f t="shared" si="34"/>
        <v>16</v>
      </c>
      <c r="Q97" s="216">
        <f t="shared" si="35"/>
        <v>0</v>
      </c>
      <c r="R97" s="216">
        <f t="shared" si="36"/>
        <v>85</v>
      </c>
      <c r="T97" s="285">
        <v>504</v>
      </c>
      <c r="U97" s="285">
        <v>5512</v>
      </c>
      <c r="V97" s="285" t="s">
        <v>313</v>
      </c>
      <c r="W97" s="285">
        <v>1345.1669999999999</v>
      </c>
      <c r="X97" s="285">
        <v>430.20600000000002</v>
      </c>
      <c r="Y97" s="285">
        <v>3.1269999999999998</v>
      </c>
      <c r="Z97" s="285">
        <v>6.9169999999999998</v>
      </c>
      <c r="AA97" s="285">
        <v>79.213835000000003</v>
      </c>
      <c r="AB97" s="285">
        <v>1.8869100000000001</v>
      </c>
      <c r="AC97" s="285">
        <v>27.253278000000002</v>
      </c>
      <c r="AD97" s="285">
        <v>142</v>
      </c>
      <c r="AE97" s="285">
        <v>0</v>
      </c>
      <c r="AF97" s="285">
        <v>85</v>
      </c>
      <c r="AG97" s="285">
        <v>68</v>
      </c>
      <c r="AH97" s="285">
        <v>16.981465</v>
      </c>
      <c r="AI97" s="285">
        <v>79</v>
      </c>
      <c r="AJ97" s="285">
        <v>0</v>
      </c>
      <c r="AK97" s="285">
        <v>16</v>
      </c>
      <c r="AL97" s="285">
        <v>9662</v>
      </c>
      <c r="AM97" s="306">
        <v>1.0782758620689654</v>
      </c>
      <c r="AN97" s="307" t="s">
        <v>71</v>
      </c>
      <c r="AO97" s="308">
        <v>1345.1669999999999</v>
      </c>
      <c r="AP97" s="285" t="s">
        <v>644</v>
      </c>
      <c r="AQ97" s="285" t="s">
        <v>118</v>
      </c>
      <c r="AR97" s="309" t="s">
        <v>128</v>
      </c>
      <c r="AS97" s="285" t="s">
        <v>118</v>
      </c>
      <c r="AT97" s="309" t="s">
        <v>128</v>
      </c>
      <c r="AU97" s="285" t="s">
        <v>192</v>
      </c>
      <c r="AV97" s="285" t="s">
        <v>313</v>
      </c>
      <c r="AW97" s="285" t="s">
        <v>71</v>
      </c>
      <c r="AX97" s="285">
        <v>5512</v>
      </c>
      <c r="AY97" s="310" t="s">
        <v>485</v>
      </c>
      <c r="AZ97" s="311">
        <v>1</v>
      </c>
      <c r="BA97" s="285" t="s">
        <v>488</v>
      </c>
      <c r="BB97" s="285">
        <v>1</v>
      </c>
      <c r="BC97" s="312">
        <v>1</v>
      </c>
      <c r="BD97" s="285"/>
      <c r="BE97" s="313" t="s">
        <v>71</v>
      </c>
      <c r="BF97" s="309">
        <v>0</v>
      </c>
      <c r="BG97" s="314" t="s">
        <v>345</v>
      </c>
      <c r="BH97" s="285"/>
      <c r="BI97" s="285" t="s">
        <v>118</v>
      </c>
      <c r="BJ97" s="285" t="s">
        <v>313</v>
      </c>
      <c r="BK97" s="285" t="s">
        <v>71</v>
      </c>
      <c r="BL97" s="315">
        <v>1.0782758620689654</v>
      </c>
      <c r="BM97" s="285">
        <v>5512</v>
      </c>
      <c r="BN97" s="285" t="s">
        <v>128</v>
      </c>
      <c r="BO97" s="285" t="s">
        <v>192</v>
      </c>
      <c r="BP97" s="285">
        <v>1</v>
      </c>
      <c r="BQ97" s="285">
        <v>1345.1669999999999</v>
      </c>
      <c r="BR97" s="316">
        <v>2.3820460150679488E-2</v>
      </c>
      <c r="BS97" s="316">
        <v>0.34404694583970086</v>
      </c>
      <c r="BT97" s="316">
        <v>0.10556310108707692</v>
      </c>
      <c r="BU97" s="285">
        <v>6.9169999999999998</v>
      </c>
      <c r="BV97" s="317">
        <v>0</v>
      </c>
      <c r="BW97" s="317">
        <v>6.3189180228179849</v>
      </c>
      <c r="BX97" s="285">
        <v>16</v>
      </c>
      <c r="BY97" s="285">
        <v>0</v>
      </c>
      <c r="BZ97" s="285">
        <v>85</v>
      </c>
    </row>
    <row r="98" spans="1:78" ht="16.5">
      <c r="A98" s="105" t="str">
        <f t="shared" si="19"/>
        <v>공영급행</v>
      </c>
      <c r="B98" s="106" t="str">
        <f t="shared" si="20"/>
        <v>장종준</v>
      </c>
      <c r="C98" s="107" t="str">
        <f t="shared" si="21"/>
        <v>S</v>
      </c>
      <c r="D98" s="108">
        <f t="shared" si="22"/>
        <v>1.0237777777777779</v>
      </c>
      <c r="E98" s="109">
        <f t="shared" si="23"/>
        <v>2278</v>
      </c>
      <c r="F98" s="110" t="str">
        <f t="shared" si="24"/>
        <v>e음21</v>
      </c>
      <c r="G98" s="111" t="str">
        <f t="shared" si="25"/>
        <v>73아1574</v>
      </c>
      <c r="H98" s="112">
        <f t="shared" si="26"/>
        <v>1</v>
      </c>
      <c r="I98" s="113">
        <f t="shared" si="27"/>
        <v>2311.5740000000001</v>
      </c>
      <c r="J98" s="114">
        <f t="shared" si="28"/>
        <v>1.5127899228051054E-2</v>
      </c>
      <c r="K98" s="114">
        <f t="shared" si="29"/>
        <v>0.45928268603125327</v>
      </c>
      <c r="L98" s="114">
        <f t="shared" si="30"/>
        <v>0.45899460713782037</v>
      </c>
      <c r="M98" s="115">
        <f t="shared" si="31"/>
        <v>4.8819999999999997</v>
      </c>
      <c r="N98" s="116">
        <f t="shared" si="32"/>
        <v>0.21630283088492949</v>
      </c>
      <c r="O98" s="116">
        <f t="shared" si="33"/>
        <v>5.0614862427073497</v>
      </c>
      <c r="P98" s="217">
        <f t="shared" si="34"/>
        <v>158</v>
      </c>
      <c r="Q98" s="218">
        <f t="shared" si="35"/>
        <v>5</v>
      </c>
      <c r="R98" s="218">
        <f t="shared" si="36"/>
        <v>117</v>
      </c>
      <c r="T98" s="285">
        <v>504</v>
      </c>
      <c r="U98" s="285">
        <v>2278</v>
      </c>
      <c r="V98" s="285" t="s">
        <v>274</v>
      </c>
      <c r="W98" s="285">
        <v>2311.5740000000001</v>
      </c>
      <c r="X98" s="285">
        <v>501.755</v>
      </c>
      <c r="Y98" s="285">
        <v>4.6070000000000002</v>
      </c>
      <c r="Z98" s="285">
        <v>4.8819999999999997</v>
      </c>
      <c r="AA98" s="285">
        <v>180.78967599999999</v>
      </c>
      <c r="AB98" s="285">
        <v>2.7349679999999998</v>
      </c>
      <c r="AC98" s="285">
        <v>83.033568000000002</v>
      </c>
      <c r="AD98" s="285">
        <v>1061</v>
      </c>
      <c r="AE98" s="285">
        <v>5</v>
      </c>
      <c r="AF98" s="285">
        <v>117</v>
      </c>
      <c r="AG98" s="285">
        <v>83</v>
      </c>
      <c r="AH98" s="285">
        <v>12.785983999999999</v>
      </c>
      <c r="AI98" s="285">
        <v>1164.5</v>
      </c>
      <c r="AJ98" s="285">
        <v>13</v>
      </c>
      <c r="AK98" s="285">
        <v>158</v>
      </c>
      <c r="AL98" s="285">
        <v>67645</v>
      </c>
      <c r="AM98" s="306">
        <v>1.0237777777777779</v>
      </c>
      <c r="AN98" s="307" t="s">
        <v>71</v>
      </c>
      <c r="AO98" s="308">
        <v>2311.5740000000001</v>
      </c>
      <c r="AP98" s="285" t="s">
        <v>645</v>
      </c>
      <c r="AQ98" s="285" t="s">
        <v>118</v>
      </c>
      <c r="AR98" s="309" t="s">
        <v>122</v>
      </c>
      <c r="AS98" s="285" t="s">
        <v>118</v>
      </c>
      <c r="AT98" s="309" t="s">
        <v>122</v>
      </c>
      <c r="AU98" s="285" t="s">
        <v>189</v>
      </c>
      <c r="AV98" s="285" t="s">
        <v>274</v>
      </c>
      <c r="AW98" s="285" t="s">
        <v>71</v>
      </c>
      <c r="AX98" s="285">
        <v>2278</v>
      </c>
      <c r="AY98" s="310" t="s">
        <v>502</v>
      </c>
      <c r="AZ98" s="311">
        <v>2</v>
      </c>
      <c r="BA98" s="285" t="s">
        <v>646</v>
      </c>
      <c r="BB98" s="285">
        <v>1</v>
      </c>
      <c r="BC98" s="312">
        <v>1</v>
      </c>
      <c r="BD98" s="285"/>
      <c r="BE98" s="313" t="s">
        <v>68</v>
      </c>
      <c r="BF98" s="309">
        <v>2</v>
      </c>
      <c r="BG98" s="314" t="s">
        <v>340</v>
      </c>
      <c r="BH98" s="285"/>
      <c r="BI98" s="285" t="s">
        <v>118</v>
      </c>
      <c r="BJ98" s="285" t="s">
        <v>274</v>
      </c>
      <c r="BK98" s="285" t="s">
        <v>71</v>
      </c>
      <c r="BL98" s="315">
        <v>1.0237777777777779</v>
      </c>
      <c r="BM98" s="285">
        <v>2278</v>
      </c>
      <c r="BN98" s="285" t="s">
        <v>122</v>
      </c>
      <c r="BO98" s="285" t="s">
        <v>189</v>
      </c>
      <c r="BP98" s="285">
        <v>1</v>
      </c>
      <c r="BQ98" s="285">
        <v>2311.5740000000001</v>
      </c>
      <c r="BR98" s="316">
        <v>1.5127899228051054E-2</v>
      </c>
      <c r="BS98" s="316">
        <v>0.45928268603125327</v>
      </c>
      <c r="BT98" s="316">
        <v>0.45899460713782037</v>
      </c>
      <c r="BU98" s="285">
        <v>4.8819999999999997</v>
      </c>
      <c r="BV98" s="317">
        <v>0.21630283088492949</v>
      </c>
      <c r="BW98" s="317">
        <v>5.0614862427073497</v>
      </c>
      <c r="BX98" s="285">
        <v>158</v>
      </c>
      <c r="BY98" s="285">
        <v>5</v>
      </c>
      <c r="BZ98" s="285">
        <v>117</v>
      </c>
    </row>
    <row r="99" spans="1:78" ht="16.5">
      <c r="A99" s="122" t="str">
        <f t="shared" si="19"/>
        <v>공영급행</v>
      </c>
      <c r="B99" s="123" t="str">
        <f t="shared" si="20"/>
        <v>장후인</v>
      </c>
      <c r="C99" s="124" t="str">
        <f t="shared" si="21"/>
        <v>D</v>
      </c>
      <c r="D99" s="125">
        <f t="shared" si="22"/>
        <v>0.8165217391304348</v>
      </c>
      <c r="E99" s="126">
        <f t="shared" si="23"/>
        <v>6011</v>
      </c>
      <c r="F99" s="127" t="str">
        <f t="shared" si="24"/>
        <v>14-1</v>
      </c>
      <c r="G99" s="128" t="str">
        <f t="shared" si="25"/>
        <v>70바3135</v>
      </c>
      <c r="H99" s="129">
        <f t="shared" si="26"/>
        <v>1</v>
      </c>
      <c r="I99" s="130">
        <f t="shared" si="27"/>
        <v>1911.671</v>
      </c>
      <c r="J99" s="131">
        <f t="shared" si="28"/>
        <v>1.3891228022803886E-2</v>
      </c>
      <c r="K99" s="131">
        <f t="shared" si="29"/>
        <v>0.37302952277700413</v>
      </c>
      <c r="L99" s="131">
        <f t="shared" si="30"/>
        <v>0.11351325620360407</v>
      </c>
      <c r="M99" s="132">
        <f t="shared" si="31"/>
        <v>11.696999999999999</v>
      </c>
      <c r="N99" s="133">
        <f t="shared" si="32"/>
        <v>0.26155128157512458</v>
      </c>
      <c r="O99" s="133">
        <f t="shared" si="33"/>
        <v>14.228389717686778</v>
      </c>
      <c r="P99" s="215">
        <f t="shared" si="34"/>
        <v>58</v>
      </c>
      <c r="Q99" s="216">
        <f t="shared" si="35"/>
        <v>5</v>
      </c>
      <c r="R99" s="216">
        <f t="shared" si="36"/>
        <v>272</v>
      </c>
      <c r="T99" s="285">
        <v>504</v>
      </c>
      <c r="U99" s="285">
        <v>6011</v>
      </c>
      <c r="V99" s="285" t="s">
        <v>275</v>
      </c>
      <c r="W99" s="285">
        <v>1911.671</v>
      </c>
      <c r="X99" s="285">
        <v>1017.708</v>
      </c>
      <c r="Y99" s="285">
        <v>1.8779999999999999</v>
      </c>
      <c r="Z99" s="285">
        <v>11.696999999999999</v>
      </c>
      <c r="AA99" s="285">
        <v>125.17691000000001</v>
      </c>
      <c r="AB99" s="285">
        <v>1.738861</v>
      </c>
      <c r="AC99" s="285">
        <v>46.694682999999998</v>
      </c>
      <c r="AD99" s="285">
        <v>217</v>
      </c>
      <c r="AE99" s="285">
        <v>5</v>
      </c>
      <c r="AF99" s="285">
        <v>272</v>
      </c>
      <c r="AG99" s="285">
        <v>76</v>
      </c>
      <c r="AH99" s="285">
        <v>15.271754</v>
      </c>
      <c r="AI99" s="285">
        <v>396.5</v>
      </c>
      <c r="AJ99" s="285">
        <v>0</v>
      </c>
      <c r="AK99" s="285">
        <v>58</v>
      </c>
      <c r="AL99" s="285">
        <v>23114</v>
      </c>
      <c r="AM99" s="306">
        <v>0.8165217391304348</v>
      </c>
      <c r="AN99" s="307" t="s">
        <v>67</v>
      </c>
      <c r="AO99" s="308">
        <v>1911.671</v>
      </c>
      <c r="AP99" s="285" t="s">
        <v>647</v>
      </c>
      <c r="AQ99" s="285" t="s">
        <v>118</v>
      </c>
      <c r="AR99" s="309" t="s">
        <v>119</v>
      </c>
      <c r="AS99" s="285" t="s">
        <v>118</v>
      </c>
      <c r="AT99" s="309" t="s">
        <v>119</v>
      </c>
      <c r="AU99" s="285" t="s">
        <v>213</v>
      </c>
      <c r="AV99" s="285" t="s">
        <v>275</v>
      </c>
      <c r="AW99" s="285" t="s">
        <v>67</v>
      </c>
      <c r="AX99" s="285">
        <v>6011</v>
      </c>
      <c r="AY99" s="310" t="s">
        <v>419</v>
      </c>
      <c r="AZ99" s="311">
        <v>9</v>
      </c>
      <c r="BA99" s="285" t="s">
        <v>487</v>
      </c>
      <c r="BB99" s="285">
        <v>1</v>
      </c>
      <c r="BC99" s="312">
        <v>1</v>
      </c>
      <c r="BD99" s="285"/>
      <c r="BE99" s="313" t="s">
        <v>67</v>
      </c>
      <c r="BF99" s="309">
        <v>0</v>
      </c>
      <c r="BG99" s="314" t="s">
        <v>345</v>
      </c>
      <c r="BH99" s="285"/>
      <c r="BI99" s="285" t="s">
        <v>118</v>
      </c>
      <c r="BJ99" s="285" t="s">
        <v>275</v>
      </c>
      <c r="BK99" s="285" t="s">
        <v>67</v>
      </c>
      <c r="BL99" s="315">
        <v>0.8165217391304348</v>
      </c>
      <c r="BM99" s="285">
        <v>6011</v>
      </c>
      <c r="BN99" s="285" t="s">
        <v>119</v>
      </c>
      <c r="BO99" s="285" t="s">
        <v>213</v>
      </c>
      <c r="BP99" s="285">
        <v>1</v>
      </c>
      <c r="BQ99" s="285">
        <v>1911.671</v>
      </c>
      <c r="BR99" s="316">
        <v>1.3891228022803886E-2</v>
      </c>
      <c r="BS99" s="316">
        <v>0.37302952277700413</v>
      </c>
      <c r="BT99" s="316">
        <v>0.11351325620360407</v>
      </c>
      <c r="BU99" s="285">
        <v>11.696999999999999</v>
      </c>
      <c r="BV99" s="317">
        <v>0.26155128157512458</v>
      </c>
      <c r="BW99" s="317">
        <v>14.228389717686778</v>
      </c>
      <c r="BX99" s="285">
        <v>58</v>
      </c>
      <c r="BY99" s="285">
        <v>5</v>
      </c>
      <c r="BZ99" s="285">
        <v>272</v>
      </c>
    </row>
    <row r="100" spans="1:78" ht="16.5">
      <c r="A100" s="105" t="str">
        <f t="shared" si="19"/>
        <v>공영급행</v>
      </c>
      <c r="B100" s="106" t="str">
        <f t="shared" si="20"/>
        <v>전우석</v>
      </c>
      <c r="C100" s="107" t="str">
        <f t="shared" si="21"/>
        <v>S</v>
      </c>
      <c r="D100" s="108">
        <f t="shared" si="22"/>
        <v>1.0119559006766907</v>
      </c>
      <c r="E100" s="109">
        <f t="shared" si="23"/>
        <v>7322</v>
      </c>
      <c r="F100" s="110" t="str">
        <f t="shared" si="24"/>
        <v>e음86</v>
      </c>
      <c r="G100" s="111" t="str">
        <f t="shared" si="25"/>
        <v>73아1558</v>
      </c>
      <c r="H100" s="112">
        <f t="shared" si="26"/>
        <v>10</v>
      </c>
      <c r="I100" s="113">
        <f t="shared" si="27"/>
        <v>1599.4799999999998</v>
      </c>
      <c r="J100" s="114">
        <f t="shared" si="28"/>
        <v>1.442680800538286E-2</v>
      </c>
      <c r="K100" s="114">
        <f t="shared" si="29"/>
        <v>0.35918136705354453</v>
      </c>
      <c r="L100" s="114">
        <f t="shared" si="30"/>
        <v>0.42451296671418215</v>
      </c>
      <c r="M100" s="115">
        <f t="shared" si="31"/>
        <v>4.5060000000000002</v>
      </c>
      <c r="N100" s="116">
        <f t="shared" si="32"/>
        <v>0</v>
      </c>
      <c r="O100" s="116">
        <f t="shared" si="33"/>
        <v>3.6261785080151054</v>
      </c>
      <c r="P100" s="217">
        <f t="shared" si="34"/>
        <v>36</v>
      </c>
      <c r="Q100" s="218">
        <f t="shared" si="35"/>
        <v>0</v>
      </c>
      <c r="R100" s="218">
        <f t="shared" si="36"/>
        <v>59</v>
      </c>
      <c r="T100" s="285">
        <v>504</v>
      </c>
      <c r="U100" s="285">
        <v>7322</v>
      </c>
      <c r="V100" s="285" t="s">
        <v>648</v>
      </c>
      <c r="W100" s="285">
        <v>1644.4449999999999</v>
      </c>
      <c r="X100" s="285">
        <v>437.61200000000002</v>
      </c>
      <c r="Y100" s="285">
        <v>3.758</v>
      </c>
      <c r="Z100" s="285">
        <v>4.5060000000000002</v>
      </c>
      <c r="AA100" s="285">
        <v>122.975505</v>
      </c>
      <c r="AB100" s="285">
        <v>1.7741439999999999</v>
      </c>
      <c r="AC100" s="285">
        <v>44.17051</v>
      </c>
      <c r="AD100" s="285">
        <v>679</v>
      </c>
      <c r="AE100" s="285">
        <v>0</v>
      </c>
      <c r="AF100" s="285">
        <v>59</v>
      </c>
      <c r="AG100" s="285">
        <v>85</v>
      </c>
      <c r="AH100" s="285">
        <v>13.372134000000001</v>
      </c>
      <c r="AI100" s="285">
        <v>271.3</v>
      </c>
      <c r="AJ100" s="285">
        <v>1.9</v>
      </c>
      <c r="AK100" s="285">
        <v>36</v>
      </c>
      <c r="AL100" s="285">
        <v>18055</v>
      </c>
      <c r="AM100" s="306">
        <v>1.0119559006766907</v>
      </c>
      <c r="AN100" s="307" t="s">
        <v>71</v>
      </c>
      <c r="AO100" s="308">
        <v>295.49900000000002</v>
      </c>
      <c r="AP100" s="285" t="s">
        <v>649</v>
      </c>
      <c r="AQ100" s="285" t="s">
        <v>118</v>
      </c>
      <c r="AR100" s="309" t="s">
        <v>127</v>
      </c>
      <c r="AS100" s="285" t="s">
        <v>118</v>
      </c>
      <c r="AT100" s="309" t="s">
        <v>127</v>
      </c>
      <c r="AU100" s="285" t="s">
        <v>197</v>
      </c>
      <c r="AV100" s="285" t="s">
        <v>648</v>
      </c>
      <c r="AW100" s="285" t="s">
        <v>71</v>
      </c>
      <c r="AX100" s="285">
        <v>7322</v>
      </c>
      <c r="AY100" s="310" t="s">
        <v>650</v>
      </c>
      <c r="AZ100" s="311">
        <v>1</v>
      </c>
      <c r="BA100" s="285" t="s">
        <v>651</v>
      </c>
      <c r="BB100" s="285">
        <v>10</v>
      </c>
      <c r="BC100" s="312">
        <v>1</v>
      </c>
      <c r="BD100" s="285"/>
      <c r="BE100" s="313" t="s">
        <v>66</v>
      </c>
      <c r="BF100" s="309">
        <v>1</v>
      </c>
      <c r="BG100" s="314" t="s">
        <v>340</v>
      </c>
      <c r="BH100" s="285"/>
      <c r="BI100" s="285" t="s">
        <v>118</v>
      </c>
      <c r="BJ100" s="285" t="s">
        <v>648</v>
      </c>
      <c r="BK100" s="285" t="s">
        <v>71</v>
      </c>
      <c r="BL100" s="315">
        <v>1.0119559006766907</v>
      </c>
      <c r="BM100" s="285">
        <v>7322</v>
      </c>
      <c r="BN100" s="285" t="s">
        <v>127</v>
      </c>
      <c r="BO100" s="285" t="s">
        <v>197</v>
      </c>
      <c r="BP100" s="285">
        <v>10</v>
      </c>
      <c r="BQ100" s="285">
        <v>1599.4799999999998</v>
      </c>
      <c r="BR100" s="316">
        <v>1.442680800538286E-2</v>
      </c>
      <c r="BS100" s="316">
        <v>0.35918136705354453</v>
      </c>
      <c r="BT100" s="316">
        <v>0.41290526591038318</v>
      </c>
      <c r="BU100" s="285">
        <v>4.5060000000000002</v>
      </c>
      <c r="BV100" s="317">
        <v>0</v>
      </c>
      <c r="BW100" s="317">
        <v>3.6261785080151054</v>
      </c>
      <c r="BX100" s="285">
        <v>36</v>
      </c>
      <c r="BY100" s="285">
        <v>0</v>
      </c>
      <c r="BZ100" s="285">
        <v>59</v>
      </c>
    </row>
    <row r="101" spans="1:78" ht="16.5">
      <c r="A101" s="122" t="str">
        <f t="shared" si="19"/>
        <v>공영급행</v>
      </c>
      <c r="B101" s="123" t="str">
        <f t="shared" si="20"/>
        <v>전유성</v>
      </c>
      <c r="C101" s="124" t="str">
        <f t="shared" si="21"/>
        <v>F</v>
      </c>
      <c r="D101" s="125">
        <f t="shared" si="22"/>
        <v>0.77322824838332316</v>
      </c>
      <c r="E101" s="126">
        <f t="shared" si="23"/>
        <v>3019</v>
      </c>
      <c r="F101" s="127" t="str">
        <f t="shared" si="24"/>
        <v>e음86</v>
      </c>
      <c r="G101" s="128" t="str">
        <f t="shared" si="25"/>
        <v>73아1557</v>
      </c>
      <c r="H101" s="129">
        <f t="shared" si="26"/>
        <v>2</v>
      </c>
      <c r="I101" s="130">
        <f t="shared" si="27"/>
        <v>590.505</v>
      </c>
      <c r="J101" s="131">
        <f t="shared" si="28"/>
        <v>1.5529924258314242E-2</v>
      </c>
      <c r="K101" s="131">
        <f t="shared" si="29"/>
        <v>0.42199236223357312</v>
      </c>
      <c r="L101" s="131">
        <f t="shared" si="30"/>
        <v>0.18797469962151039</v>
      </c>
      <c r="M101" s="132">
        <f t="shared" si="31"/>
        <v>10.135</v>
      </c>
      <c r="N101" s="133">
        <f t="shared" si="32"/>
        <v>0.33869315247118992</v>
      </c>
      <c r="O101" s="133">
        <f t="shared" si="33"/>
        <v>6.0964767444814187</v>
      </c>
      <c r="P101" s="215">
        <f t="shared" si="34"/>
        <v>31</v>
      </c>
      <c r="Q101" s="216">
        <f t="shared" si="35"/>
        <v>2</v>
      </c>
      <c r="R101" s="216">
        <f t="shared" si="36"/>
        <v>36</v>
      </c>
      <c r="T101" s="285">
        <v>504</v>
      </c>
      <c r="U101" s="285">
        <v>3019</v>
      </c>
      <c r="V101" s="285" t="s">
        <v>652</v>
      </c>
      <c r="W101" s="285">
        <v>590.505</v>
      </c>
      <c r="X101" s="285">
        <v>245.898</v>
      </c>
      <c r="Y101" s="285">
        <v>2.4009999999999998</v>
      </c>
      <c r="Z101" s="285">
        <v>10.135</v>
      </c>
      <c r="AA101" s="285">
        <v>40.834713000000001</v>
      </c>
      <c r="AB101" s="285">
        <v>0.63415999999999995</v>
      </c>
      <c r="AC101" s="285">
        <v>17.231936999999999</v>
      </c>
      <c r="AD101" s="285">
        <v>111</v>
      </c>
      <c r="AE101" s="285">
        <v>2</v>
      </c>
      <c r="AF101" s="285">
        <v>36</v>
      </c>
      <c r="AG101" s="285">
        <v>96</v>
      </c>
      <c r="AH101" s="285">
        <v>14.460858</v>
      </c>
      <c r="AI101" s="285">
        <v>629.1</v>
      </c>
      <c r="AJ101" s="285">
        <v>27.2</v>
      </c>
      <c r="AK101" s="285">
        <v>31</v>
      </c>
      <c r="AL101" s="285">
        <v>14093</v>
      </c>
      <c r="AM101" s="306">
        <v>0.77322824838332316</v>
      </c>
      <c r="AN101" s="307" t="s">
        <v>70</v>
      </c>
      <c r="AO101" s="308">
        <v>534.95500000000004</v>
      </c>
      <c r="AP101" s="285" t="s">
        <v>653</v>
      </c>
      <c r="AQ101" s="285" t="s">
        <v>118</v>
      </c>
      <c r="AR101" s="309" t="s">
        <v>127</v>
      </c>
      <c r="AS101" s="285" t="s">
        <v>118</v>
      </c>
      <c r="AT101" s="309" t="s">
        <v>127</v>
      </c>
      <c r="AU101" s="285" t="s">
        <v>523</v>
      </c>
      <c r="AV101" s="285" t="s">
        <v>652</v>
      </c>
      <c r="AW101" s="285" t="s">
        <v>70</v>
      </c>
      <c r="AX101" s="285">
        <v>3019</v>
      </c>
      <c r="AY101" s="310" t="s">
        <v>654</v>
      </c>
      <c r="AZ101" s="311">
        <v>1</v>
      </c>
      <c r="BA101" s="285" t="s">
        <v>655</v>
      </c>
      <c r="BB101" s="285">
        <v>2</v>
      </c>
      <c r="BC101" s="312">
        <v>1</v>
      </c>
      <c r="BD101" s="285"/>
      <c r="BE101" s="313" t="s">
        <v>412</v>
      </c>
      <c r="BF101" s="309" t="s">
        <v>413</v>
      </c>
      <c r="BG101" s="314" t="s">
        <v>412</v>
      </c>
      <c r="BH101" s="285"/>
      <c r="BI101" s="285" t="s">
        <v>118</v>
      </c>
      <c r="BJ101" s="285" t="s">
        <v>652</v>
      </c>
      <c r="BK101" s="285" t="s">
        <v>70</v>
      </c>
      <c r="BL101" s="315">
        <v>0.77322824838332316</v>
      </c>
      <c r="BM101" s="285">
        <v>3019</v>
      </c>
      <c r="BN101" s="285" t="s">
        <v>127</v>
      </c>
      <c r="BO101" s="285" t="s">
        <v>523</v>
      </c>
      <c r="BP101" s="285">
        <v>2</v>
      </c>
      <c r="BQ101" s="285">
        <v>590.505</v>
      </c>
      <c r="BR101" s="316">
        <v>1.5529924258314242E-2</v>
      </c>
      <c r="BS101" s="316">
        <v>0.42199236223357312</v>
      </c>
      <c r="BT101" s="316">
        <v>0.18797469962151039</v>
      </c>
      <c r="BU101" s="285">
        <v>10.135</v>
      </c>
      <c r="BV101" s="317">
        <v>0.33869315247118992</v>
      </c>
      <c r="BW101" s="317">
        <v>6.0964767444814187</v>
      </c>
      <c r="BX101" s="285">
        <v>31</v>
      </c>
      <c r="BY101" s="285">
        <v>2</v>
      </c>
      <c r="BZ101" s="285">
        <v>36</v>
      </c>
    </row>
    <row r="102" spans="1:78" ht="16.5">
      <c r="A102" s="105" t="str">
        <f t="shared" si="19"/>
        <v>공영급행</v>
      </c>
      <c r="B102" s="106" t="str">
        <f t="shared" si="20"/>
        <v>정대인</v>
      </c>
      <c r="C102" s="107" t="str">
        <f t="shared" si="21"/>
        <v>A</v>
      </c>
      <c r="D102" s="108">
        <f t="shared" si="22"/>
        <v>0.95379310344827595</v>
      </c>
      <c r="E102" s="109">
        <f t="shared" si="23"/>
        <v>741</v>
      </c>
      <c r="F102" s="110" t="str">
        <f t="shared" si="24"/>
        <v>e음88</v>
      </c>
      <c r="G102" s="111" t="str">
        <f t="shared" si="25"/>
        <v>73아1559</v>
      </c>
      <c r="H102" s="112">
        <f t="shared" si="26"/>
        <v>1</v>
      </c>
      <c r="I102" s="113">
        <f t="shared" si="27"/>
        <v>2890.0149999999999</v>
      </c>
      <c r="J102" s="114">
        <f t="shared" si="28"/>
        <v>2.7523820377909473E-3</v>
      </c>
      <c r="K102" s="114">
        <f t="shared" si="29"/>
        <v>0.32762522298554325</v>
      </c>
      <c r="L102" s="114">
        <f t="shared" si="30"/>
        <v>0.38200493769063482</v>
      </c>
      <c r="M102" s="115">
        <f t="shared" si="31"/>
        <v>7.58</v>
      </c>
      <c r="N102" s="116">
        <f t="shared" si="32"/>
        <v>0</v>
      </c>
      <c r="O102" s="116">
        <f t="shared" si="33"/>
        <v>3.8062086182943689</v>
      </c>
      <c r="P102" s="217">
        <f t="shared" si="34"/>
        <v>5</v>
      </c>
      <c r="Q102" s="218">
        <f t="shared" si="35"/>
        <v>0</v>
      </c>
      <c r="R102" s="218">
        <f t="shared" si="36"/>
        <v>110</v>
      </c>
      <c r="T102" s="285">
        <v>504</v>
      </c>
      <c r="U102" s="285">
        <v>741</v>
      </c>
      <c r="V102" s="285" t="s">
        <v>306</v>
      </c>
      <c r="W102" s="285">
        <v>2890.0149999999999</v>
      </c>
      <c r="X102" s="285">
        <v>1044.8030000000001</v>
      </c>
      <c r="Y102" s="285">
        <v>2.766</v>
      </c>
      <c r="Z102" s="285">
        <v>7.58</v>
      </c>
      <c r="AA102" s="285">
        <v>173.36437799999999</v>
      </c>
      <c r="AB102" s="285">
        <v>0.47716500000000001</v>
      </c>
      <c r="AC102" s="285">
        <v>56.798543000000002</v>
      </c>
      <c r="AD102" s="285">
        <v>1104</v>
      </c>
      <c r="AE102" s="285">
        <v>0</v>
      </c>
      <c r="AF102" s="285">
        <v>110</v>
      </c>
      <c r="AG102" s="285">
        <v>71</v>
      </c>
      <c r="AH102" s="285">
        <v>16.670176999999999</v>
      </c>
      <c r="AI102" s="285">
        <v>310.89999999999998</v>
      </c>
      <c r="AJ102" s="285">
        <v>0</v>
      </c>
      <c r="AK102" s="285">
        <v>5</v>
      </c>
      <c r="AL102" s="285">
        <v>2140</v>
      </c>
      <c r="AM102" s="306">
        <v>0.95379310344827595</v>
      </c>
      <c r="AN102" s="307" t="s">
        <v>66</v>
      </c>
      <c r="AO102" s="308">
        <v>2890.0149999999999</v>
      </c>
      <c r="AP102" s="285" t="s">
        <v>656</v>
      </c>
      <c r="AQ102" s="285" t="s">
        <v>118</v>
      </c>
      <c r="AR102" s="309" t="s">
        <v>128</v>
      </c>
      <c r="AS102" s="285" t="s">
        <v>118</v>
      </c>
      <c r="AT102" s="309" t="s">
        <v>128</v>
      </c>
      <c r="AU102" s="285" t="s">
        <v>239</v>
      </c>
      <c r="AV102" s="285" t="s">
        <v>306</v>
      </c>
      <c r="AW102" s="285" t="s">
        <v>66</v>
      </c>
      <c r="AX102" s="285">
        <v>741</v>
      </c>
      <c r="AY102" s="310" t="s">
        <v>421</v>
      </c>
      <c r="AZ102" s="311">
        <v>3</v>
      </c>
      <c r="BA102" s="285" t="s">
        <v>471</v>
      </c>
      <c r="BB102" s="285">
        <v>1</v>
      </c>
      <c r="BC102" s="312">
        <v>1</v>
      </c>
      <c r="BD102" s="285"/>
      <c r="BE102" s="313" t="s">
        <v>66</v>
      </c>
      <c r="BF102" s="309">
        <v>0</v>
      </c>
      <c r="BG102" s="314" t="s">
        <v>345</v>
      </c>
      <c r="BH102" s="285"/>
      <c r="BI102" s="285" t="s">
        <v>118</v>
      </c>
      <c r="BJ102" s="285" t="s">
        <v>306</v>
      </c>
      <c r="BK102" s="285" t="s">
        <v>66</v>
      </c>
      <c r="BL102" s="315">
        <v>0.95379310344827595</v>
      </c>
      <c r="BM102" s="285">
        <v>741</v>
      </c>
      <c r="BN102" s="285" t="s">
        <v>128</v>
      </c>
      <c r="BO102" s="285" t="s">
        <v>239</v>
      </c>
      <c r="BP102" s="285">
        <v>1</v>
      </c>
      <c r="BQ102" s="285">
        <v>2890.0149999999999</v>
      </c>
      <c r="BR102" s="316">
        <v>2.7523820377909473E-3</v>
      </c>
      <c r="BS102" s="316">
        <v>0.32762522298554325</v>
      </c>
      <c r="BT102" s="316">
        <v>0.38200493769063482</v>
      </c>
      <c r="BU102" s="285">
        <v>7.58</v>
      </c>
      <c r="BV102" s="317">
        <v>0</v>
      </c>
      <c r="BW102" s="317">
        <v>3.8062086182943689</v>
      </c>
      <c r="BX102" s="285">
        <v>5</v>
      </c>
      <c r="BY102" s="285">
        <v>0</v>
      </c>
      <c r="BZ102" s="285">
        <v>110</v>
      </c>
    </row>
    <row r="103" spans="1:78" ht="16.5">
      <c r="A103" s="122" t="str">
        <f t="shared" si="19"/>
        <v>공영급행</v>
      </c>
      <c r="B103" s="123" t="str">
        <f t="shared" si="20"/>
        <v>정영진</v>
      </c>
      <c r="C103" s="124" t="str">
        <f t="shared" si="21"/>
        <v>F</v>
      </c>
      <c r="D103" s="125">
        <f t="shared" si="22"/>
        <v>0.77807692307692311</v>
      </c>
      <c r="E103" s="126">
        <f t="shared" si="23"/>
        <v>6965</v>
      </c>
      <c r="F103" s="127" t="str">
        <f t="shared" si="24"/>
        <v>14-1</v>
      </c>
      <c r="G103" s="128" t="str">
        <f t="shared" si="25"/>
        <v>70바3113</v>
      </c>
      <c r="H103" s="129">
        <f t="shared" si="26"/>
        <v>1</v>
      </c>
      <c r="I103" s="130">
        <f t="shared" si="27"/>
        <v>1628.597</v>
      </c>
      <c r="J103" s="131">
        <f t="shared" si="28"/>
        <v>2.8463291758308709E-2</v>
      </c>
      <c r="K103" s="131">
        <f t="shared" si="29"/>
        <v>0.36145101216540648</v>
      </c>
      <c r="L103" s="131">
        <f t="shared" si="30"/>
        <v>0.21552293170133557</v>
      </c>
      <c r="M103" s="132">
        <f t="shared" si="31"/>
        <v>10.050000000000001</v>
      </c>
      <c r="N103" s="133">
        <f t="shared" si="32"/>
        <v>0</v>
      </c>
      <c r="O103" s="133">
        <f t="shared" si="33"/>
        <v>20.078632098671434</v>
      </c>
      <c r="P103" s="215">
        <f t="shared" si="34"/>
        <v>17</v>
      </c>
      <c r="Q103" s="216">
        <f t="shared" si="35"/>
        <v>0</v>
      </c>
      <c r="R103" s="216">
        <f t="shared" si="36"/>
        <v>327</v>
      </c>
      <c r="T103" s="285">
        <v>504</v>
      </c>
      <c r="U103" s="285">
        <v>6965</v>
      </c>
      <c r="V103" s="285" t="s">
        <v>179</v>
      </c>
      <c r="W103" s="285">
        <v>1628.597</v>
      </c>
      <c r="X103" s="285">
        <v>804.88400000000001</v>
      </c>
      <c r="Y103" s="285">
        <v>2.0230000000000001</v>
      </c>
      <c r="Z103" s="285">
        <v>10.050000000000001</v>
      </c>
      <c r="AA103" s="285">
        <v>104.460792</v>
      </c>
      <c r="AB103" s="285">
        <v>2.9732980000000002</v>
      </c>
      <c r="AC103" s="285">
        <v>37.757458999999997</v>
      </c>
      <c r="AD103" s="285">
        <v>351</v>
      </c>
      <c r="AE103" s="285">
        <v>0</v>
      </c>
      <c r="AF103" s="285">
        <v>327</v>
      </c>
      <c r="AG103" s="285">
        <v>77</v>
      </c>
      <c r="AH103" s="285">
        <v>15.590509000000001</v>
      </c>
      <c r="AI103" s="285">
        <v>435.7</v>
      </c>
      <c r="AJ103" s="285">
        <v>0</v>
      </c>
      <c r="AK103" s="285">
        <v>17</v>
      </c>
      <c r="AL103" s="285">
        <v>4175</v>
      </c>
      <c r="AM103" s="306">
        <v>0.77807692307692311</v>
      </c>
      <c r="AN103" s="307" t="s">
        <v>70</v>
      </c>
      <c r="AO103" s="308">
        <v>1628.597</v>
      </c>
      <c r="AP103" s="285" t="s">
        <v>657</v>
      </c>
      <c r="AQ103" s="285" t="s">
        <v>118</v>
      </c>
      <c r="AR103" s="309" t="s">
        <v>119</v>
      </c>
      <c r="AS103" s="285" t="s">
        <v>118</v>
      </c>
      <c r="AT103" s="309" t="s">
        <v>119</v>
      </c>
      <c r="AU103" s="285" t="s">
        <v>191</v>
      </c>
      <c r="AV103" s="285" t="s">
        <v>179</v>
      </c>
      <c r="AW103" s="285" t="s">
        <v>70</v>
      </c>
      <c r="AX103" s="285">
        <v>6965</v>
      </c>
      <c r="AY103" s="310" t="s">
        <v>441</v>
      </c>
      <c r="AZ103" s="311">
        <v>5</v>
      </c>
      <c r="BA103" s="285" t="s">
        <v>492</v>
      </c>
      <c r="BB103" s="285">
        <v>1</v>
      </c>
      <c r="BC103" s="312">
        <v>1</v>
      </c>
      <c r="BD103" s="285"/>
      <c r="BE103" s="313" t="s">
        <v>70</v>
      </c>
      <c r="BF103" s="309">
        <v>0</v>
      </c>
      <c r="BG103" s="314" t="s">
        <v>345</v>
      </c>
      <c r="BH103" s="285"/>
      <c r="BI103" s="285" t="s">
        <v>118</v>
      </c>
      <c r="BJ103" s="285" t="s">
        <v>179</v>
      </c>
      <c r="BK103" s="285" t="s">
        <v>70</v>
      </c>
      <c r="BL103" s="315">
        <v>0.77807692307692311</v>
      </c>
      <c r="BM103" s="285">
        <v>6965</v>
      </c>
      <c r="BN103" s="285" t="s">
        <v>119</v>
      </c>
      <c r="BO103" s="285" t="s">
        <v>191</v>
      </c>
      <c r="BP103" s="285">
        <v>1</v>
      </c>
      <c r="BQ103" s="285">
        <v>1628.597</v>
      </c>
      <c r="BR103" s="316">
        <v>2.8463291758308709E-2</v>
      </c>
      <c r="BS103" s="316">
        <v>0.36145101216540648</v>
      </c>
      <c r="BT103" s="316">
        <v>0.21552293170133557</v>
      </c>
      <c r="BU103" s="285">
        <v>10.050000000000001</v>
      </c>
      <c r="BV103" s="317">
        <v>0</v>
      </c>
      <c r="BW103" s="317">
        <v>20.078632098671434</v>
      </c>
      <c r="BX103" s="285">
        <v>17</v>
      </c>
      <c r="BY103" s="285">
        <v>0</v>
      </c>
      <c r="BZ103" s="285">
        <v>327</v>
      </c>
    </row>
    <row r="104" spans="1:78" ht="16.5">
      <c r="A104" s="105" t="str">
        <f t="shared" si="19"/>
        <v>공영급행</v>
      </c>
      <c r="B104" s="106" t="str">
        <f t="shared" si="20"/>
        <v>조규용</v>
      </c>
      <c r="C104" s="107" t="str">
        <f t="shared" si="21"/>
        <v>D</v>
      </c>
      <c r="D104" s="108">
        <f t="shared" si="22"/>
        <v>0.80120000000000002</v>
      </c>
      <c r="E104" s="109">
        <f t="shared" si="23"/>
        <v>2312</v>
      </c>
      <c r="F104" s="110" t="str">
        <f t="shared" si="24"/>
        <v>14-1</v>
      </c>
      <c r="G104" s="111" t="str">
        <f t="shared" si="25"/>
        <v>70바3160</v>
      </c>
      <c r="H104" s="112">
        <f t="shared" si="26"/>
        <v>1</v>
      </c>
      <c r="I104" s="113">
        <f t="shared" si="27"/>
        <v>1183.8579999999999</v>
      </c>
      <c r="J104" s="114">
        <f t="shared" si="28"/>
        <v>5.2823048085520088E-2</v>
      </c>
      <c r="K104" s="114">
        <f t="shared" si="29"/>
        <v>0.35344436791493516</v>
      </c>
      <c r="L104" s="114">
        <f t="shared" si="30"/>
        <v>0.2246891096736264</v>
      </c>
      <c r="M104" s="115">
        <f t="shared" si="31"/>
        <v>11.337999999999999</v>
      </c>
      <c r="N104" s="116">
        <f t="shared" si="32"/>
        <v>3.8856011447318854</v>
      </c>
      <c r="O104" s="116">
        <f t="shared" si="33"/>
        <v>27.199208013123197</v>
      </c>
      <c r="P104" s="217">
        <f t="shared" si="34"/>
        <v>27</v>
      </c>
      <c r="Q104" s="218">
        <f t="shared" si="35"/>
        <v>46</v>
      </c>
      <c r="R104" s="218">
        <f t="shared" si="36"/>
        <v>322</v>
      </c>
      <c r="T104" s="285">
        <v>504</v>
      </c>
      <c r="U104" s="285">
        <v>2312</v>
      </c>
      <c r="V104" s="285" t="s">
        <v>307</v>
      </c>
      <c r="W104" s="285">
        <v>1183.8579999999999</v>
      </c>
      <c r="X104" s="285">
        <v>591.16200000000003</v>
      </c>
      <c r="Y104" s="285">
        <v>2.0030000000000001</v>
      </c>
      <c r="Z104" s="285">
        <v>11.337999999999999</v>
      </c>
      <c r="AA104" s="285">
        <v>79.815253999999996</v>
      </c>
      <c r="AB104" s="285">
        <v>4.2160849999999996</v>
      </c>
      <c r="AC104" s="285">
        <v>28.210252000000001</v>
      </c>
      <c r="AD104" s="285">
        <v>266</v>
      </c>
      <c r="AE104" s="285">
        <v>46</v>
      </c>
      <c r="AF104" s="285">
        <v>322</v>
      </c>
      <c r="AG104" s="285">
        <v>73</v>
      </c>
      <c r="AH104" s="285">
        <v>14.832478</v>
      </c>
      <c r="AI104" s="285">
        <v>612.6</v>
      </c>
      <c r="AJ104" s="285">
        <v>0</v>
      </c>
      <c r="AK104" s="285">
        <v>27</v>
      </c>
      <c r="AL104" s="285">
        <v>11300</v>
      </c>
      <c r="AM104" s="306">
        <v>0.80120000000000002</v>
      </c>
      <c r="AN104" s="307" t="s">
        <v>67</v>
      </c>
      <c r="AO104" s="308">
        <v>1183.8579999999999</v>
      </c>
      <c r="AP104" s="285" t="s">
        <v>658</v>
      </c>
      <c r="AQ104" s="285" t="s">
        <v>118</v>
      </c>
      <c r="AR104" s="309" t="s">
        <v>119</v>
      </c>
      <c r="AS104" s="285" t="s">
        <v>118</v>
      </c>
      <c r="AT104" s="309" t="s">
        <v>119</v>
      </c>
      <c r="AU104" s="285" t="s">
        <v>215</v>
      </c>
      <c r="AV104" s="285" t="s">
        <v>307</v>
      </c>
      <c r="AW104" s="285" t="s">
        <v>67</v>
      </c>
      <c r="AX104" s="285">
        <v>2312</v>
      </c>
      <c r="AY104" s="310" t="s">
        <v>419</v>
      </c>
      <c r="AZ104" s="311">
        <v>15</v>
      </c>
      <c r="BA104" s="285" t="s">
        <v>659</v>
      </c>
      <c r="BB104" s="285">
        <v>1</v>
      </c>
      <c r="BC104" s="312">
        <v>1</v>
      </c>
      <c r="BD104" s="285"/>
      <c r="BE104" s="313" t="s">
        <v>70</v>
      </c>
      <c r="BF104" s="309">
        <v>1</v>
      </c>
      <c r="BG104" s="314" t="s">
        <v>340</v>
      </c>
      <c r="BH104" s="285"/>
      <c r="BI104" s="285" t="s">
        <v>118</v>
      </c>
      <c r="BJ104" s="285" t="s">
        <v>307</v>
      </c>
      <c r="BK104" s="285" t="s">
        <v>67</v>
      </c>
      <c r="BL104" s="315">
        <v>0.80120000000000002</v>
      </c>
      <c r="BM104" s="285">
        <v>2312</v>
      </c>
      <c r="BN104" s="285" t="s">
        <v>119</v>
      </c>
      <c r="BO104" s="285" t="s">
        <v>215</v>
      </c>
      <c r="BP104" s="285">
        <v>1</v>
      </c>
      <c r="BQ104" s="285">
        <v>1183.8579999999999</v>
      </c>
      <c r="BR104" s="316">
        <v>5.2823048085520088E-2</v>
      </c>
      <c r="BS104" s="316">
        <v>0.35344436791493516</v>
      </c>
      <c r="BT104" s="316">
        <v>0.2246891096736264</v>
      </c>
      <c r="BU104" s="285">
        <v>11.337999999999999</v>
      </c>
      <c r="BV104" s="317">
        <v>3.8856011447318854</v>
      </c>
      <c r="BW104" s="317">
        <v>27.199208013123197</v>
      </c>
      <c r="BX104" s="285">
        <v>27</v>
      </c>
      <c r="BY104" s="285">
        <v>46</v>
      </c>
      <c r="BZ104" s="285">
        <v>322</v>
      </c>
    </row>
    <row r="105" spans="1:78" ht="16.5">
      <c r="A105" s="122" t="str">
        <f t="shared" si="19"/>
        <v>공영급행</v>
      </c>
      <c r="B105" s="123" t="str">
        <f t="shared" si="20"/>
        <v>조성길</v>
      </c>
      <c r="C105" s="124" t="str">
        <f t="shared" si="21"/>
        <v>A</v>
      </c>
      <c r="D105" s="125">
        <f t="shared" si="22"/>
        <v>0.97678272706834957</v>
      </c>
      <c r="E105" s="126">
        <f t="shared" si="23"/>
        <v>881</v>
      </c>
      <c r="F105" s="127" t="str">
        <f t="shared" si="24"/>
        <v>14-1</v>
      </c>
      <c r="G105" s="128" t="str">
        <f t="shared" si="25"/>
        <v>70바3133</v>
      </c>
      <c r="H105" s="129">
        <f t="shared" si="26"/>
        <v>11</v>
      </c>
      <c r="I105" s="130">
        <f t="shared" si="27"/>
        <v>1816.6080000000002</v>
      </c>
      <c r="J105" s="131">
        <f t="shared" si="28"/>
        <v>1.1337203126234206E-2</v>
      </c>
      <c r="K105" s="131">
        <f t="shared" si="29"/>
        <v>0.30125894301678952</v>
      </c>
      <c r="L105" s="131">
        <f t="shared" si="30"/>
        <v>0.21358487907132412</v>
      </c>
      <c r="M105" s="132">
        <f t="shared" si="31"/>
        <v>7.383</v>
      </c>
      <c r="N105" s="133">
        <f t="shared" si="32"/>
        <v>5.5047649245186625E-2</v>
      </c>
      <c r="O105" s="133">
        <f t="shared" si="33"/>
        <v>0.77066708943261275</v>
      </c>
      <c r="P105" s="215">
        <f t="shared" si="34"/>
        <v>3</v>
      </c>
      <c r="Q105" s="216">
        <f t="shared" si="35"/>
        <v>1</v>
      </c>
      <c r="R105" s="216">
        <f t="shared" si="36"/>
        <v>14</v>
      </c>
      <c r="T105" s="285">
        <v>504</v>
      </c>
      <c r="U105" s="285">
        <v>881</v>
      </c>
      <c r="V105" s="285" t="s">
        <v>333</v>
      </c>
      <c r="W105" s="285">
        <v>1816.6079999999999</v>
      </c>
      <c r="X105" s="285">
        <v>770.66399999999999</v>
      </c>
      <c r="Y105" s="285">
        <v>2.3570000000000002</v>
      </c>
      <c r="Z105" s="285">
        <v>7.383</v>
      </c>
      <c r="AA105" s="285">
        <v>113.952179</v>
      </c>
      <c r="AB105" s="285">
        <v>1.2918989999999999</v>
      </c>
      <c r="AC105" s="285">
        <v>34.329113</v>
      </c>
      <c r="AD105" s="285">
        <v>388</v>
      </c>
      <c r="AE105" s="285">
        <v>1</v>
      </c>
      <c r="AF105" s="285">
        <v>14</v>
      </c>
      <c r="AG105" s="285">
        <v>69</v>
      </c>
      <c r="AH105" s="285">
        <v>15.941845000000001</v>
      </c>
      <c r="AI105" s="285">
        <v>38.700000000000003</v>
      </c>
      <c r="AJ105" s="285">
        <v>0</v>
      </c>
      <c r="AK105" s="285">
        <v>3</v>
      </c>
      <c r="AL105" s="285">
        <v>627</v>
      </c>
      <c r="AM105" s="306">
        <v>0.97678272706834957</v>
      </c>
      <c r="AN105" s="307" t="s">
        <v>66</v>
      </c>
      <c r="AO105" s="308">
        <v>401.89800000000002</v>
      </c>
      <c r="AP105" s="285" t="s">
        <v>660</v>
      </c>
      <c r="AQ105" s="285" t="s">
        <v>118</v>
      </c>
      <c r="AR105" s="309" t="s">
        <v>119</v>
      </c>
      <c r="AS105" s="285" t="s">
        <v>118</v>
      </c>
      <c r="AT105" s="309" t="s">
        <v>119</v>
      </c>
      <c r="AU105" s="285" t="s">
        <v>212</v>
      </c>
      <c r="AV105" s="285" t="s">
        <v>333</v>
      </c>
      <c r="AW105" s="285" t="s">
        <v>66</v>
      </c>
      <c r="AX105" s="285">
        <v>881</v>
      </c>
      <c r="AY105" s="310" t="s">
        <v>451</v>
      </c>
      <c r="AZ105" s="311">
        <v>3</v>
      </c>
      <c r="BA105" s="285" t="s">
        <v>496</v>
      </c>
      <c r="BB105" s="285">
        <v>11</v>
      </c>
      <c r="BC105" s="312">
        <v>1</v>
      </c>
      <c r="BD105" s="285"/>
      <c r="BE105" s="313" t="s">
        <v>68</v>
      </c>
      <c r="BF105" s="309">
        <v>1</v>
      </c>
      <c r="BG105" s="314" t="s">
        <v>340</v>
      </c>
      <c r="BH105" s="285"/>
      <c r="BI105" s="285" t="s">
        <v>118</v>
      </c>
      <c r="BJ105" s="285" t="s">
        <v>333</v>
      </c>
      <c r="BK105" s="285" t="s">
        <v>66</v>
      </c>
      <c r="BL105" s="315">
        <v>0.97678272706834957</v>
      </c>
      <c r="BM105" s="285">
        <v>881</v>
      </c>
      <c r="BN105" s="285" t="s">
        <v>119</v>
      </c>
      <c r="BO105" s="285" t="s">
        <v>212</v>
      </c>
      <c r="BP105" s="285">
        <v>11</v>
      </c>
      <c r="BQ105" s="285">
        <v>1816.6080000000002</v>
      </c>
      <c r="BR105" s="316">
        <v>1.1337203126234206E-2</v>
      </c>
      <c r="BS105" s="316">
        <v>0.30125894301678952</v>
      </c>
      <c r="BT105" s="316">
        <v>0.21358487907132415</v>
      </c>
      <c r="BU105" s="285">
        <v>7.383</v>
      </c>
      <c r="BV105" s="317">
        <v>5.5047649245186625E-2</v>
      </c>
      <c r="BW105" s="317">
        <v>0.77066708943261275</v>
      </c>
      <c r="BX105" s="285">
        <v>3</v>
      </c>
      <c r="BY105" s="285">
        <v>1</v>
      </c>
      <c r="BZ105" s="285">
        <v>14</v>
      </c>
    </row>
    <row r="106" spans="1:78" ht="16.5">
      <c r="A106" s="105" t="str">
        <f t="shared" si="19"/>
        <v>공영급행</v>
      </c>
      <c r="B106" s="106" t="str">
        <f t="shared" si="20"/>
        <v>조성재</v>
      </c>
      <c r="C106" s="107" t="str">
        <f t="shared" si="21"/>
        <v>C</v>
      </c>
      <c r="D106" s="108">
        <f t="shared" si="22"/>
        <v>0.85423076923076924</v>
      </c>
      <c r="E106" s="109">
        <f t="shared" si="23"/>
        <v>9642</v>
      </c>
      <c r="F106" s="110" t="str">
        <f t="shared" si="24"/>
        <v>14-1</v>
      </c>
      <c r="G106" s="111" t="str">
        <f t="shared" si="25"/>
        <v>70바3107</v>
      </c>
      <c r="H106" s="112">
        <f t="shared" si="26"/>
        <v>1</v>
      </c>
      <c r="I106" s="113">
        <f t="shared" si="27"/>
        <v>1970.0519999999999</v>
      </c>
      <c r="J106" s="114">
        <f t="shared" si="28"/>
        <v>1.0270720904593626E-2</v>
      </c>
      <c r="K106" s="114">
        <f t="shared" si="29"/>
        <v>0.33625056922366797</v>
      </c>
      <c r="L106" s="114">
        <f t="shared" si="30"/>
        <v>4.1115665982420772E-2</v>
      </c>
      <c r="M106" s="115">
        <f t="shared" si="31"/>
        <v>7.9909999999999997</v>
      </c>
      <c r="N106" s="116">
        <f t="shared" si="32"/>
        <v>0</v>
      </c>
      <c r="O106" s="116">
        <f t="shared" si="33"/>
        <v>3.7562460280236261</v>
      </c>
      <c r="P106" s="217">
        <f t="shared" si="34"/>
        <v>2</v>
      </c>
      <c r="Q106" s="218">
        <f t="shared" si="35"/>
        <v>0</v>
      </c>
      <c r="R106" s="218">
        <f t="shared" si="36"/>
        <v>74</v>
      </c>
      <c r="T106" s="285">
        <v>504</v>
      </c>
      <c r="U106" s="285">
        <v>9642</v>
      </c>
      <c r="V106" s="285" t="s">
        <v>276</v>
      </c>
      <c r="W106" s="285">
        <v>1970.0519999999999</v>
      </c>
      <c r="X106" s="285">
        <v>886.98099999999999</v>
      </c>
      <c r="Y106" s="285">
        <v>2.2210000000000001</v>
      </c>
      <c r="Z106" s="285">
        <v>7.9909999999999997</v>
      </c>
      <c r="AA106" s="285">
        <v>127.678282</v>
      </c>
      <c r="AB106" s="285">
        <v>1.311348</v>
      </c>
      <c r="AC106" s="285">
        <v>42.931894999999997</v>
      </c>
      <c r="AD106" s="285">
        <v>81</v>
      </c>
      <c r="AE106" s="285">
        <v>0</v>
      </c>
      <c r="AF106" s="285">
        <v>74</v>
      </c>
      <c r="AG106" s="285">
        <v>76</v>
      </c>
      <c r="AH106" s="285">
        <v>15.429812</v>
      </c>
      <c r="AI106" s="285">
        <v>188.8</v>
      </c>
      <c r="AJ106" s="285">
        <v>0</v>
      </c>
      <c r="AK106" s="285">
        <v>2</v>
      </c>
      <c r="AL106" s="285">
        <v>295</v>
      </c>
      <c r="AM106" s="306">
        <v>0.85423076923076924</v>
      </c>
      <c r="AN106" s="307" t="s">
        <v>69</v>
      </c>
      <c r="AO106" s="308">
        <v>1970.0519999999999</v>
      </c>
      <c r="AP106" s="285" t="s">
        <v>661</v>
      </c>
      <c r="AQ106" s="285" t="s">
        <v>118</v>
      </c>
      <c r="AR106" s="309" t="s">
        <v>119</v>
      </c>
      <c r="AS106" s="285" t="s">
        <v>118</v>
      </c>
      <c r="AT106" s="309" t="s">
        <v>119</v>
      </c>
      <c r="AU106" s="285" t="s">
        <v>207</v>
      </c>
      <c r="AV106" s="285" t="s">
        <v>276</v>
      </c>
      <c r="AW106" s="285" t="s">
        <v>69</v>
      </c>
      <c r="AX106" s="285">
        <v>9642</v>
      </c>
      <c r="AY106" s="310" t="s">
        <v>414</v>
      </c>
      <c r="AZ106" s="311">
        <v>14</v>
      </c>
      <c r="BA106" s="285" t="s">
        <v>415</v>
      </c>
      <c r="BB106" s="285">
        <v>1</v>
      </c>
      <c r="BC106" s="312">
        <v>1</v>
      </c>
      <c r="BD106" s="285"/>
      <c r="BE106" s="313" t="s">
        <v>69</v>
      </c>
      <c r="BF106" s="309">
        <v>0</v>
      </c>
      <c r="BG106" s="314" t="s">
        <v>345</v>
      </c>
      <c r="BH106" s="285"/>
      <c r="BI106" s="285" t="s">
        <v>118</v>
      </c>
      <c r="BJ106" s="285" t="s">
        <v>276</v>
      </c>
      <c r="BK106" s="285" t="s">
        <v>69</v>
      </c>
      <c r="BL106" s="315">
        <v>0.85423076923076924</v>
      </c>
      <c r="BM106" s="285">
        <v>9642</v>
      </c>
      <c r="BN106" s="285" t="s">
        <v>119</v>
      </c>
      <c r="BO106" s="285" t="s">
        <v>207</v>
      </c>
      <c r="BP106" s="285">
        <v>1</v>
      </c>
      <c r="BQ106" s="285">
        <v>1970.0519999999999</v>
      </c>
      <c r="BR106" s="316">
        <v>1.0270720904593626E-2</v>
      </c>
      <c r="BS106" s="316">
        <v>0.33625056922366797</v>
      </c>
      <c r="BT106" s="316">
        <v>4.1115665982420772E-2</v>
      </c>
      <c r="BU106" s="285">
        <v>7.9909999999999997</v>
      </c>
      <c r="BV106" s="317">
        <v>0</v>
      </c>
      <c r="BW106" s="317">
        <v>3.7562460280236261</v>
      </c>
      <c r="BX106" s="285">
        <v>2</v>
      </c>
      <c r="BY106" s="285">
        <v>0</v>
      </c>
      <c r="BZ106" s="285">
        <v>74</v>
      </c>
    </row>
    <row r="107" spans="1:78" ht="16.5">
      <c r="A107" s="122" t="str">
        <f t="shared" si="19"/>
        <v>공영급행</v>
      </c>
      <c r="B107" s="123" t="str">
        <f t="shared" si="20"/>
        <v>조형철</v>
      </c>
      <c r="C107" s="124" t="str">
        <f t="shared" si="21"/>
        <v>C</v>
      </c>
      <c r="D107" s="125">
        <f t="shared" si="22"/>
        <v>0.85391304347826091</v>
      </c>
      <c r="E107" s="126">
        <f t="shared" si="23"/>
        <v>2357</v>
      </c>
      <c r="F107" s="127" t="str">
        <f t="shared" si="24"/>
        <v>14-1</v>
      </c>
      <c r="G107" s="128" t="str">
        <f t="shared" si="25"/>
        <v>70바3135</v>
      </c>
      <c r="H107" s="129">
        <f t="shared" si="26"/>
        <v>1</v>
      </c>
      <c r="I107" s="130">
        <f t="shared" si="27"/>
        <v>2014.74</v>
      </c>
      <c r="J107" s="131">
        <f t="shared" si="28"/>
        <v>3.1246291614280598E-2</v>
      </c>
      <c r="K107" s="131">
        <f t="shared" si="29"/>
        <v>0.35901487329771586</v>
      </c>
      <c r="L107" s="131">
        <f t="shared" si="30"/>
        <v>0.2283173014880332</v>
      </c>
      <c r="M107" s="132">
        <f t="shared" si="31"/>
        <v>10.906000000000001</v>
      </c>
      <c r="N107" s="133">
        <f t="shared" si="32"/>
        <v>0</v>
      </c>
      <c r="O107" s="133">
        <f t="shared" si="33"/>
        <v>0.79414713561055028</v>
      </c>
      <c r="P107" s="215">
        <f t="shared" si="34"/>
        <v>25</v>
      </c>
      <c r="Q107" s="216">
        <f t="shared" si="35"/>
        <v>0</v>
      </c>
      <c r="R107" s="216">
        <f t="shared" si="36"/>
        <v>16</v>
      </c>
      <c r="T107" s="285">
        <v>504</v>
      </c>
      <c r="U107" s="285">
        <v>2357</v>
      </c>
      <c r="V107" s="285" t="s">
        <v>277</v>
      </c>
      <c r="W107" s="285">
        <v>2014.74</v>
      </c>
      <c r="X107" s="285">
        <v>1026.07</v>
      </c>
      <c r="Y107" s="285">
        <v>1.964</v>
      </c>
      <c r="Z107" s="285">
        <v>10.906000000000001</v>
      </c>
      <c r="AA107" s="285">
        <v>132.51217299999999</v>
      </c>
      <c r="AB107" s="285">
        <v>4.1405139999999996</v>
      </c>
      <c r="AC107" s="285">
        <v>47.573841000000002</v>
      </c>
      <c r="AD107" s="285">
        <v>460</v>
      </c>
      <c r="AE107" s="285">
        <v>0</v>
      </c>
      <c r="AF107" s="285">
        <v>16</v>
      </c>
      <c r="AG107" s="285">
        <v>71</v>
      </c>
      <c r="AH107" s="285">
        <v>15.204188</v>
      </c>
      <c r="AI107" s="285">
        <v>407.2</v>
      </c>
      <c r="AJ107" s="285">
        <v>0</v>
      </c>
      <c r="AK107" s="285">
        <v>25</v>
      </c>
      <c r="AL107" s="285">
        <v>8845</v>
      </c>
      <c r="AM107" s="306">
        <v>0.85391304347826091</v>
      </c>
      <c r="AN107" s="307" t="s">
        <v>69</v>
      </c>
      <c r="AO107" s="308">
        <v>2014.74</v>
      </c>
      <c r="AP107" s="285" t="s">
        <v>662</v>
      </c>
      <c r="AQ107" s="285" t="s">
        <v>118</v>
      </c>
      <c r="AR107" s="309" t="s">
        <v>119</v>
      </c>
      <c r="AS107" s="285" t="s">
        <v>118</v>
      </c>
      <c r="AT107" s="309" t="s">
        <v>119</v>
      </c>
      <c r="AU107" s="285" t="s">
        <v>213</v>
      </c>
      <c r="AV107" s="285" t="s">
        <v>277</v>
      </c>
      <c r="AW107" s="285" t="s">
        <v>69</v>
      </c>
      <c r="AX107" s="285">
        <v>2357</v>
      </c>
      <c r="AY107" s="310" t="s">
        <v>414</v>
      </c>
      <c r="AZ107" s="311">
        <v>15</v>
      </c>
      <c r="BA107" s="285" t="s">
        <v>493</v>
      </c>
      <c r="BB107" s="285">
        <v>1</v>
      </c>
      <c r="BC107" s="312">
        <v>1</v>
      </c>
      <c r="BD107" s="285"/>
      <c r="BE107" s="313" t="s">
        <v>69</v>
      </c>
      <c r="BF107" s="309">
        <v>0</v>
      </c>
      <c r="BG107" s="314" t="s">
        <v>345</v>
      </c>
      <c r="BH107" s="285"/>
      <c r="BI107" s="285" t="s">
        <v>118</v>
      </c>
      <c r="BJ107" s="285" t="s">
        <v>277</v>
      </c>
      <c r="BK107" s="285" t="s">
        <v>69</v>
      </c>
      <c r="BL107" s="315">
        <v>0.85391304347826091</v>
      </c>
      <c r="BM107" s="285">
        <v>2357</v>
      </c>
      <c r="BN107" s="285" t="s">
        <v>119</v>
      </c>
      <c r="BO107" s="285" t="s">
        <v>213</v>
      </c>
      <c r="BP107" s="285">
        <v>1</v>
      </c>
      <c r="BQ107" s="285">
        <v>2014.74</v>
      </c>
      <c r="BR107" s="316">
        <v>3.1246291614280598E-2</v>
      </c>
      <c r="BS107" s="316">
        <v>0.35901487329771586</v>
      </c>
      <c r="BT107" s="316">
        <v>0.2283173014880332</v>
      </c>
      <c r="BU107" s="285">
        <v>10.906000000000001</v>
      </c>
      <c r="BV107" s="317">
        <v>0</v>
      </c>
      <c r="BW107" s="317">
        <v>0.79414713561055028</v>
      </c>
      <c r="BX107" s="285">
        <v>25</v>
      </c>
      <c r="BY107" s="285">
        <v>0</v>
      </c>
      <c r="BZ107" s="285">
        <v>16</v>
      </c>
    </row>
    <row r="108" spans="1:78" ht="16.5">
      <c r="A108" s="105" t="str">
        <f t="shared" si="19"/>
        <v>공영급행</v>
      </c>
      <c r="B108" s="106" t="str">
        <f t="shared" si="20"/>
        <v>차영신</v>
      </c>
      <c r="C108" s="107" t="str">
        <f t="shared" si="21"/>
        <v>C</v>
      </c>
      <c r="D108" s="108">
        <f t="shared" si="22"/>
        <v>0.85956663460832916</v>
      </c>
      <c r="E108" s="109">
        <f t="shared" si="23"/>
        <v>3005</v>
      </c>
      <c r="F108" s="110" t="str">
        <f t="shared" si="24"/>
        <v>e음84</v>
      </c>
      <c r="G108" s="111" t="str">
        <f t="shared" si="25"/>
        <v>73아1554</v>
      </c>
      <c r="H108" s="112">
        <f t="shared" si="26"/>
        <v>7</v>
      </c>
      <c r="I108" s="113">
        <f t="shared" si="27"/>
        <v>1916.585</v>
      </c>
      <c r="J108" s="114">
        <f t="shared" si="28"/>
        <v>3.3504671694243614E-2</v>
      </c>
      <c r="K108" s="114">
        <f t="shared" si="29"/>
        <v>0.39923646111211003</v>
      </c>
      <c r="L108" s="114">
        <f t="shared" si="30"/>
        <v>0.32818789670168552</v>
      </c>
      <c r="M108" s="115">
        <f t="shared" si="31"/>
        <v>7.9550000000000001</v>
      </c>
      <c r="N108" s="116">
        <f t="shared" si="32"/>
        <v>0.10435227240117187</v>
      </c>
      <c r="O108" s="116">
        <f t="shared" si="33"/>
        <v>11.896159053733594</v>
      </c>
      <c r="P108" s="217">
        <f t="shared" si="34"/>
        <v>67</v>
      </c>
      <c r="Q108" s="218">
        <f t="shared" si="35"/>
        <v>2</v>
      </c>
      <c r="R108" s="218">
        <f t="shared" si="36"/>
        <v>228</v>
      </c>
      <c r="T108" s="285">
        <v>504</v>
      </c>
      <c r="U108" s="285">
        <v>3005</v>
      </c>
      <c r="V108" s="285" t="s">
        <v>663</v>
      </c>
      <c r="W108" s="285">
        <v>1916.585</v>
      </c>
      <c r="X108" s="285">
        <v>741.75099999999998</v>
      </c>
      <c r="Y108" s="285">
        <v>2.5840000000000001</v>
      </c>
      <c r="Z108" s="285">
        <v>7.9550000000000001</v>
      </c>
      <c r="AA108" s="285">
        <v>133.97719699999999</v>
      </c>
      <c r="AB108" s="285">
        <v>4.4888620000000001</v>
      </c>
      <c r="AC108" s="285">
        <v>53.488582000000001</v>
      </c>
      <c r="AD108" s="285">
        <v>629</v>
      </c>
      <c r="AE108" s="285">
        <v>2</v>
      </c>
      <c r="AF108" s="285">
        <v>228</v>
      </c>
      <c r="AG108" s="285">
        <v>80</v>
      </c>
      <c r="AH108" s="285">
        <v>14.305307000000001</v>
      </c>
      <c r="AI108" s="285">
        <v>2488.9</v>
      </c>
      <c r="AJ108" s="285">
        <v>0</v>
      </c>
      <c r="AK108" s="285">
        <v>67</v>
      </c>
      <c r="AL108" s="285">
        <v>38726</v>
      </c>
      <c r="AM108" s="306">
        <v>0.85956663460832916</v>
      </c>
      <c r="AN108" s="307" t="s">
        <v>69</v>
      </c>
      <c r="AO108" s="308">
        <v>802.88900000000001</v>
      </c>
      <c r="AP108" s="285" t="s">
        <v>664</v>
      </c>
      <c r="AQ108" s="285" t="s">
        <v>118</v>
      </c>
      <c r="AR108" s="309" t="s">
        <v>126</v>
      </c>
      <c r="AS108" s="285" t="s">
        <v>118</v>
      </c>
      <c r="AT108" s="309" t="s">
        <v>126</v>
      </c>
      <c r="AU108" s="285" t="s">
        <v>195</v>
      </c>
      <c r="AV108" s="285" t="s">
        <v>663</v>
      </c>
      <c r="AW108" s="285" t="s">
        <v>69</v>
      </c>
      <c r="AX108" s="285">
        <v>3005</v>
      </c>
      <c r="AY108" s="310" t="s">
        <v>665</v>
      </c>
      <c r="AZ108" s="311">
        <v>1</v>
      </c>
      <c r="BA108" s="285" t="s">
        <v>666</v>
      </c>
      <c r="BB108" s="285">
        <v>7</v>
      </c>
      <c r="BC108" s="312">
        <v>1</v>
      </c>
      <c r="BD108" s="285"/>
      <c r="BE108" s="313" t="s">
        <v>412</v>
      </c>
      <c r="BF108" s="309" t="s">
        <v>413</v>
      </c>
      <c r="BG108" s="314" t="s">
        <v>412</v>
      </c>
      <c r="BH108" s="285"/>
      <c r="BI108" s="285" t="s">
        <v>118</v>
      </c>
      <c r="BJ108" s="285" t="s">
        <v>663</v>
      </c>
      <c r="BK108" s="285" t="s">
        <v>69</v>
      </c>
      <c r="BL108" s="315">
        <v>0.85956663460832916</v>
      </c>
      <c r="BM108" s="285">
        <v>3005</v>
      </c>
      <c r="BN108" s="285" t="s">
        <v>126</v>
      </c>
      <c r="BO108" s="285" t="s">
        <v>195</v>
      </c>
      <c r="BP108" s="285">
        <v>7</v>
      </c>
      <c r="BQ108" s="285">
        <v>1916.585</v>
      </c>
      <c r="BR108" s="316">
        <v>3.3504671694243614E-2</v>
      </c>
      <c r="BS108" s="316">
        <v>0.39923646111211003</v>
      </c>
      <c r="BT108" s="316">
        <v>0.32818789670168552</v>
      </c>
      <c r="BU108" s="285">
        <v>7.9550000000000001</v>
      </c>
      <c r="BV108" s="317">
        <v>0.10435227240117187</v>
      </c>
      <c r="BW108" s="317">
        <v>11.896159053733594</v>
      </c>
      <c r="BX108" s="285">
        <v>67</v>
      </c>
      <c r="BY108" s="285">
        <v>2</v>
      </c>
      <c r="BZ108" s="285">
        <v>228</v>
      </c>
    </row>
    <row r="109" spans="1:78" ht="16.5">
      <c r="A109" s="122" t="str">
        <f t="shared" si="19"/>
        <v>공영급행</v>
      </c>
      <c r="B109" s="123" t="str">
        <f t="shared" si="20"/>
        <v>차용호</v>
      </c>
      <c r="C109" s="124" t="str">
        <f t="shared" si="21"/>
        <v>F</v>
      </c>
      <c r="D109" s="125">
        <f t="shared" si="22"/>
        <v>0.79673095478293476</v>
      </c>
      <c r="E109" s="126">
        <f t="shared" si="23"/>
        <v>5922</v>
      </c>
      <c r="F109" s="127" t="str">
        <f t="shared" si="24"/>
        <v>14-1</v>
      </c>
      <c r="G109" s="128" t="str">
        <f t="shared" si="25"/>
        <v>70바3157</v>
      </c>
      <c r="H109" s="129">
        <f t="shared" si="26"/>
        <v>3</v>
      </c>
      <c r="I109" s="130">
        <f t="shared" si="27"/>
        <v>1859.0149999999999</v>
      </c>
      <c r="J109" s="131">
        <f t="shared" si="28"/>
        <v>4.9895152470630359E-2</v>
      </c>
      <c r="K109" s="131">
        <f t="shared" si="29"/>
        <v>0.36187920886605468</v>
      </c>
      <c r="L109" s="131">
        <f t="shared" si="30"/>
        <v>0.22969153019206409</v>
      </c>
      <c r="M109" s="132">
        <f t="shared" si="31"/>
        <v>14.377000000000001</v>
      </c>
      <c r="N109" s="133">
        <f t="shared" si="32"/>
        <v>5.3791927445448265E-2</v>
      </c>
      <c r="O109" s="133">
        <f t="shared" si="33"/>
        <v>17.37479256487979</v>
      </c>
      <c r="P109" s="215">
        <f t="shared" si="34"/>
        <v>36</v>
      </c>
      <c r="Q109" s="216">
        <f t="shared" si="35"/>
        <v>1</v>
      </c>
      <c r="R109" s="216">
        <f t="shared" si="36"/>
        <v>323</v>
      </c>
      <c r="T109" s="285">
        <v>504</v>
      </c>
      <c r="U109" s="285">
        <v>5922</v>
      </c>
      <c r="V109" s="285" t="s">
        <v>398</v>
      </c>
      <c r="W109" s="285">
        <v>1859.0150000000001</v>
      </c>
      <c r="X109" s="285">
        <v>1002.905</v>
      </c>
      <c r="Y109" s="285">
        <v>1.8540000000000001</v>
      </c>
      <c r="Z109" s="285">
        <v>14.377000000000001</v>
      </c>
      <c r="AA109" s="285">
        <v>121.826905</v>
      </c>
      <c r="AB109" s="285">
        <v>6.0785720000000003</v>
      </c>
      <c r="AC109" s="285">
        <v>44.086624</v>
      </c>
      <c r="AD109" s="285">
        <v>427</v>
      </c>
      <c r="AE109" s="285">
        <v>1</v>
      </c>
      <c r="AF109" s="285">
        <v>323</v>
      </c>
      <c r="AG109" s="285">
        <v>83</v>
      </c>
      <c r="AH109" s="285">
        <v>15.259478</v>
      </c>
      <c r="AI109" s="285">
        <v>1047.0999999999999</v>
      </c>
      <c r="AJ109" s="285">
        <v>6.3</v>
      </c>
      <c r="AK109" s="285">
        <v>36</v>
      </c>
      <c r="AL109" s="285">
        <v>15090</v>
      </c>
      <c r="AM109" s="306">
        <v>0.79673095478293476</v>
      </c>
      <c r="AN109" s="307" t="s">
        <v>70</v>
      </c>
      <c r="AO109" s="308">
        <v>1587.088</v>
      </c>
      <c r="AP109" s="285" t="s">
        <v>667</v>
      </c>
      <c r="AQ109" s="285" t="s">
        <v>118</v>
      </c>
      <c r="AR109" s="309" t="s">
        <v>119</v>
      </c>
      <c r="AS109" s="285" t="s">
        <v>118</v>
      </c>
      <c r="AT109" s="309" t="s">
        <v>119</v>
      </c>
      <c r="AU109" s="285" t="s">
        <v>183</v>
      </c>
      <c r="AV109" s="285" t="s">
        <v>398</v>
      </c>
      <c r="AW109" s="285" t="s">
        <v>70</v>
      </c>
      <c r="AX109" s="285">
        <v>5922</v>
      </c>
      <c r="AY109" s="310" t="s">
        <v>441</v>
      </c>
      <c r="AZ109" s="311">
        <v>3</v>
      </c>
      <c r="BA109" s="285" t="s">
        <v>442</v>
      </c>
      <c r="BB109" s="285">
        <v>3</v>
      </c>
      <c r="BC109" s="312">
        <v>1</v>
      </c>
      <c r="BD109" s="285"/>
      <c r="BE109" s="313" t="s">
        <v>67</v>
      </c>
      <c r="BF109" s="309">
        <v>-1</v>
      </c>
      <c r="BG109" s="314" t="s">
        <v>371</v>
      </c>
      <c r="BH109" s="285"/>
      <c r="BI109" s="285" t="s">
        <v>118</v>
      </c>
      <c r="BJ109" s="285" t="s">
        <v>398</v>
      </c>
      <c r="BK109" s="285" t="s">
        <v>70</v>
      </c>
      <c r="BL109" s="315">
        <v>0.79673095478293476</v>
      </c>
      <c r="BM109" s="285">
        <v>5922</v>
      </c>
      <c r="BN109" s="285" t="s">
        <v>119</v>
      </c>
      <c r="BO109" s="285" t="s">
        <v>183</v>
      </c>
      <c r="BP109" s="285">
        <v>3</v>
      </c>
      <c r="BQ109" s="285">
        <v>1859.0149999999999</v>
      </c>
      <c r="BR109" s="316">
        <v>4.9895152470630359E-2</v>
      </c>
      <c r="BS109" s="316">
        <v>0.36187920886605468</v>
      </c>
      <c r="BT109" s="316">
        <v>0.22969153019206406</v>
      </c>
      <c r="BU109" s="285">
        <v>14.377000000000001</v>
      </c>
      <c r="BV109" s="317">
        <v>5.3791927445448265E-2</v>
      </c>
      <c r="BW109" s="317">
        <v>17.37479256487979</v>
      </c>
      <c r="BX109" s="285">
        <v>36</v>
      </c>
      <c r="BY109" s="285">
        <v>1</v>
      </c>
      <c r="BZ109" s="285">
        <v>323</v>
      </c>
    </row>
    <row r="110" spans="1:78" ht="16.5">
      <c r="A110" s="105" t="str">
        <f t="shared" si="19"/>
        <v>공영급행</v>
      </c>
      <c r="B110" s="106" t="str">
        <f t="shared" si="20"/>
        <v>최시정</v>
      </c>
      <c r="C110" s="107" t="str">
        <f t="shared" si="21"/>
        <v>D</v>
      </c>
      <c r="D110" s="108">
        <f t="shared" si="22"/>
        <v>0.84204442045894667</v>
      </c>
      <c r="E110" s="109">
        <f t="shared" si="23"/>
        <v>5784</v>
      </c>
      <c r="F110" s="110" t="str">
        <f t="shared" si="24"/>
        <v>14-1</v>
      </c>
      <c r="G110" s="111" t="str">
        <f t="shared" si="25"/>
        <v>70바3107</v>
      </c>
      <c r="H110" s="112">
        <f t="shared" si="26"/>
        <v>10</v>
      </c>
      <c r="I110" s="113">
        <f t="shared" si="27"/>
        <v>1797.5900000000001</v>
      </c>
      <c r="J110" s="114">
        <f t="shared" si="28"/>
        <v>4.2081250484266843E-2</v>
      </c>
      <c r="K110" s="114">
        <f t="shared" si="29"/>
        <v>0.34849266802274026</v>
      </c>
      <c r="L110" s="114">
        <f t="shared" si="30"/>
        <v>0.11459787827035085</v>
      </c>
      <c r="M110" s="115">
        <f t="shared" si="31"/>
        <v>10.382</v>
      </c>
      <c r="N110" s="116">
        <f t="shared" si="32"/>
        <v>0.44504030396252758</v>
      </c>
      <c r="O110" s="116">
        <f t="shared" si="33"/>
        <v>7.510055129367653</v>
      </c>
      <c r="P110" s="217">
        <f t="shared" si="34"/>
        <v>15</v>
      </c>
      <c r="Q110" s="218">
        <f t="shared" si="35"/>
        <v>8</v>
      </c>
      <c r="R110" s="218">
        <f t="shared" si="36"/>
        <v>135</v>
      </c>
      <c r="T110" s="285">
        <v>504</v>
      </c>
      <c r="U110" s="285">
        <v>5784</v>
      </c>
      <c r="V110" s="285" t="s">
        <v>370</v>
      </c>
      <c r="W110" s="285">
        <v>1797.59</v>
      </c>
      <c r="X110" s="285">
        <v>881.04899999999998</v>
      </c>
      <c r="Y110" s="285">
        <v>2.04</v>
      </c>
      <c r="Z110" s="285">
        <v>10.382</v>
      </c>
      <c r="AA110" s="285">
        <v>121.265788</v>
      </c>
      <c r="AB110" s="285">
        <v>5.1030160000000002</v>
      </c>
      <c r="AC110" s="285">
        <v>42.260238000000001</v>
      </c>
      <c r="AD110" s="285">
        <v>206</v>
      </c>
      <c r="AE110" s="285">
        <v>8</v>
      </c>
      <c r="AF110" s="285">
        <v>135</v>
      </c>
      <c r="AG110" s="285">
        <v>71</v>
      </c>
      <c r="AH110" s="285">
        <v>14.823554</v>
      </c>
      <c r="AI110" s="285">
        <v>220.8</v>
      </c>
      <c r="AJ110" s="285">
        <v>0</v>
      </c>
      <c r="AK110" s="285">
        <v>15</v>
      </c>
      <c r="AL110" s="285">
        <v>6111</v>
      </c>
      <c r="AM110" s="306">
        <v>0.84204442045894667</v>
      </c>
      <c r="AN110" s="307" t="s">
        <v>67</v>
      </c>
      <c r="AO110" s="308">
        <v>368.01499999999999</v>
      </c>
      <c r="AP110" s="285" t="s">
        <v>668</v>
      </c>
      <c r="AQ110" s="285" t="s">
        <v>118</v>
      </c>
      <c r="AR110" s="309" t="s">
        <v>119</v>
      </c>
      <c r="AS110" s="285" t="s">
        <v>118</v>
      </c>
      <c r="AT110" s="309" t="s">
        <v>119</v>
      </c>
      <c r="AU110" s="285" t="s">
        <v>207</v>
      </c>
      <c r="AV110" s="285" t="s">
        <v>370</v>
      </c>
      <c r="AW110" s="285" t="s">
        <v>67</v>
      </c>
      <c r="AX110" s="285">
        <v>5784</v>
      </c>
      <c r="AY110" s="310" t="s">
        <v>419</v>
      </c>
      <c r="AZ110" s="311">
        <v>4</v>
      </c>
      <c r="BA110" s="285" t="s">
        <v>325</v>
      </c>
      <c r="BB110" s="285">
        <v>10</v>
      </c>
      <c r="BC110" s="312">
        <v>1</v>
      </c>
      <c r="BD110" s="285"/>
      <c r="BE110" s="313" t="s">
        <v>69</v>
      </c>
      <c r="BF110" s="309">
        <v>-1</v>
      </c>
      <c r="BG110" s="314" t="s">
        <v>371</v>
      </c>
      <c r="BH110" s="285"/>
      <c r="BI110" s="285" t="s">
        <v>118</v>
      </c>
      <c r="BJ110" s="285" t="s">
        <v>370</v>
      </c>
      <c r="BK110" s="285" t="s">
        <v>67</v>
      </c>
      <c r="BL110" s="315">
        <v>0.84204442045894667</v>
      </c>
      <c r="BM110" s="285">
        <v>5784</v>
      </c>
      <c r="BN110" s="285" t="s">
        <v>119</v>
      </c>
      <c r="BO110" s="285" t="s">
        <v>207</v>
      </c>
      <c r="BP110" s="285">
        <v>10</v>
      </c>
      <c r="BQ110" s="285">
        <v>1797.5900000000001</v>
      </c>
      <c r="BR110" s="316">
        <v>4.2081250484266843E-2</v>
      </c>
      <c r="BS110" s="316">
        <v>0.34849266802274026</v>
      </c>
      <c r="BT110" s="316">
        <v>0.11459787827035087</v>
      </c>
      <c r="BU110" s="285">
        <v>10.382</v>
      </c>
      <c r="BV110" s="317">
        <v>0.44504030396252758</v>
      </c>
      <c r="BW110" s="317">
        <v>7.510055129367653</v>
      </c>
      <c r="BX110" s="285">
        <v>15</v>
      </c>
      <c r="BY110" s="285">
        <v>8</v>
      </c>
      <c r="BZ110" s="285">
        <v>135</v>
      </c>
    </row>
    <row r="111" spans="1:78" ht="16.5">
      <c r="A111" s="122" t="str">
        <f t="shared" si="19"/>
        <v>공영급행</v>
      </c>
      <c r="B111" s="123" t="str">
        <f t="shared" si="20"/>
        <v>최영행</v>
      </c>
      <c r="C111" s="124" t="str">
        <f t="shared" si="21"/>
        <v>B</v>
      </c>
      <c r="D111" s="125">
        <f t="shared" si="22"/>
        <v>0.93911111111111112</v>
      </c>
      <c r="E111" s="126">
        <f t="shared" si="23"/>
        <v>1557</v>
      </c>
      <c r="F111" s="127" t="str">
        <f t="shared" si="24"/>
        <v>e음21</v>
      </c>
      <c r="G111" s="128" t="str">
        <f t="shared" si="25"/>
        <v>73아1573</v>
      </c>
      <c r="H111" s="129">
        <f t="shared" si="26"/>
        <v>1</v>
      </c>
      <c r="I111" s="130">
        <f t="shared" si="27"/>
        <v>2852.4160000000002</v>
      </c>
      <c r="J111" s="131">
        <f t="shared" si="28"/>
        <v>3.4711702556749317E-2</v>
      </c>
      <c r="K111" s="131">
        <f t="shared" si="29"/>
        <v>0.44565012076157867</v>
      </c>
      <c r="L111" s="131">
        <f t="shared" si="30"/>
        <v>0.43121339944804682</v>
      </c>
      <c r="M111" s="132">
        <f t="shared" si="31"/>
        <v>6.4870000000000001</v>
      </c>
      <c r="N111" s="133">
        <f t="shared" si="32"/>
        <v>0</v>
      </c>
      <c r="O111" s="133">
        <f t="shared" si="33"/>
        <v>2.138537997262671</v>
      </c>
      <c r="P111" s="215">
        <f t="shared" si="34"/>
        <v>212</v>
      </c>
      <c r="Q111" s="216">
        <f t="shared" si="35"/>
        <v>0</v>
      </c>
      <c r="R111" s="216">
        <f t="shared" si="36"/>
        <v>61</v>
      </c>
      <c r="T111" s="285">
        <v>504</v>
      </c>
      <c r="U111" s="285">
        <v>1557</v>
      </c>
      <c r="V111" s="285" t="s">
        <v>293</v>
      </c>
      <c r="W111" s="285">
        <v>2852.4160000000002</v>
      </c>
      <c r="X111" s="285">
        <v>674.93</v>
      </c>
      <c r="Y111" s="285">
        <v>4.226</v>
      </c>
      <c r="Z111" s="285">
        <v>6.4870000000000001</v>
      </c>
      <c r="AA111" s="285">
        <v>222.76994300000001</v>
      </c>
      <c r="AB111" s="285">
        <v>7.7327240000000002</v>
      </c>
      <c r="AC111" s="285">
        <v>99.277451999999997</v>
      </c>
      <c r="AD111" s="285">
        <v>1230</v>
      </c>
      <c r="AE111" s="285">
        <v>0</v>
      </c>
      <c r="AF111" s="285">
        <v>61</v>
      </c>
      <c r="AG111" s="285">
        <v>89</v>
      </c>
      <c r="AH111" s="285">
        <v>12.804311999999999</v>
      </c>
      <c r="AI111" s="285">
        <v>2695.9</v>
      </c>
      <c r="AJ111" s="285">
        <v>79.599999999999994</v>
      </c>
      <c r="AK111" s="285">
        <v>212</v>
      </c>
      <c r="AL111" s="285">
        <v>94415</v>
      </c>
      <c r="AM111" s="306">
        <v>0.93911111111111112</v>
      </c>
      <c r="AN111" s="307" t="s">
        <v>68</v>
      </c>
      <c r="AO111" s="308">
        <v>2852.4160000000002</v>
      </c>
      <c r="AP111" s="285" t="s">
        <v>669</v>
      </c>
      <c r="AQ111" s="285" t="s">
        <v>118</v>
      </c>
      <c r="AR111" s="309" t="s">
        <v>122</v>
      </c>
      <c r="AS111" s="285" t="s">
        <v>118</v>
      </c>
      <c r="AT111" s="309" t="s">
        <v>122</v>
      </c>
      <c r="AU111" s="285" t="s">
        <v>193</v>
      </c>
      <c r="AV111" s="285" t="s">
        <v>293</v>
      </c>
      <c r="AW111" s="285" t="s">
        <v>68</v>
      </c>
      <c r="AX111" s="285">
        <v>1557</v>
      </c>
      <c r="AY111" s="310" t="s">
        <v>543</v>
      </c>
      <c r="AZ111" s="311">
        <v>2</v>
      </c>
      <c r="BA111" s="285" t="s">
        <v>670</v>
      </c>
      <c r="BB111" s="285">
        <v>1</v>
      </c>
      <c r="BC111" s="312">
        <v>1</v>
      </c>
      <c r="BD111" s="285"/>
      <c r="BE111" s="313" t="s">
        <v>66</v>
      </c>
      <c r="BF111" s="309">
        <v>-1</v>
      </c>
      <c r="BG111" s="314" t="s">
        <v>371</v>
      </c>
      <c r="BH111" s="285"/>
      <c r="BI111" s="285" t="s">
        <v>118</v>
      </c>
      <c r="BJ111" s="285" t="s">
        <v>293</v>
      </c>
      <c r="BK111" s="285" t="s">
        <v>68</v>
      </c>
      <c r="BL111" s="315">
        <v>0.93911111111111112</v>
      </c>
      <c r="BM111" s="285">
        <v>1557</v>
      </c>
      <c r="BN111" s="285" t="s">
        <v>122</v>
      </c>
      <c r="BO111" s="285" t="s">
        <v>193</v>
      </c>
      <c r="BP111" s="285">
        <v>1</v>
      </c>
      <c r="BQ111" s="285">
        <v>2852.4160000000002</v>
      </c>
      <c r="BR111" s="316">
        <v>3.4711702556749317E-2</v>
      </c>
      <c r="BS111" s="316">
        <v>0.44565012076157867</v>
      </c>
      <c r="BT111" s="316">
        <v>0.43121339944804682</v>
      </c>
      <c r="BU111" s="285">
        <v>6.4870000000000001</v>
      </c>
      <c r="BV111" s="317">
        <v>0</v>
      </c>
      <c r="BW111" s="317">
        <v>2.138537997262671</v>
      </c>
      <c r="BX111" s="285">
        <v>212</v>
      </c>
      <c r="BY111" s="285">
        <v>0</v>
      </c>
      <c r="BZ111" s="285">
        <v>61</v>
      </c>
    </row>
    <row r="112" spans="1:78" ht="16.5">
      <c r="A112" s="105" t="str">
        <f t="shared" si="19"/>
        <v>공영급행</v>
      </c>
      <c r="B112" s="106" t="str">
        <f t="shared" si="20"/>
        <v>최은철</v>
      </c>
      <c r="C112" s="107" t="str">
        <f t="shared" si="21"/>
        <v>S</v>
      </c>
      <c r="D112" s="108">
        <f t="shared" si="22"/>
        <v>1.108888888888889</v>
      </c>
      <c r="E112" s="109">
        <f t="shared" si="23"/>
        <v>3835</v>
      </c>
      <c r="F112" s="110" t="str">
        <f t="shared" si="24"/>
        <v>e음22</v>
      </c>
      <c r="G112" s="111" t="str">
        <f t="shared" si="25"/>
        <v>73아1575</v>
      </c>
      <c r="H112" s="112">
        <f t="shared" si="26"/>
        <v>1</v>
      </c>
      <c r="I112" s="113">
        <f t="shared" si="27"/>
        <v>2452.5720000000001</v>
      </c>
      <c r="J112" s="114">
        <f t="shared" si="28"/>
        <v>2.62872579760433E-3</v>
      </c>
      <c r="K112" s="114">
        <f t="shared" si="29"/>
        <v>0.43172405005559983</v>
      </c>
      <c r="L112" s="114">
        <f t="shared" si="30"/>
        <v>0.49295188887421038</v>
      </c>
      <c r="M112" s="115">
        <f t="shared" si="31"/>
        <v>3.8969999999999998</v>
      </c>
      <c r="N112" s="116">
        <f t="shared" si="32"/>
        <v>8.1547045305907423E-2</v>
      </c>
      <c r="O112" s="116">
        <f t="shared" si="33"/>
        <v>2.691052495094945</v>
      </c>
      <c r="P112" s="217">
        <f t="shared" si="34"/>
        <v>119</v>
      </c>
      <c r="Q112" s="218">
        <f t="shared" si="35"/>
        <v>2</v>
      </c>
      <c r="R112" s="218">
        <f t="shared" si="36"/>
        <v>66</v>
      </c>
      <c r="T112" s="285">
        <v>504</v>
      </c>
      <c r="U112" s="285">
        <v>3835</v>
      </c>
      <c r="V112" s="285" t="s">
        <v>278</v>
      </c>
      <c r="W112" s="285">
        <v>2452.5720000000001</v>
      </c>
      <c r="X112" s="285">
        <v>491.53</v>
      </c>
      <c r="Y112" s="285">
        <v>4.99</v>
      </c>
      <c r="Z112" s="285">
        <v>3.8969999999999998</v>
      </c>
      <c r="AA112" s="285">
        <v>172.234396</v>
      </c>
      <c r="AB112" s="285">
        <v>0.45275700000000002</v>
      </c>
      <c r="AC112" s="285">
        <v>74.357731000000001</v>
      </c>
      <c r="AD112" s="285">
        <v>1209</v>
      </c>
      <c r="AE112" s="285">
        <v>2</v>
      </c>
      <c r="AF112" s="285">
        <v>66</v>
      </c>
      <c r="AG112" s="285">
        <v>83</v>
      </c>
      <c r="AH112" s="285">
        <v>14.239734</v>
      </c>
      <c r="AI112" s="285">
        <v>1330.2</v>
      </c>
      <c r="AJ112" s="285">
        <v>0</v>
      </c>
      <c r="AK112" s="285">
        <v>119</v>
      </c>
      <c r="AL112" s="285">
        <v>60366</v>
      </c>
      <c r="AM112" s="306">
        <v>1.108888888888889</v>
      </c>
      <c r="AN112" s="307" t="s">
        <v>71</v>
      </c>
      <c r="AO112" s="308">
        <v>2452.5720000000001</v>
      </c>
      <c r="AP112" s="285" t="s">
        <v>671</v>
      </c>
      <c r="AQ112" s="285" t="s">
        <v>118</v>
      </c>
      <c r="AR112" s="309" t="s">
        <v>123</v>
      </c>
      <c r="AS112" s="285" t="s">
        <v>118</v>
      </c>
      <c r="AT112" s="309" t="s">
        <v>123</v>
      </c>
      <c r="AU112" s="285" t="s">
        <v>224</v>
      </c>
      <c r="AV112" s="285" t="s">
        <v>278</v>
      </c>
      <c r="AW112" s="285" t="s">
        <v>71</v>
      </c>
      <c r="AX112" s="285">
        <v>3835</v>
      </c>
      <c r="AY112" s="310" t="s">
        <v>417</v>
      </c>
      <c r="AZ112" s="311">
        <v>2</v>
      </c>
      <c r="BA112" s="285" t="s">
        <v>495</v>
      </c>
      <c r="BB112" s="285">
        <v>1</v>
      </c>
      <c r="BC112" s="312">
        <v>1</v>
      </c>
      <c r="BD112" s="285"/>
      <c r="BE112" s="313" t="s">
        <v>71</v>
      </c>
      <c r="BF112" s="309">
        <v>0</v>
      </c>
      <c r="BG112" s="314" t="s">
        <v>345</v>
      </c>
      <c r="BH112" s="285"/>
      <c r="BI112" s="285" t="s">
        <v>118</v>
      </c>
      <c r="BJ112" s="285" t="s">
        <v>278</v>
      </c>
      <c r="BK112" s="285" t="s">
        <v>71</v>
      </c>
      <c r="BL112" s="315">
        <v>1.108888888888889</v>
      </c>
      <c r="BM112" s="285">
        <v>3835</v>
      </c>
      <c r="BN112" s="285" t="s">
        <v>123</v>
      </c>
      <c r="BO112" s="285" t="s">
        <v>224</v>
      </c>
      <c r="BP112" s="285">
        <v>1</v>
      </c>
      <c r="BQ112" s="285">
        <v>2452.5720000000001</v>
      </c>
      <c r="BR112" s="316">
        <v>2.62872579760433E-3</v>
      </c>
      <c r="BS112" s="316">
        <v>0.43172405005559983</v>
      </c>
      <c r="BT112" s="316">
        <v>0.49295188887421038</v>
      </c>
      <c r="BU112" s="285">
        <v>3.8969999999999998</v>
      </c>
      <c r="BV112" s="317">
        <v>8.1547045305907423E-2</v>
      </c>
      <c r="BW112" s="317">
        <v>2.691052495094945</v>
      </c>
      <c r="BX112" s="285">
        <v>119</v>
      </c>
      <c r="BY112" s="285">
        <v>2</v>
      </c>
      <c r="BZ112" s="285">
        <v>66</v>
      </c>
    </row>
    <row r="113" spans="1:78" ht="16.5">
      <c r="A113" s="122" t="str">
        <f t="shared" si="19"/>
        <v>공영급행</v>
      </c>
      <c r="B113" s="123" t="str">
        <f t="shared" si="20"/>
        <v>최재진</v>
      </c>
      <c r="C113" s="124" t="str">
        <f t="shared" si="21"/>
        <v>C</v>
      </c>
      <c r="D113" s="125">
        <f t="shared" si="22"/>
        <v>0.87478260869565228</v>
      </c>
      <c r="E113" s="126">
        <f t="shared" si="23"/>
        <v>6576</v>
      </c>
      <c r="F113" s="127" t="str">
        <f t="shared" si="24"/>
        <v>14-1</v>
      </c>
      <c r="G113" s="128" t="str">
        <f t="shared" si="25"/>
        <v>70바3138</v>
      </c>
      <c r="H113" s="129">
        <f t="shared" si="26"/>
        <v>1</v>
      </c>
      <c r="I113" s="130">
        <f t="shared" si="27"/>
        <v>2049.2930000000001</v>
      </c>
      <c r="J113" s="131">
        <f t="shared" si="28"/>
        <v>1.1365031547027046E-2</v>
      </c>
      <c r="K113" s="131">
        <f t="shared" si="29"/>
        <v>0.3101313743805309</v>
      </c>
      <c r="L113" s="131">
        <f t="shared" si="30"/>
        <v>0.28595227719999045</v>
      </c>
      <c r="M113" s="132">
        <f t="shared" si="31"/>
        <v>8.5850000000000009</v>
      </c>
      <c r="N113" s="133">
        <f t="shared" si="32"/>
        <v>9.7594633856652013E-2</v>
      </c>
      <c r="O113" s="133">
        <f t="shared" si="33"/>
        <v>3.6110014526961249</v>
      </c>
      <c r="P113" s="215">
        <f t="shared" si="34"/>
        <v>2</v>
      </c>
      <c r="Q113" s="216">
        <f t="shared" si="35"/>
        <v>2</v>
      </c>
      <c r="R113" s="216">
        <f t="shared" si="36"/>
        <v>74</v>
      </c>
      <c r="T113" s="285">
        <v>504</v>
      </c>
      <c r="U113" s="285">
        <v>6576</v>
      </c>
      <c r="V113" s="285" t="s">
        <v>279</v>
      </c>
      <c r="W113" s="285">
        <v>2049.2930000000001</v>
      </c>
      <c r="X113" s="285">
        <v>1018.48</v>
      </c>
      <c r="Y113" s="285">
        <v>2.012</v>
      </c>
      <c r="Z113" s="285">
        <v>8.5850000000000009</v>
      </c>
      <c r="AA113" s="285">
        <v>132.90856199999999</v>
      </c>
      <c r="AB113" s="285">
        <v>1.51051</v>
      </c>
      <c r="AC113" s="285">
        <v>41.219115000000002</v>
      </c>
      <c r="AD113" s="285">
        <v>586</v>
      </c>
      <c r="AE113" s="285">
        <v>2</v>
      </c>
      <c r="AF113" s="285">
        <v>74</v>
      </c>
      <c r="AG113" s="285">
        <v>70</v>
      </c>
      <c r="AH113" s="285">
        <v>15.418818</v>
      </c>
      <c r="AI113" s="285">
        <v>171.2</v>
      </c>
      <c r="AJ113" s="285">
        <v>0</v>
      </c>
      <c r="AK113" s="285">
        <v>2</v>
      </c>
      <c r="AL113" s="285">
        <v>160</v>
      </c>
      <c r="AM113" s="306">
        <v>0.87478260869565228</v>
      </c>
      <c r="AN113" s="307" t="s">
        <v>69</v>
      </c>
      <c r="AO113" s="308">
        <v>2049.2930000000001</v>
      </c>
      <c r="AP113" s="285" t="s">
        <v>672</v>
      </c>
      <c r="AQ113" s="285" t="s">
        <v>118</v>
      </c>
      <c r="AR113" s="309" t="s">
        <v>119</v>
      </c>
      <c r="AS113" s="285" t="s">
        <v>118</v>
      </c>
      <c r="AT113" s="309" t="s">
        <v>119</v>
      </c>
      <c r="AU113" s="285" t="s">
        <v>214</v>
      </c>
      <c r="AV113" s="285" t="s">
        <v>279</v>
      </c>
      <c r="AW113" s="285" t="s">
        <v>69</v>
      </c>
      <c r="AX113" s="285">
        <v>6576</v>
      </c>
      <c r="AY113" s="310" t="s">
        <v>414</v>
      </c>
      <c r="AZ113" s="311">
        <v>5</v>
      </c>
      <c r="BA113" s="285" t="s">
        <v>349</v>
      </c>
      <c r="BB113" s="285">
        <v>1</v>
      </c>
      <c r="BC113" s="312">
        <v>1</v>
      </c>
      <c r="BD113" s="285"/>
      <c r="BE113" s="313" t="s">
        <v>68</v>
      </c>
      <c r="BF113" s="309">
        <v>-1</v>
      </c>
      <c r="BG113" s="314" t="s">
        <v>371</v>
      </c>
      <c r="BH113" s="285"/>
      <c r="BI113" s="285" t="s">
        <v>118</v>
      </c>
      <c r="BJ113" s="285" t="s">
        <v>279</v>
      </c>
      <c r="BK113" s="285" t="s">
        <v>69</v>
      </c>
      <c r="BL113" s="315">
        <v>0.87478260869565228</v>
      </c>
      <c r="BM113" s="285">
        <v>6576</v>
      </c>
      <c r="BN113" s="285" t="s">
        <v>119</v>
      </c>
      <c r="BO113" s="285" t="s">
        <v>214</v>
      </c>
      <c r="BP113" s="285">
        <v>1</v>
      </c>
      <c r="BQ113" s="285">
        <v>2049.2930000000001</v>
      </c>
      <c r="BR113" s="316">
        <v>1.1365031547027046E-2</v>
      </c>
      <c r="BS113" s="316">
        <v>0.3101313743805309</v>
      </c>
      <c r="BT113" s="316">
        <v>0.28595227719999045</v>
      </c>
      <c r="BU113" s="285">
        <v>8.5850000000000009</v>
      </c>
      <c r="BV113" s="317">
        <v>9.7594633856652013E-2</v>
      </c>
      <c r="BW113" s="317">
        <v>3.6110014526961249</v>
      </c>
      <c r="BX113" s="285">
        <v>2</v>
      </c>
      <c r="BY113" s="285">
        <v>2</v>
      </c>
      <c r="BZ113" s="285">
        <v>74</v>
      </c>
    </row>
    <row r="114" spans="1:78" ht="16.5">
      <c r="A114" s="105" t="str">
        <f t="shared" si="19"/>
        <v>공영급행</v>
      </c>
      <c r="B114" s="106" t="str">
        <f t="shared" si="20"/>
        <v>최태석</v>
      </c>
      <c r="C114" s="107" t="str">
        <f t="shared" si="21"/>
        <v>C</v>
      </c>
      <c r="D114" s="108">
        <f t="shared" si="22"/>
        <v>0.88655172413793115</v>
      </c>
      <c r="E114" s="109">
        <f t="shared" si="23"/>
        <v>204</v>
      </c>
      <c r="F114" s="110" t="str">
        <f t="shared" si="24"/>
        <v>e음88</v>
      </c>
      <c r="G114" s="111" t="str">
        <f t="shared" si="25"/>
        <v>73아1560</v>
      </c>
      <c r="H114" s="112">
        <f t="shared" si="26"/>
        <v>1</v>
      </c>
      <c r="I114" s="113">
        <f t="shared" si="27"/>
        <v>2796.732</v>
      </c>
      <c r="J114" s="114">
        <f t="shared" si="28"/>
        <v>7.881538723455728E-3</v>
      </c>
      <c r="K114" s="114">
        <f t="shared" si="29"/>
        <v>0.34693714783735197</v>
      </c>
      <c r="L114" s="114">
        <f t="shared" si="30"/>
        <v>0.30213835290617763</v>
      </c>
      <c r="M114" s="115">
        <f t="shared" si="31"/>
        <v>9.2360000000000007</v>
      </c>
      <c r="N114" s="116">
        <f t="shared" si="32"/>
        <v>0</v>
      </c>
      <c r="O114" s="116">
        <f t="shared" si="33"/>
        <v>2.8604814476324512</v>
      </c>
      <c r="P114" s="217">
        <f t="shared" si="34"/>
        <v>7</v>
      </c>
      <c r="Q114" s="218">
        <f t="shared" si="35"/>
        <v>0</v>
      </c>
      <c r="R114" s="218">
        <f t="shared" si="36"/>
        <v>80</v>
      </c>
      <c r="T114" s="285">
        <v>504</v>
      </c>
      <c r="U114" s="285">
        <v>204</v>
      </c>
      <c r="V114" s="285" t="s">
        <v>280</v>
      </c>
      <c r="W114" s="285">
        <v>2796.732</v>
      </c>
      <c r="X114" s="285">
        <v>1087.607</v>
      </c>
      <c r="Y114" s="285">
        <v>2.5710000000000002</v>
      </c>
      <c r="Z114" s="285">
        <v>9.2360000000000007</v>
      </c>
      <c r="AA114" s="285">
        <v>165.078552</v>
      </c>
      <c r="AB114" s="285">
        <v>1.3010729999999999</v>
      </c>
      <c r="AC114" s="285">
        <v>57.271881999999998</v>
      </c>
      <c r="AD114" s="285">
        <v>845</v>
      </c>
      <c r="AE114" s="285">
        <v>0</v>
      </c>
      <c r="AF114" s="285">
        <v>80</v>
      </c>
      <c r="AG114" s="285">
        <v>71</v>
      </c>
      <c r="AH114" s="285">
        <v>16.941825000000001</v>
      </c>
      <c r="AI114" s="285">
        <v>415.3</v>
      </c>
      <c r="AJ114" s="285">
        <v>0</v>
      </c>
      <c r="AK114" s="285">
        <v>7</v>
      </c>
      <c r="AL114" s="285">
        <v>1943</v>
      </c>
      <c r="AM114" s="306">
        <v>0.88655172413793115</v>
      </c>
      <c r="AN114" s="307" t="s">
        <v>69</v>
      </c>
      <c r="AO114" s="308">
        <v>2796.732</v>
      </c>
      <c r="AP114" s="285" t="s">
        <v>673</v>
      </c>
      <c r="AQ114" s="285" t="s">
        <v>118</v>
      </c>
      <c r="AR114" s="309" t="s">
        <v>128</v>
      </c>
      <c r="AS114" s="285" t="s">
        <v>118</v>
      </c>
      <c r="AT114" s="309" t="s">
        <v>128</v>
      </c>
      <c r="AU114" s="285" t="s">
        <v>194</v>
      </c>
      <c r="AV114" s="285" t="s">
        <v>280</v>
      </c>
      <c r="AW114" s="285" t="s">
        <v>69</v>
      </c>
      <c r="AX114" s="285">
        <v>204</v>
      </c>
      <c r="AY114" s="310" t="s">
        <v>411</v>
      </c>
      <c r="AZ114" s="311">
        <v>2</v>
      </c>
      <c r="BA114" s="285" t="s">
        <v>358</v>
      </c>
      <c r="BB114" s="285">
        <v>1</v>
      </c>
      <c r="BC114" s="312">
        <v>1</v>
      </c>
      <c r="BD114" s="285"/>
      <c r="BE114" s="313" t="s">
        <v>69</v>
      </c>
      <c r="BF114" s="309">
        <v>0</v>
      </c>
      <c r="BG114" s="314" t="s">
        <v>345</v>
      </c>
      <c r="BH114" s="285"/>
      <c r="BI114" s="285" t="s">
        <v>118</v>
      </c>
      <c r="BJ114" s="285" t="s">
        <v>280</v>
      </c>
      <c r="BK114" s="285" t="s">
        <v>69</v>
      </c>
      <c r="BL114" s="315">
        <v>0.88655172413793115</v>
      </c>
      <c r="BM114" s="285">
        <v>204</v>
      </c>
      <c r="BN114" s="285" t="s">
        <v>128</v>
      </c>
      <c r="BO114" s="285" t="s">
        <v>194</v>
      </c>
      <c r="BP114" s="285">
        <v>1</v>
      </c>
      <c r="BQ114" s="285">
        <v>2796.732</v>
      </c>
      <c r="BR114" s="316">
        <v>7.881538723455728E-3</v>
      </c>
      <c r="BS114" s="316">
        <v>0.34693714783735197</v>
      </c>
      <c r="BT114" s="316">
        <v>0.30213835290617763</v>
      </c>
      <c r="BU114" s="285">
        <v>9.2360000000000007</v>
      </c>
      <c r="BV114" s="317">
        <v>0</v>
      </c>
      <c r="BW114" s="317">
        <v>2.8604814476324512</v>
      </c>
      <c r="BX114" s="285">
        <v>7</v>
      </c>
      <c r="BY114" s="285">
        <v>0</v>
      </c>
      <c r="BZ114" s="285">
        <v>80</v>
      </c>
    </row>
    <row r="115" spans="1:78" ht="16.5">
      <c r="A115" s="122" t="str">
        <f t="shared" si="19"/>
        <v>공영급행</v>
      </c>
      <c r="B115" s="123" t="str">
        <f t="shared" si="20"/>
        <v>하수원</v>
      </c>
      <c r="C115" s="124" t="str">
        <f t="shared" si="21"/>
        <v>C</v>
      </c>
      <c r="D115" s="125">
        <f t="shared" si="22"/>
        <v>0.89666666666666661</v>
      </c>
      <c r="E115" s="126">
        <f t="shared" si="23"/>
        <v>5618</v>
      </c>
      <c r="F115" s="127" t="str">
        <f t="shared" si="24"/>
        <v>e음86</v>
      </c>
      <c r="G115" s="128" t="str">
        <f t="shared" si="25"/>
        <v>73아1558</v>
      </c>
      <c r="H115" s="129">
        <f t="shared" si="26"/>
        <v>1</v>
      </c>
      <c r="I115" s="130">
        <f t="shared" si="27"/>
        <v>2750.5329999999999</v>
      </c>
      <c r="J115" s="131">
        <f t="shared" si="28"/>
        <v>2.5536357921133273E-2</v>
      </c>
      <c r="K115" s="131">
        <f t="shared" si="29"/>
        <v>0.30477149088851119</v>
      </c>
      <c r="L115" s="131">
        <f t="shared" si="30"/>
        <v>0.26394884191536694</v>
      </c>
      <c r="M115" s="132">
        <f t="shared" si="31"/>
        <v>4.6379999999999999</v>
      </c>
      <c r="N115" s="133">
        <f t="shared" si="32"/>
        <v>0</v>
      </c>
      <c r="O115" s="133">
        <f t="shared" si="33"/>
        <v>1.0179845142741426</v>
      </c>
      <c r="P115" s="215">
        <f t="shared" si="34"/>
        <v>6</v>
      </c>
      <c r="Q115" s="216">
        <f t="shared" si="35"/>
        <v>0</v>
      </c>
      <c r="R115" s="216">
        <f t="shared" si="36"/>
        <v>28</v>
      </c>
      <c r="T115" s="285">
        <v>504</v>
      </c>
      <c r="U115" s="285">
        <v>5618</v>
      </c>
      <c r="V115" s="285" t="s">
        <v>308</v>
      </c>
      <c r="W115" s="285">
        <v>2750.5329999999999</v>
      </c>
      <c r="X115" s="285">
        <v>1022.414</v>
      </c>
      <c r="Y115" s="285">
        <v>2.69</v>
      </c>
      <c r="Z115" s="285">
        <v>4.6379999999999999</v>
      </c>
      <c r="AA115" s="285">
        <v>188.909907</v>
      </c>
      <c r="AB115" s="285">
        <v>4.824071</v>
      </c>
      <c r="AC115" s="285">
        <v>57.574354</v>
      </c>
      <c r="AD115" s="285">
        <v>726</v>
      </c>
      <c r="AE115" s="285">
        <v>0</v>
      </c>
      <c r="AF115" s="285">
        <v>28</v>
      </c>
      <c r="AG115" s="285">
        <v>67</v>
      </c>
      <c r="AH115" s="285">
        <v>14.560025</v>
      </c>
      <c r="AI115" s="285">
        <v>252.5</v>
      </c>
      <c r="AJ115" s="285">
        <v>0</v>
      </c>
      <c r="AK115" s="285">
        <v>6</v>
      </c>
      <c r="AL115" s="285">
        <v>720</v>
      </c>
      <c r="AM115" s="306">
        <v>0.89666666666666661</v>
      </c>
      <c r="AN115" s="307" t="s">
        <v>69</v>
      </c>
      <c r="AO115" s="308">
        <v>2750.5329999999999</v>
      </c>
      <c r="AP115" s="285" t="s">
        <v>674</v>
      </c>
      <c r="AQ115" s="285" t="s">
        <v>118</v>
      </c>
      <c r="AR115" s="309" t="s">
        <v>127</v>
      </c>
      <c r="AS115" s="285" t="s">
        <v>118</v>
      </c>
      <c r="AT115" s="309" t="s">
        <v>127</v>
      </c>
      <c r="AU115" s="285" t="s">
        <v>197</v>
      </c>
      <c r="AV115" s="285" t="s">
        <v>308</v>
      </c>
      <c r="AW115" s="285" t="s">
        <v>69</v>
      </c>
      <c r="AX115" s="285">
        <v>5618</v>
      </c>
      <c r="AY115" s="310" t="s">
        <v>481</v>
      </c>
      <c r="AZ115" s="311">
        <v>1</v>
      </c>
      <c r="BA115" s="285" t="s">
        <v>381</v>
      </c>
      <c r="BB115" s="285">
        <v>1</v>
      </c>
      <c r="BC115" s="312">
        <v>1</v>
      </c>
      <c r="BD115" s="285"/>
      <c r="BE115" s="313" t="s">
        <v>68</v>
      </c>
      <c r="BF115" s="309">
        <v>-1</v>
      </c>
      <c r="BG115" s="314" t="s">
        <v>371</v>
      </c>
      <c r="BH115" s="285"/>
      <c r="BI115" s="285" t="s">
        <v>118</v>
      </c>
      <c r="BJ115" s="285" t="s">
        <v>308</v>
      </c>
      <c r="BK115" s="285" t="s">
        <v>69</v>
      </c>
      <c r="BL115" s="315">
        <v>0.89666666666666661</v>
      </c>
      <c r="BM115" s="285">
        <v>5618</v>
      </c>
      <c r="BN115" s="285" t="s">
        <v>127</v>
      </c>
      <c r="BO115" s="285" t="s">
        <v>197</v>
      </c>
      <c r="BP115" s="285">
        <v>1</v>
      </c>
      <c r="BQ115" s="285">
        <v>2750.5329999999999</v>
      </c>
      <c r="BR115" s="316">
        <v>2.5536357921133273E-2</v>
      </c>
      <c r="BS115" s="316">
        <v>0.30477149088851119</v>
      </c>
      <c r="BT115" s="316">
        <v>0.26394884191536694</v>
      </c>
      <c r="BU115" s="285">
        <v>4.6379999999999999</v>
      </c>
      <c r="BV115" s="317">
        <v>0</v>
      </c>
      <c r="BW115" s="317">
        <v>1.0179845142741426</v>
      </c>
      <c r="BX115" s="285">
        <v>6</v>
      </c>
      <c r="BY115" s="285">
        <v>0</v>
      </c>
      <c r="BZ115" s="285">
        <v>28</v>
      </c>
    </row>
    <row r="116" spans="1:78" ht="16.5">
      <c r="A116" s="105" t="str">
        <f t="shared" si="19"/>
        <v>공영급행</v>
      </c>
      <c r="B116" s="106" t="str">
        <f t="shared" si="20"/>
        <v>하우경</v>
      </c>
      <c r="C116" s="107" t="str">
        <f t="shared" si="21"/>
        <v>F</v>
      </c>
      <c r="D116" s="108">
        <f t="shared" si="22"/>
        <v>0.74875000000000003</v>
      </c>
      <c r="E116" s="109">
        <f t="shared" si="23"/>
        <v>3205</v>
      </c>
      <c r="F116" s="110" t="str">
        <f t="shared" si="24"/>
        <v>14-1</v>
      </c>
      <c r="G116" s="111" t="str">
        <f t="shared" si="25"/>
        <v>70바3210</v>
      </c>
      <c r="H116" s="112">
        <f t="shared" si="26"/>
        <v>1</v>
      </c>
      <c r="I116" s="113">
        <f t="shared" si="27"/>
        <v>1604.662</v>
      </c>
      <c r="J116" s="114">
        <f t="shared" si="28"/>
        <v>2.6615368789749974E-2</v>
      </c>
      <c r="K116" s="114">
        <f t="shared" si="29"/>
        <v>0.4212341675012215</v>
      </c>
      <c r="L116" s="114">
        <f t="shared" si="30"/>
        <v>0.23431725808924248</v>
      </c>
      <c r="M116" s="115">
        <f t="shared" si="31"/>
        <v>14.997</v>
      </c>
      <c r="N116" s="116">
        <f t="shared" si="32"/>
        <v>0.18695525911375729</v>
      </c>
      <c r="O116" s="116">
        <f t="shared" si="33"/>
        <v>10.905723448302508</v>
      </c>
      <c r="P116" s="217">
        <f t="shared" si="34"/>
        <v>67</v>
      </c>
      <c r="Q116" s="218">
        <f t="shared" si="35"/>
        <v>3</v>
      </c>
      <c r="R116" s="218">
        <f t="shared" si="36"/>
        <v>175</v>
      </c>
      <c r="T116" s="285">
        <v>504</v>
      </c>
      <c r="U116" s="285">
        <v>3205</v>
      </c>
      <c r="V116" s="285" t="s">
        <v>281</v>
      </c>
      <c r="W116" s="285">
        <v>1604.662</v>
      </c>
      <c r="X116" s="285">
        <v>893.19600000000003</v>
      </c>
      <c r="Y116" s="285">
        <v>1.7969999999999999</v>
      </c>
      <c r="Z116" s="285">
        <v>14.997</v>
      </c>
      <c r="AA116" s="285">
        <v>114.74081099999999</v>
      </c>
      <c r="AB116" s="285">
        <v>3.0538690000000002</v>
      </c>
      <c r="AC116" s="285">
        <v>48.332749999999997</v>
      </c>
      <c r="AD116" s="285">
        <v>376</v>
      </c>
      <c r="AE116" s="285">
        <v>3</v>
      </c>
      <c r="AF116" s="285">
        <v>175</v>
      </c>
      <c r="AG116" s="285">
        <v>74</v>
      </c>
      <c r="AH116" s="285">
        <v>13.985101999999999</v>
      </c>
      <c r="AI116" s="285">
        <v>809.8</v>
      </c>
      <c r="AJ116" s="285">
        <v>0</v>
      </c>
      <c r="AK116" s="285">
        <v>67</v>
      </c>
      <c r="AL116" s="285">
        <v>26323</v>
      </c>
      <c r="AM116" s="306">
        <v>0.74875000000000003</v>
      </c>
      <c r="AN116" s="307" t="s">
        <v>70</v>
      </c>
      <c r="AO116" s="308">
        <v>1604.662</v>
      </c>
      <c r="AP116" s="285" t="s">
        <v>675</v>
      </c>
      <c r="AQ116" s="285" t="s">
        <v>118</v>
      </c>
      <c r="AR116" s="309" t="s">
        <v>119</v>
      </c>
      <c r="AS116" s="285" t="s">
        <v>118</v>
      </c>
      <c r="AT116" s="309" t="s">
        <v>119</v>
      </c>
      <c r="AU116" s="285" t="s">
        <v>216</v>
      </c>
      <c r="AV116" s="285" t="s">
        <v>281</v>
      </c>
      <c r="AW116" s="285" t="s">
        <v>70</v>
      </c>
      <c r="AX116" s="285">
        <v>3205</v>
      </c>
      <c r="AY116" s="310" t="s">
        <v>441</v>
      </c>
      <c r="AZ116" s="311">
        <v>11</v>
      </c>
      <c r="BA116" s="285" t="s">
        <v>676</v>
      </c>
      <c r="BB116" s="285">
        <v>1</v>
      </c>
      <c r="BC116" s="312">
        <v>1</v>
      </c>
      <c r="BD116" s="285"/>
      <c r="BE116" s="313" t="s">
        <v>70</v>
      </c>
      <c r="BF116" s="309">
        <v>0</v>
      </c>
      <c r="BG116" s="314" t="s">
        <v>345</v>
      </c>
      <c r="BH116" s="285"/>
      <c r="BI116" s="285" t="s">
        <v>118</v>
      </c>
      <c r="BJ116" s="285" t="s">
        <v>281</v>
      </c>
      <c r="BK116" s="285" t="s">
        <v>70</v>
      </c>
      <c r="BL116" s="315">
        <v>0.74875000000000003</v>
      </c>
      <c r="BM116" s="285">
        <v>3205</v>
      </c>
      <c r="BN116" s="285" t="s">
        <v>119</v>
      </c>
      <c r="BO116" s="285" t="s">
        <v>216</v>
      </c>
      <c r="BP116" s="285">
        <v>1</v>
      </c>
      <c r="BQ116" s="285">
        <v>1604.662</v>
      </c>
      <c r="BR116" s="316">
        <v>2.6615368789749974E-2</v>
      </c>
      <c r="BS116" s="316">
        <v>0.4212341675012215</v>
      </c>
      <c r="BT116" s="316">
        <v>0.23431725808924248</v>
      </c>
      <c r="BU116" s="285">
        <v>14.997</v>
      </c>
      <c r="BV116" s="317">
        <v>0.18695525911375729</v>
      </c>
      <c r="BW116" s="317">
        <v>10.905723448302508</v>
      </c>
      <c r="BX116" s="285">
        <v>67</v>
      </c>
      <c r="BY116" s="285">
        <v>3</v>
      </c>
      <c r="BZ116" s="285">
        <v>175</v>
      </c>
    </row>
    <row r="117" spans="1:78" ht="16.5">
      <c r="A117" s="122" t="str">
        <f t="shared" si="19"/>
        <v>공영급행</v>
      </c>
      <c r="B117" s="123" t="str">
        <f t="shared" si="20"/>
        <v>허명수</v>
      </c>
      <c r="C117" s="124" t="str">
        <f t="shared" si="21"/>
        <v>A</v>
      </c>
      <c r="D117" s="125">
        <f t="shared" si="22"/>
        <v>0.95034866439029708</v>
      </c>
      <c r="E117" s="126">
        <f t="shared" si="23"/>
        <v>8220</v>
      </c>
      <c r="F117" s="127" t="str">
        <f t="shared" si="24"/>
        <v>e음31</v>
      </c>
      <c r="G117" s="128" t="str">
        <f t="shared" si="25"/>
        <v>73아1580</v>
      </c>
      <c r="H117" s="129">
        <f t="shared" si="26"/>
        <v>3</v>
      </c>
      <c r="I117" s="130">
        <f t="shared" si="27"/>
        <v>2565.1189999999997</v>
      </c>
      <c r="J117" s="131">
        <f t="shared" si="28"/>
        <v>3.4810805477375343E-3</v>
      </c>
      <c r="K117" s="131">
        <f t="shared" si="29"/>
        <v>0.4453062586579285</v>
      </c>
      <c r="L117" s="131">
        <f t="shared" si="30"/>
        <v>0.44988166241020405</v>
      </c>
      <c r="M117" s="132">
        <f t="shared" si="31"/>
        <v>7.6150000000000002</v>
      </c>
      <c r="N117" s="133">
        <f t="shared" si="32"/>
        <v>0.19492273068033103</v>
      </c>
      <c r="O117" s="133">
        <f t="shared" si="33"/>
        <v>5.4578364590492692</v>
      </c>
      <c r="P117" s="215">
        <f t="shared" si="34"/>
        <v>103</v>
      </c>
      <c r="Q117" s="216">
        <f t="shared" si="35"/>
        <v>5</v>
      </c>
      <c r="R117" s="216">
        <f t="shared" si="36"/>
        <v>140</v>
      </c>
      <c r="T117" s="285">
        <v>504</v>
      </c>
      <c r="U117" s="285">
        <v>8220</v>
      </c>
      <c r="V117" s="285" t="s">
        <v>314</v>
      </c>
      <c r="W117" s="285">
        <v>2565.1190000000001</v>
      </c>
      <c r="X117" s="285">
        <v>587.27700000000004</v>
      </c>
      <c r="Y117" s="285">
        <v>4.3680000000000003</v>
      </c>
      <c r="Z117" s="285">
        <v>7.6150000000000002</v>
      </c>
      <c r="AA117" s="285">
        <v>203.38799700000001</v>
      </c>
      <c r="AB117" s="285">
        <v>0.70801000000000003</v>
      </c>
      <c r="AC117" s="285">
        <v>90.569947999999997</v>
      </c>
      <c r="AD117" s="285">
        <v>1154</v>
      </c>
      <c r="AE117" s="285">
        <v>5</v>
      </c>
      <c r="AF117" s="285">
        <v>140</v>
      </c>
      <c r="AG117" s="285">
        <v>86</v>
      </c>
      <c r="AH117" s="285">
        <v>12.611948</v>
      </c>
      <c r="AI117" s="285">
        <v>1176.5999999999999</v>
      </c>
      <c r="AJ117" s="285">
        <v>7.2</v>
      </c>
      <c r="AK117" s="285">
        <v>103</v>
      </c>
      <c r="AL117" s="285">
        <v>68094</v>
      </c>
      <c r="AM117" s="306">
        <v>0.95034866439029708</v>
      </c>
      <c r="AN117" s="307" t="s">
        <v>66</v>
      </c>
      <c r="AO117" s="308">
        <v>2328.08</v>
      </c>
      <c r="AP117" s="285" t="s">
        <v>677</v>
      </c>
      <c r="AQ117" s="285" t="s">
        <v>118</v>
      </c>
      <c r="AR117" s="309" t="s">
        <v>124</v>
      </c>
      <c r="AS117" s="285" t="s">
        <v>118</v>
      </c>
      <c r="AT117" s="309" t="s">
        <v>124</v>
      </c>
      <c r="AU117" s="285" t="s">
        <v>188</v>
      </c>
      <c r="AV117" s="285" t="s">
        <v>314</v>
      </c>
      <c r="AW117" s="285" t="s">
        <v>66</v>
      </c>
      <c r="AX117" s="285">
        <v>8220</v>
      </c>
      <c r="AY117" s="310" t="s">
        <v>678</v>
      </c>
      <c r="AZ117" s="311">
        <v>1</v>
      </c>
      <c r="BA117" s="285" t="s">
        <v>377</v>
      </c>
      <c r="BB117" s="285">
        <v>3</v>
      </c>
      <c r="BC117" s="312">
        <v>1</v>
      </c>
      <c r="BD117" s="285"/>
      <c r="BE117" s="313" t="s">
        <v>68</v>
      </c>
      <c r="BF117" s="309">
        <v>1</v>
      </c>
      <c r="BG117" s="314" t="s">
        <v>340</v>
      </c>
      <c r="BH117" s="285"/>
      <c r="BI117" s="285" t="s">
        <v>118</v>
      </c>
      <c r="BJ117" s="285" t="s">
        <v>314</v>
      </c>
      <c r="BK117" s="285" t="s">
        <v>66</v>
      </c>
      <c r="BL117" s="315">
        <v>0.95034866439029708</v>
      </c>
      <c r="BM117" s="285">
        <v>8220</v>
      </c>
      <c r="BN117" s="285" t="s">
        <v>124</v>
      </c>
      <c r="BO117" s="285" t="s">
        <v>188</v>
      </c>
      <c r="BP117" s="285">
        <v>3</v>
      </c>
      <c r="BQ117" s="285">
        <v>2565.1189999999997</v>
      </c>
      <c r="BR117" s="316">
        <v>3.4810805477375343E-3</v>
      </c>
      <c r="BS117" s="316">
        <v>0.4453062586579285</v>
      </c>
      <c r="BT117" s="316">
        <v>0.44988166241020394</v>
      </c>
      <c r="BU117" s="285">
        <v>7.6150000000000002</v>
      </c>
      <c r="BV117" s="317">
        <v>0.19492273068033103</v>
      </c>
      <c r="BW117" s="317">
        <v>5.4578364590492692</v>
      </c>
      <c r="BX117" s="285">
        <v>103</v>
      </c>
      <c r="BY117" s="285">
        <v>5</v>
      </c>
      <c r="BZ117" s="285">
        <v>140</v>
      </c>
    </row>
    <row r="118" spans="1:78" ht="16.5">
      <c r="A118" s="105" t="str">
        <f t="shared" si="19"/>
        <v>공영급행</v>
      </c>
      <c r="B118" s="106" t="str">
        <f t="shared" si="20"/>
        <v>현병구</v>
      </c>
      <c r="C118" s="107" t="str">
        <f t="shared" si="21"/>
        <v>S</v>
      </c>
      <c r="D118" s="108">
        <f t="shared" si="22"/>
        <v>1.1986666666666668</v>
      </c>
      <c r="E118" s="109">
        <f t="shared" si="23"/>
        <v>1948</v>
      </c>
      <c r="F118" s="110" t="str">
        <f t="shared" si="24"/>
        <v>e음21</v>
      </c>
      <c r="G118" s="111" t="str">
        <f t="shared" si="25"/>
        <v>73아1574</v>
      </c>
      <c r="H118" s="112">
        <f t="shared" si="26"/>
        <v>1</v>
      </c>
      <c r="I118" s="113">
        <f t="shared" si="27"/>
        <v>2329.3850000000002</v>
      </c>
      <c r="J118" s="114">
        <f t="shared" si="28"/>
        <v>1.8470594170867927E-2</v>
      </c>
      <c r="K118" s="114">
        <f t="shared" si="29"/>
        <v>0.37532877965312272</v>
      </c>
      <c r="L118" s="114">
        <f t="shared" si="30"/>
        <v>0.42886856402011686</v>
      </c>
      <c r="M118" s="115">
        <f t="shared" si="31"/>
        <v>1.9390000000000001</v>
      </c>
      <c r="N118" s="116">
        <f t="shared" si="32"/>
        <v>0.17171914475279954</v>
      </c>
      <c r="O118" s="116">
        <f t="shared" si="33"/>
        <v>1.3308233718341964</v>
      </c>
      <c r="P118" s="217">
        <f t="shared" si="34"/>
        <v>125</v>
      </c>
      <c r="Q118" s="218">
        <f t="shared" si="35"/>
        <v>4</v>
      </c>
      <c r="R118" s="218">
        <f t="shared" si="36"/>
        <v>31</v>
      </c>
      <c r="T118" s="285">
        <v>504</v>
      </c>
      <c r="U118" s="285">
        <v>1948</v>
      </c>
      <c r="V118" s="285" t="s">
        <v>282</v>
      </c>
      <c r="W118" s="285">
        <v>2329.3850000000002</v>
      </c>
      <c r="X118" s="285">
        <v>431.875</v>
      </c>
      <c r="Y118" s="285">
        <v>5.3940000000000001</v>
      </c>
      <c r="Z118" s="285">
        <v>1.9390000000000001</v>
      </c>
      <c r="AA118" s="285">
        <v>179.337436</v>
      </c>
      <c r="AB118" s="285">
        <v>3.3124690000000001</v>
      </c>
      <c r="AC118" s="285">
        <v>67.310501000000002</v>
      </c>
      <c r="AD118" s="285">
        <v>999</v>
      </c>
      <c r="AE118" s="285">
        <v>4</v>
      </c>
      <c r="AF118" s="285">
        <v>31</v>
      </c>
      <c r="AG118" s="285">
        <v>87</v>
      </c>
      <c r="AH118" s="285">
        <v>12.988837999999999</v>
      </c>
      <c r="AI118" s="285">
        <v>890.4</v>
      </c>
      <c r="AJ118" s="285">
        <v>27.5</v>
      </c>
      <c r="AK118" s="285">
        <v>125</v>
      </c>
      <c r="AL118" s="285">
        <v>44109</v>
      </c>
      <c r="AM118" s="306">
        <v>1.1986666666666668</v>
      </c>
      <c r="AN118" s="307" t="s">
        <v>71</v>
      </c>
      <c r="AO118" s="308">
        <v>2329.3850000000002</v>
      </c>
      <c r="AP118" s="285" t="s">
        <v>679</v>
      </c>
      <c r="AQ118" s="285" t="s">
        <v>118</v>
      </c>
      <c r="AR118" s="309" t="s">
        <v>122</v>
      </c>
      <c r="AS118" s="285" t="s">
        <v>118</v>
      </c>
      <c r="AT118" s="309" t="s">
        <v>122</v>
      </c>
      <c r="AU118" s="285" t="s">
        <v>189</v>
      </c>
      <c r="AV118" s="285" t="s">
        <v>282</v>
      </c>
      <c r="AW118" s="285" t="s">
        <v>71</v>
      </c>
      <c r="AX118" s="285">
        <v>1948</v>
      </c>
      <c r="AY118" s="310" t="s">
        <v>502</v>
      </c>
      <c r="AZ118" s="311">
        <v>1</v>
      </c>
      <c r="BA118" s="285" t="s">
        <v>503</v>
      </c>
      <c r="BB118" s="285">
        <v>1</v>
      </c>
      <c r="BC118" s="312">
        <v>1</v>
      </c>
      <c r="BD118" s="285"/>
      <c r="BE118" s="313" t="s">
        <v>71</v>
      </c>
      <c r="BF118" s="309">
        <v>0</v>
      </c>
      <c r="BG118" s="314" t="s">
        <v>345</v>
      </c>
      <c r="BH118" s="285"/>
      <c r="BI118" s="285" t="s">
        <v>118</v>
      </c>
      <c r="BJ118" s="285" t="s">
        <v>282</v>
      </c>
      <c r="BK118" s="285" t="s">
        <v>71</v>
      </c>
      <c r="BL118" s="315">
        <v>1.1986666666666668</v>
      </c>
      <c r="BM118" s="285">
        <v>1948</v>
      </c>
      <c r="BN118" s="285" t="s">
        <v>122</v>
      </c>
      <c r="BO118" s="285" t="s">
        <v>189</v>
      </c>
      <c r="BP118" s="285">
        <v>1</v>
      </c>
      <c r="BQ118" s="285">
        <v>2329.3850000000002</v>
      </c>
      <c r="BR118" s="316">
        <v>1.8470594170867927E-2</v>
      </c>
      <c r="BS118" s="316">
        <v>0.37532877965312272</v>
      </c>
      <c r="BT118" s="316">
        <v>0.42886856402011686</v>
      </c>
      <c r="BU118" s="285">
        <v>1.9390000000000001</v>
      </c>
      <c r="BV118" s="317">
        <v>0.17171914475279954</v>
      </c>
      <c r="BW118" s="317">
        <v>1.3308233718341964</v>
      </c>
      <c r="BX118" s="285">
        <v>125</v>
      </c>
      <c r="BY118" s="285">
        <v>4</v>
      </c>
      <c r="BZ118" s="285">
        <v>31</v>
      </c>
    </row>
    <row r="119" spans="1:78" ht="16.5">
      <c r="A119" s="122" t="str">
        <f t="shared" si="19"/>
        <v>공영급행</v>
      </c>
      <c r="B119" s="123" t="str">
        <f t="shared" si="20"/>
        <v>호동수</v>
      </c>
      <c r="C119" s="124" t="str">
        <f t="shared" si="21"/>
        <v>S</v>
      </c>
      <c r="D119" s="125">
        <f t="shared" si="22"/>
        <v>1.02</v>
      </c>
      <c r="E119" s="126">
        <f t="shared" si="23"/>
        <v>8291</v>
      </c>
      <c r="F119" s="127" t="str">
        <f t="shared" si="24"/>
        <v>e음84</v>
      </c>
      <c r="G119" s="128" t="str">
        <f t="shared" si="25"/>
        <v>73아1554</v>
      </c>
      <c r="H119" s="129">
        <f t="shared" si="26"/>
        <v>1</v>
      </c>
      <c r="I119" s="130">
        <f t="shared" si="27"/>
        <v>3233.4349999999999</v>
      </c>
      <c r="J119" s="131">
        <f t="shared" si="28"/>
        <v>3.0306677203357892E-3</v>
      </c>
      <c r="K119" s="131">
        <f t="shared" si="29"/>
        <v>0.29912350150279376</v>
      </c>
      <c r="L119" s="131">
        <f t="shared" si="30"/>
        <v>0.2325700068193732</v>
      </c>
      <c r="M119" s="132">
        <f t="shared" si="31"/>
        <v>6.734</v>
      </c>
      <c r="N119" s="133">
        <f t="shared" si="32"/>
        <v>0</v>
      </c>
      <c r="O119" s="133">
        <f t="shared" si="33"/>
        <v>2.9999056730690428</v>
      </c>
      <c r="P119" s="215">
        <f t="shared" si="34"/>
        <v>5</v>
      </c>
      <c r="Q119" s="216">
        <f t="shared" si="35"/>
        <v>0</v>
      </c>
      <c r="R119" s="216">
        <f t="shared" si="36"/>
        <v>97</v>
      </c>
      <c r="T119" s="285">
        <v>504</v>
      </c>
      <c r="U119" s="285">
        <v>8291</v>
      </c>
      <c r="V119" s="285" t="s">
        <v>180</v>
      </c>
      <c r="W119" s="285">
        <v>3233.4349999999999</v>
      </c>
      <c r="X119" s="285">
        <v>1093.133</v>
      </c>
      <c r="Y119" s="285">
        <v>2.9580000000000002</v>
      </c>
      <c r="Z119" s="285">
        <v>6.734</v>
      </c>
      <c r="AA119" s="285">
        <v>164.23245499999999</v>
      </c>
      <c r="AB119" s="285">
        <v>0.49773400000000001</v>
      </c>
      <c r="AC119" s="285">
        <v>49.125787000000003</v>
      </c>
      <c r="AD119" s="285">
        <v>752</v>
      </c>
      <c r="AE119" s="285">
        <v>0</v>
      </c>
      <c r="AF119" s="285">
        <v>97</v>
      </c>
      <c r="AG119" s="285">
        <v>68</v>
      </c>
      <c r="AH119" s="285">
        <v>19.68816</v>
      </c>
      <c r="AI119" s="285">
        <v>496.7</v>
      </c>
      <c r="AJ119" s="285">
        <v>0</v>
      </c>
      <c r="AK119" s="285">
        <v>5</v>
      </c>
      <c r="AL119" s="285">
        <v>4713</v>
      </c>
      <c r="AM119" s="306">
        <v>1.02</v>
      </c>
      <c r="AN119" s="307" t="s">
        <v>71</v>
      </c>
      <c r="AO119" s="308">
        <v>3233.4349999999999</v>
      </c>
      <c r="AP119" s="285" t="s">
        <v>680</v>
      </c>
      <c r="AQ119" s="285" t="s">
        <v>118</v>
      </c>
      <c r="AR119" s="309" t="s">
        <v>126</v>
      </c>
      <c r="AS119" s="285" t="s">
        <v>118</v>
      </c>
      <c r="AT119" s="309" t="s">
        <v>126</v>
      </c>
      <c r="AU119" s="285" t="s">
        <v>195</v>
      </c>
      <c r="AV119" s="285" t="s">
        <v>180</v>
      </c>
      <c r="AW119" s="285" t="s">
        <v>71</v>
      </c>
      <c r="AX119" s="285">
        <v>8291</v>
      </c>
      <c r="AY119" s="310" t="s">
        <v>504</v>
      </c>
      <c r="AZ119" s="311">
        <v>1</v>
      </c>
      <c r="BA119" s="285" t="s">
        <v>505</v>
      </c>
      <c r="BB119" s="285">
        <v>1</v>
      </c>
      <c r="BC119" s="312">
        <v>1</v>
      </c>
      <c r="BD119" s="285"/>
      <c r="BE119" s="313" t="s">
        <v>71</v>
      </c>
      <c r="BF119" s="309">
        <v>0</v>
      </c>
      <c r="BG119" s="314" t="s">
        <v>345</v>
      </c>
      <c r="BH119" s="285"/>
      <c r="BI119" s="285" t="s">
        <v>118</v>
      </c>
      <c r="BJ119" s="285" t="s">
        <v>180</v>
      </c>
      <c r="BK119" s="285" t="s">
        <v>71</v>
      </c>
      <c r="BL119" s="315">
        <v>1.02</v>
      </c>
      <c r="BM119" s="285">
        <v>8291</v>
      </c>
      <c r="BN119" s="285" t="s">
        <v>126</v>
      </c>
      <c r="BO119" s="285" t="s">
        <v>195</v>
      </c>
      <c r="BP119" s="285">
        <v>1</v>
      </c>
      <c r="BQ119" s="285">
        <v>3233.4349999999999</v>
      </c>
      <c r="BR119" s="316">
        <v>3.0306677203357892E-3</v>
      </c>
      <c r="BS119" s="316">
        <v>0.29912350150279376</v>
      </c>
      <c r="BT119" s="316">
        <v>0.2325700068193732</v>
      </c>
      <c r="BU119" s="285">
        <v>6.734</v>
      </c>
      <c r="BV119" s="317">
        <v>0</v>
      </c>
      <c r="BW119" s="317">
        <v>2.9999056730690428</v>
      </c>
      <c r="BX119" s="285">
        <v>5</v>
      </c>
      <c r="BY119" s="285">
        <v>0</v>
      </c>
      <c r="BZ119" s="285">
        <v>97</v>
      </c>
    </row>
    <row r="120" spans="1:78" ht="16.5">
      <c r="A120" s="105" t="str">
        <f t="shared" si="19"/>
        <v>공영급행</v>
      </c>
      <c r="B120" s="106" t="str">
        <f t="shared" si="20"/>
        <v>홍순태</v>
      </c>
      <c r="C120" s="107" t="str">
        <f t="shared" si="21"/>
        <v>A</v>
      </c>
      <c r="D120" s="108">
        <f t="shared" si="22"/>
        <v>0.97846153846153849</v>
      </c>
      <c r="E120" s="109">
        <f t="shared" si="23"/>
        <v>7587</v>
      </c>
      <c r="F120" s="110" t="str">
        <f t="shared" si="24"/>
        <v>14-1</v>
      </c>
      <c r="G120" s="111" t="str">
        <f t="shared" si="25"/>
        <v>70바3111</v>
      </c>
      <c r="H120" s="112">
        <f t="shared" si="26"/>
        <v>1</v>
      </c>
      <c r="I120" s="113">
        <f t="shared" si="27"/>
        <v>2059.5529999999999</v>
      </c>
      <c r="J120" s="114">
        <f t="shared" si="28"/>
        <v>1.5536892706179325E-2</v>
      </c>
      <c r="K120" s="114">
        <f t="shared" si="29"/>
        <v>0.32214691978214127</v>
      </c>
      <c r="L120" s="114">
        <f t="shared" si="30"/>
        <v>0.16848316115195872</v>
      </c>
      <c r="M120" s="115">
        <f t="shared" si="31"/>
        <v>5.8040000000000003</v>
      </c>
      <c r="N120" s="116">
        <f t="shared" si="32"/>
        <v>0</v>
      </c>
      <c r="O120" s="116">
        <f t="shared" si="33"/>
        <v>0.82542182696925015</v>
      </c>
      <c r="P120" s="217">
        <f t="shared" si="34"/>
        <v>4</v>
      </c>
      <c r="Q120" s="218">
        <f t="shared" si="35"/>
        <v>0</v>
      </c>
      <c r="R120" s="218">
        <f t="shared" si="36"/>
        <v>17</v>
      </c>
      <c r="T120" s="285">
        <v>504</v>
      </c>
      <c r="U120" s="285">
        <v>7587</v>
      </c>
      <c r="V120" s="285" t="s">
        <v>283</v>
      </c>
      <c r="W120" s="285">
        <v>2059.5529999999999</v>
      </c>
      <c r="X120" s="285">
        <v>809.49699999999996</v>
      </c>
      <c r="Y120" s="285">
        <v>2.544</v>
      </c>
      <c r="Z120" s="285">
        <v>5.8040000000000003</v>
      </c>
      <c r="AA120" s="285">
        <v>131.72717599999999</v>
      </c>
      <c r="AB120" s="285">
        <v>2.0466310000000001</v>
      </c>
      <c r="AC120" s="285">
        <v>42.435504000000002</v>
      </c>
      <c r="AD120" s="285">
        <v>347</v>
      </c>
      <c r="AE120" s="285">
        <v>0</v>
      </c>
      <c r="AF120" s="285">
        <v>17</v>
      </c>
      <c r="AG120" s="285">
        <v>66</v>
      </c>
      <c r="AH120" s="285">
        <v>15.634988999999999</v>
      </c>
      <c r="AI120" s="285">
        <v>22.3</v>
      </c>
      <c r="AJ120" s="285">
        <v>0</v>
      </c>
      <c r="AK120" s="285">
        <v>4</v>
      </c>
      <c r="AL120" s="285">
        <v>859</v>
      </c>
      <c r="AM120" s="306">
        <v>0.97846153846153849</v>
      </c>
      <c r="AN120" s="307" t="s">
        <v>66</v>
      </c>
      <c r="AO120" s="308">
        <v>2059.5529999999999</v>
      </c>
      <c r="AP120" s="285" t="s">
        <v>681</v>
      </c>
      <c r="AQ120" s="285" t="s">
        <v>118</v>
      </c>
      <c r="AR120" s="309" t="s">
        <v>119</v>
      </c>
      <c r="AS120" s="285" t="s">
        <v>118</v>
      </c>
      <c r="AT120" s="309" t="s">
        <v>119</v>
      </c>
      <c r="AU120" s="285" t="s">
        <v>209</v>
      </c>
      <c r="AV120" s="285" t="s">
        <v>283</v>
      </c>
      <c r="AW120" s="285" t="s">
        <v>66</v>
      </c>
      <c r="AX120" s="285">
        <v>7587</v>
      </c>
      <c r="AY120" s="310" t="s">
        <v>451</v>
      </c>
      <c r="AZ120" s="311">
        <v>2</v>
      </c>
      <c r="BA120" s="285" t="s">
        <v>452</v>
      </c>
      <c r="BB120" s="285">
        <v>1</v>
      </c>
      <c r="BC120" s="312">
        <v>1</v>
      </c>
      <c r="BD120" s="285"/>
      <c r="BE120" s="313" t="s">
        <v>71</v>
      </c>
      <c r="BF120" s="309">
        <v>-1</v>
      </c>
      <c r="BG120" s="314" t="s">
        <v>371</v>
      </c>
      <c r="BH120" s="285"/>
      <c r="BI120" s="285" t="s">
        <v>118</v>
      </c>
      <c r="BJ120" s="285" t="s">
        <v>283</v>
      </c>
      <c r="BK120" s="285" t="s">
        <v>66</v>
      </c>
      <c r="BL120" s="315">
        <v>0.97846153846153849</v>
      </c>
      <c r="BM120" s="285">
        <v>7587</v>
      </c>
      <c r="BN120" s="285" t="s">
        <v>119</v>
      </c>
      <c r="BO120" s="285" t="s">
        <v>209</v>
      </c>
      <c r="BP120" s="285">
        <v>1</v>
      </c>
      <c r="BQ120" s="285">
        <v>2059.5529999999999</v>
      </c>
      <c r="BR120" s="316">
        <v>1.5536892706179325E-2</v>
      </c>
      <c r="BS120" s="316">
        <v>0.32214691978214127</v>
      </c>
      <c r="BT120" s="316">
        <v>0.16848316115195872</v>
      </c>
      <c r="BU120" s="285">
        <v>5.8040000000000003</v>
      </c>
      <c r="BV120" s="317">
        <v>0</v>
      </c>
      <c r="BW120" s="317">
        <v>0.82542182696925015</v>
      </c>
      <c r="BX120" s="285">
        <v>4</v>
      </c>
      <c r="BY120" s="285">
        <v>0</v>
      </c>
      <c r="BZ120" s="285">
        <v>17</v>
      </c>
    </row>
    <row r="121" spans="1:78" ht="16.5">
      <c r="A121" s="122" t="str">
        <f t="shared" si="19"/>
        <v>공영급행</v>
      </c>
      <c r="B121" s="123" t="str">
        <f t="shared" si="20"/>
        <v>황광훈</v>
      </c>
      <c r="C121" s="124" t="str">
        <f t="shared" si="21"/>
        <v>B</v>
      </c>
      <c r="D121" s="125">
        <f t="shared" si="22"/>
        <v>0.90181442021287228</v>
      </c>
      <c r="E121" s="126">
        <f t="shared" si="23"/>
        <v>8449</v>
      </c>
      <c r="F121" s="127" t="str">
        <f t="shared" si="24"/>
        <v>14-1</v>
      </c>
      <c r="G121" s="128" t="str">
        <f t="shared" si="25"/>
        <v>70바3157</v>
      </c>
      <c r="H121" s="129">
        <f t="shared" si="26"/>
        <v>12</v>
      </c>
      <c r="I121" s="130">
        <f t="shared" si="27"/>
        <v>2046.4590000000001</v>
      </c>
      <c r="J121" s="131">
        <f t="shared" si="28"/>
        <v>2.5847744634597603E-2</v>
      </c>
      <c r="K121" s="131">
        <f t="shared" si="29"/>
        <v>0.34027334057300895</v>
      </c>
      <c r="L121" s="131">
        <f t="shared" si="30"/>
        <v>0.22917634802358611</v>
      </c>
      <c r="M121" s="132">
        <f t="shared" si="31"/>
        <v>10.516</v>
      </c>
      <c r="N121" s="133">
        <f t="shared" si="32"/>
        <v>0.14659467890634506</v>
      </c>
      <c r="O121" s="133">
        <f t="shared" si="33"/>
        <v>9.4797892359436471</v>
      </c>
      <c r="P121" s="215">
        <f t="shared" si="34"/>
        <v>12</v>
      </c>
      <c r="Q121" s="216">
        <f t="shared" si="35"/>
        <v>3</v>
      </c>
      <c r="R121" s="216">
        <f t="shared" si="36"/>
        <v>194</v>
      </c>
      <c r="T121" s="285">
        <v>504</v>
      </c>
      <c r="U121" s="285">
        <v>8449</v>
      </c>
      <c r="V121" s="285" t="s">
        <v>284</v>
      </c>
      <c r="W121" s="285">
        <v>2046.4590000000001</v>
      </c>
      <c r="X121" s="285">
        <v>959.58799999999997</v>
      </c>
      <c r="Y121" s="285">
        <v>2.133</v>
      </c>
      <c r="Z121" s="285">
        <v>10.516</v>
      </c>
      <c r="AA121" s="285">
        <v>127.357456</v>
      </c>
      <c r="AB121" s="285">
        <v>3.291903</v>
      </c>
      <c r="AC121" s="285">
        <v>43.336347000000004</v>
      </c>
      <c r="AD121" s="285">
        <v>469</v>
      </c>
      <c r="AE121" s="285">
        <v>3</v>
      </c>
      <c r="AF121" s="285">
        <v>194</v>
      </c>
      <c r="AG121" s="285">
        <v>82</v>
      </c>
      <c r="AH121" s="285">
        <v>16.068622999999999</v>
      </c>
      <c r="AI121" s="285">
        <v>1248.5999999999999</v>
      </c>
      <c r="AJ121" s="285">
        <v>4.4000000000000004</v>
      </c>
      <c r="AK121" s="285">
        <v>12</v>
      </c>
      <c r="AL121" s="285">
        <v>3349</v>
      </c>
      <c r="AM121" s="306">
        <v>0.90181442021287228</v>
      </c>
      <c r="AN121" s="307" t="s">
        <v>68</v>
      </c>
      <c r="AO121" s="308">
        <v>368.09699999999998</v>
      </c>
      <c r="AP121" s="285" t="s">
        <v>682</v>
      </c>
      <c r="AQ121" s="285" t="s">
        <v>118</v>
      </c>
      <c r="AR121" s="309" t="s">
        <v>119</v>
      </c>
      <c r="AS121" s="285" t="s">
        <v>118</v>
      </c>
      <c r="AT121" s="309" t="s">
        <v>119</v>
      </c>
      <c r="AU121" s="285" t="s">
        <v>183</v>
      </c>
      <c r="AV121" s="285" t="s">
        <v>284</v>
      </c>
      <c r="AW121" s="285" t="s">
        <v>68</v>
      </c>
      <c r="AX121" s="285">
        <v>8449</v>
      </c>
      <c r="AY121" s="310" t="s">
        <v>430</v>
      </c>
      <c r="AZ121" s="311">
        <v>6</v>
      </c>
      <c r="BA121" s="285" t="s">
        <v>465</v>
      </c>
      <c r="BB121" s="285">
        <v>12</v>
      </c>
      <c r="BC121" s="312">
        <v>1</v>
      </c>
      <c r="BD121" s="285"/>
      <c r="BE121" s="313" t="s">
        <v>69</v>
      </c>
      <c r="BF121" s="309">
        <v>1</v>
      </c>
      <c r="BG121" s="314" t="s">
        <v>340</v>
      </c>
      <c r="BH121" s="285"/>
      <c r="BI121" s="285" t="s">
        <v>118</v>
      </c>
      <c r="BJ121" s="285" t="s">
        <v>284</v>
      </c>
      <c r="BK121" s="285" t="s">
        <v>68</v>
      </c>
      <c r="BL121" s="315">
        <v>0.90181442021287228</v>
      </c>
      <c r="BM121" s="285">
        <v>8449</v>
      </c>
      <c r="BN121" s="285" t="s">
        <v>119</v>
      </c>
      <c r="BO121" s="285" t="s">
        <v>183</v>
      </c>
      <c r="BP121" s="285">
        <v>12</v>
      </c>
      <c r="BQ121" s="285">
        <v>2046.4590000000001</v>
      </c>
      <c r="BR121" s="316">
        <v>2.5847744634597603E-2</v>
      </c>
      <c r="BS121" s="316">
        <v>0.34027334057300895</v>
      </c>
      <c r="BT121" s="316">
        <v>0.22917634802358611</v>
      </c>
      <c r="BU121" s="285">
        <v>10.516</v>
      </c>
      <c r="BV121" s="317">
        <v>0.14659467890634506</v>
      </c>
      <c r="BW121" s="317">
        <v>9.4797892359436471</v>
      </c>
      <c r="BX121" s="285">
        <v>12</v>
      </c>
      <c r="BY121" s="285">
        <v>3</v>
      </c>
      <c r="BZ121" s="285">
        <v>194</v>
      </c>
    </row>
    <row r="122" spans="1:78" ht="16.5">
      <c r="A122" s="105" t="str">
        <f t="shared" si="19"/>
        <v>공영급행</v>
      </c>
      <c r="B122" s="106" t="str">
        <f t="shared" si="20"/>
        <v>황용수</v>
      </c>
      <c r="C122" s="107" t="str">
        <f t="shared" si="21"/>
        <v>D</v>
      </c>
      <c r="D122" s="108">
        <f t="shared" si="22"/>
        <v>0.83360000000000001</v>
      </c>
      <c r="E122" s="109">
        <f t="shared" si="23"/>
        <v>6302</v>
      </c>
      <c r="F122" s="110" t="str">
        <f t="shared" si="24"/>
        <v>14-1</v>
      </c>
      <c r="G122" s="111" t="str">
        <f t="shared" si="25"/>
        <v>70바3160</v>
      </c>
      <c r="H122" s="112">
        <f t="shared" si="26"/>
        <v>1</v>
      </c>
      <c r="I122" s="113">
        <f t="shared" si="27"/>
        <v>1316.441</v>
      </c>
      <c r="J122" s="114">
        <f t="shared" si="28"/>
        <v>1.1853578603627561E-2</v>
      </c>
      <c r="K122" s="114">
        <f t="shared" si="29"/>
        <v>0.33376755188800417</v>
      </c>
      <c r="L122" s="114">
        <f t="shared" si="30"/>
        <v>0.24080076509315645</v>
      </c>
      <c r="M122" s="115">
        <f t="shared" si="31"/>
        <v>9.5619999999999994</v>
      </c>
      <c r="N122" s="116">
        <f t="shared" si="32"/>
        <v>4.6337055743478057</v>
      </c>
      <c r="O122" s="116">
        <f t="shared" si="33"/>
        <v>5.3933294389949875</v>
      </c>
      <c r="P122" s="217">
        <f t="shared" si="34"/>
        <v>6</v>
      </c>
      <c r="Q122" s="218">
        <f t="shared" si="35"/>
        <v>61</v>
      </c>
      <c r="R122" s="218">
        <f t="shared" si="36"/>
        <v>71</v>
      </c>
      <c r="T122" s="285">
        <v>504</v>
      </c>
      <c r="U122" s="285">
        <v>6302</v>
      </c>
      <c r="V122" s="285" t="s">
        <v>299</v>
      </c>
      <c r="W122" s="285">
        <v>1354.0319999999999</v>
      </c>
      <c r="X122" s="285">
        <v>645.75099999999998</v>
      </c>
      <c r="Y122" s="285">
        <v>2.097</v>
      </c>
      <c r="Z122" s="285">
        <v>9.5619999999999994</v>
      </c>
      <c r="AA122" s="285">
        <v>87.594138000000001</v>
      </c>
      <c r="AB122" s="285">
        <v>1.0383039999999999</v>
      </c>
      <c r="AC122" s="285">
        <v>29.236080999999999</v>
      </c>
      <c r="AD122" s="285">
        <v>317</v>
      </c>
      <c r="AE122" s="285">
        <v>61</v>
      </c>
      <c r="AF122" s="285">
        <v>71</v>
      </c>
      <c r="AG122" s="285">
        <v>80</v>
      </c>
      <c r="AH122" s="285">
        <v>15.458019999999999</v>
      </c>
      <c r="AI122" s="285">
        <v>999.2</v>
      </c>
      <c r="AJ122" s="285">
        <v>0</v>
      </c>
      <c r="AK122" s="285">
        <v>6</v>
      </c>
      <c r="AL122" s="285">
        <v>3050</v>
      </c>
      <c r="AM122" s="306">
        <v>0.83360000000000001</v>
      </c>
      <c r="AN122" s="307" t="s">
        <v>67</v>
      </c>
      <c r="AO122" s="308">
        <v>1316.441</v>
      </c>
      <c r="AP122" s="285" t="s">
        <v>683</v>
      </c>
      <c r="AQ122" s="285" t="s">
        <v>118</v>
      </c>
      <c r="AR122" s="309" t="s">
        <v>119</v>
      </c>
      <c r="AS122" s="285" t="s">
        <v>118</v>
      </c>
      <c r="AT122" s="309" t="s">
        <v>119</v>
      </c>
      <c r="AU122" s="285" t="s">
        <v>215</v>
      </c>
      <c r="AV122" s="285" t="s">
        <v>299</v>
      </c>
      <c r="AW122" s="285" t="s">
        <v>67</v>
      </c>
      <c r="AX122" s="285">
        <v>6302</v>
      </c>
      <c r="AY122" s="310" t="s">
        <v>419</v>
      </c>
      <c r="AZ122" s="311">
        <v>5</v>
      </c>
      <c r="BA122" s="285" t="s">
        <v>327</v>
      </c>
      <c r="BB122" s="285">
        <v>1</v>
      </c>
      <c r="BC122" s="312">
        <v>1</v>
      </c>
      <c r="BD122" s="285"/>
      <c r="BE122" s="313" t="s">
        <v>69</v>
      </c>
      <c r="BF122" s="309">
        <v>-1</v>
      </c>
      <c r="BG122" s="314" t="s">
        <v>371</v>
      </c>
      <c r="BH122" s="285"/>
      <c r="BI122" s="285" t="s">
        <v>118</v>
      </c>
      <c r="BJ122" s="285" t="s">
        <v>299</v>
      </c>
      <c r="BK122" s="285" t="s">
        <v>67</v>
      </c>
      <c r="BL122" s="315">
        <v>0.83360000000000001</v>
      </c>
      <c r="BM122" s="285">
        <v>6302</v>
      </c>
      <c r="BN122" s="285" t="s">
        <v>119</v>
      </c>
      <c r="BO122" s="285" t="s">
        <v>215</v>
      </c>
      <c r="BP122" s="285">
        <v>1</v>
      </c>
      <c r="BQ122" s="285">
        <v>1316.441</v>
      </c>
      <c r="BR122" s="316">
        <v>1.1853578603627561E-2</v>
      </c>
      <c r="BS122" s="316">
        <v>0.33376755188800417</v>
      </c>
      <c r="BT122" s="316">
        <v>0.23411558958724757</v>
      </c>
      <c r="BU122" s="285">
        <v>9.5619999999999994</v>
      </c>
      <c r="BV122" s="317">
        <v>4.6337055743478057</v>
      </c>
      <c r="BW122" s="317">
        <v>5.3933294389949875</v>
      </c>
      <c r="BX122" s="285">
        <v>6</v>
      </c>
      <c r="BY122" s="285">
        <v>61</v>
      </c>
      <c r="BZ122" s="285">
        <v>71</v>
      </c>
    </row>
    <row r="123" spans="1:78" ht="16.5">
      <c r="A123" s="122" t="str">
        <f t="shared" si="19"/>
        <v>공영급행</v>
      </c>
      <c r="B123" s="123" t="str">
        <f t="shared" si="20"/>
        <v>황정환</v>
      </c>
      <c r="C123" s="124" t="str">
        <f t="shared" si="21"/>
        <v>S</v>
      </c>
      <c r="D123" s="125">
        <f t="shared" si="22"/>
        <v>1.1911111111111112</v>
      </c>
      <c r="E123" s="126">
        <f t="shared" si="23"/>
        <v>3610</v>
      </c>
      <c r="F123" s="127" t="str">
        <f t="shared" si="24"/>
        <v>e음22</v>
      </c>
      <c r="G123" s="128" t="str">
        <f t="shared" si="25"/>
        <v>73아1576</v>
      </c>
      <c r="H123" s="129">
        <f t="shared" si="26"/>
        <v>1</v>
      </c>
      <c r="I123" s="130">
        <f t="shared" si="27"/>
        <v>2416.884</v>
      </c>
      <c r="J123" s="131">
        <f t="shared" si="28"/>
        <v>1.9037703000118058E-2</v>
      </c>
      <c r="K123" s="131">
        <f t="shared" si="29"/>
        <v>0.37734181132075262</v>
      </c>
      <c r="L123" s="131">
        <f t="shared" si="30"/>
        <v>0.49650707274325123</v>
      </c>
      <c r="M123" s="132">
        <f t="shared" si="31"/>
        <v>2.976</v>
      </c>
      <c r="N123" s="133">
        <f t="shared" si="32"/>
        <v>0</v>
      </c>
      <c r="O123" s="133">
        <f t="shared" si="33"/>
        <v>0.82751178790541868</v>
      </c>
      <c r="P123" s="215">
        <f t="shared" si="34"/>
        <v>128</v>
      </c>
      <c r="Q123" s="216">
        <f t="shared" si="35"/>
        <v>0</v>
      </c>
      <c r="R123" s="216">
        <f t="shared" si="36"/>
        <v>20</v>
      </c>
      <c r="T123" s="285">
        <v>504</v>
      </c>
      <c r="U123" s="285">
        <v>3610</v>
      </c>
      <c r="V123" s="285" t="s">
        <v>285</v>
      </c>
      <c r="W123" s="285">
        <v>2416.884</v>
      </c>
      <c r="X123" s="285">
        <v>450.88799999999998</v>
      </c>
      <c r="Y123" s="285">
        <v>5.36</v>
      </c>
      <c r="Z123" s="285">
        <v>2.976</v>
      </c>
      <c r="AA123" s="285">
        <v>179.699095</v>
      </c>
      <c r="AB123" s="285">
        <v>3.4210579999999999</v>
      </c>
      <c r="AC123" s="285">
        <v>67.807981999999996</v>
      </c>
      <c r="AD123" s="285">
        <v>1200</v>
      </c>
      <c r="AE123" s="285">
        <v>0</v>
      </c>
      <c r="AF123" s="285">
        <v>20</v>
      </c>
      <c r="AG123" s="285">
        <v>82</v>
      </c>
      <c r="AH123" s="285">
        <v>13.449616000000001</v>
      </c>
      <c r="AI123" s="285">
        <v>480.4</v>
      </c>
      <c r="AJ123" s="285">
        <v>0</v>
      </c>
      <c r="AK123" s="285">
        <v>128</v>
      </c>
      <c r="AL123" s="285">
        <v>49037</v>
      </c>
      <c r="AM123" s="306">
        <v>1.1911111111111112</v>
      </c>
      <c r="AN123" s="307" t="s">
        <v>71</v>
      </c>
      <c r="AO123" s="308">
        <v>2416.884</v>
      </c>
      <c r="AP123" s="285" t="s">
        <v>684</v>
      </c>
      <c r="AQ123" s="285" t="s">
        <v>118</v>
      </c>
      <c r="AR123" s="309" t="s">
        <v>123</v>
      </c>
      <c r="AS123" s="285" t="s">
        <v>118</v>
      </c>
      <c r="AT123" s="309" t="s">
        <v>123</v>
      </c>
      <c r="AU123" s="285" t="s">
        <v>226</v>
      </c>
      <c r="AV123" s="285" t="s">
        <v>285</v>
      </c>
      <c r="AW123" s="285" t="s">
        <v>71</v>
      </c>
      <c r="AX123" s="285">
        <v>3610</v>
      </c>
      <c r="AY123" s="310" t="s">
        <v>417</v>
      </c>
      <c r="AZ123" s="311">
        <v>1</v>
      </c>
      <c r="BA123" s="285" t="s">
        <v>507</v>
      </c>
      <c r="BB123" s="285">
        <v>1</v>
      </c>
      <c r="BC123" s="312">
        <v>1</v>
      </c>
      <c r="BD123" s="285"/>
      <c r="BE123" s="313" t="s">
        <v>71</v>
      </c>
      <c r="BF123" s="309">
        <v>0</v>
      </c>
      <c r="BG123" s="314" t="s">
        <v>345</v>
      </c>
      <c r="BH123" s="285"/>
      <c r="BI123" s="285" t="s">
        <v>118</v>
      </c>
      <c r="BJ123" s="285" t="s">
        <v>285</v>
      </c>
      <c r="BK123" s="285" t="s">
        <v>71</v>
      </c>
      <c r="BL123" s="315">
        <v>1.1911111111111112</v>
      </c>
      <c r="BM123" s="285">
        <v>3610</v>
      </c>
      <c r="BN123" s="285" t="s">
        <v>123</v>
      </c>
      <c r="BO123" s="285" t="s">
        <v>226</v>
      </c>
      <c r="BP123" s="285">
        <v>1</v>
      </c>
      <c r="BQ123" s="285">
        <v>2416.884</v>
      </c>
      <c r="BR123" s="316">
        <v>1.9037703000118058E-2</v>
      </c>
      <c r="BS123" s="316">
        <v>0.37734181132075262</v>
      </c>
      <c r="BT123" s="316">
        <v>0.49650707274325123</v>
      </c>
      <c r="BU123" s="285">
        <v>2.976</v>
      </c>
      <c r="BV123" s="317">
        <v>0</v>
      </c>
      <c r="BW123" s="317">
        <v>0.82751178790541868</v>
      </c>
      <c r="BX123" s="285">
        <v>128</v>
      </c>
      <c r="BY123" s="285">
        <v>0</v>
      </c>
      <c r="BZ123" s="285">
        <v>20</v>
      </c>
    </row>
  </sheetData>
  <sortState xmlns:xlrd2="http://schemas.microsoft.com/office/spreadsheetml/2017/richdata2" ref="T4:AN107">
    <sortCondition ref="AB4:AB107"/>
    <sortCondition descending="1" ref="AD4:AD107"/>
  </sortState>
  <phoneticPr fontId="3" type="noConversion"/>
  <conditionalFormatting sqref="C5:D12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29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60" t="s">
        <v>685</v>
      </c>
      <c r="B2" s="261"/>
      <c r="C2" s="262"/>
      <c r="D2" s="263"/>
      <c r="E2" s="260"/>
      <c r="F2" s="264"/>
      <c r="G2" s="260"/>
      <c r="H2" s="260"/>
      <c r="I2" s="260"/>
      <c r="J2" s="260"/>
      <c r="K2" s="265"/>
      <c r="L2" s="265"/>
      <c r="M2" s="265"/>
      <c r="N2" s="265"/>
      <c r="O2" s="265"/>
      <c r="P2" s="265"/>
      <c r="Q2" s="265"/>
      <c r="R2" s="265"/>
    </row>
    <row r="3" spans="1:18" ht="16.5">
      <c r="A3" s="265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</row>
    <row r="4" spans="1:18" ht="26.25">
      <c r="A4" s="266" t="s">
        <v>686</v>
      </c>
      <c r="B4" s="267"/>
      <c r="C4" s="268"/>
      <c r="D4" s="269"/>
      <c r="E4" s="270"/>
      <c r="F4" s="271"/>
      <c r="G4" s="265"/>
      <c r="H4" s="270"/>
      <c r="I4" s="265"/>
      <c r="J4" s="265"/>
      <c r="K4" s="265"/>
      <c r="L4" s="265"/>
      <c r="M4" s="265"/>
      <c r="N4" s="265"/>
      <c r="O4" s="265"/>
      <c r="P4" s="265"/>
      <c r="Q4" s="265"/>
      <c r="R4" s="265"/>
    </row>
    <row r="5" spans="1:18" ht="26.25">
      <c r="A5" s="272"/>
      <c r="B5" s="265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</row>
    <row r="6" spans="1:18" ht="17.25">
      <c r="A6" s="273" t="s">
        <v>687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</row>
    <row r="7" spans="1:18" ht="17.25">
      <c r="A7" s="273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</row>
    <row r="8" spans="1:18" ht="17.25">
      <c r="A8" s="274" t="s">
        <v>294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1:18" ht="16.5">
      <c r="A9" s="275"/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1:18" ht="16.5">
      <c r="A10" s="275" t="s">
        <v>688</v>
      </c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1:18" ht="16.5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</row>
    <row r="12" spans="1:18" ht="16.5">
      <c r="A12" s="265"/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</row>
    <row r="13" spans="1:18" ht="37.5" customHeight="1">
      <c r="A13" s="224" t="s">
        <v>0</v>
      </c>
      <c r="B13" s="225" t="s">
        <v>74</v>
      </c>
      <c r="C13" s="226" t="s">
        <v>65</v>
      </c>
      <c r="D13" s="226" t="s">
        <v>164</v>
      </c>
      <c r="E13" s="227" t="s">
        <v>150</v>
      </c>
      <c r="F13" s="225" t="s">
        <v>155</v>
      </c>
      <c r="G13" s="227" t="s">
        <v>153</v>
      </c>
      <c r="H13" s="227" t="s">
        <v>157</v>
      </c>
      <c r="I13" s="228" t="s">
        <v>159</v>
      </c>
      <c r="J13" s="227" t="s">
        <v>11</v>
      </c>
      <c r="K13" s="227" t="s">
        <v>12</v>
      </c>
      <c r="L13" s="227" t="s">
        <v>13</v>
      </c>
      <c r="M13" s="227" t="s">
        <v>106</v>
      </c>
      <c r="N13" s="227" t="s">
        <v>6</v>
      </c>
      <c r="O13" s="227" t="s">
        <v>7</v>
      </c>
      <c r="P13" s="227" t="s">
        <v>198</v>
      </c>
      <c r="Q13" s="229" t="s">
        <v>200</v>
      </c>
      <c r="R13" s="229" t="s">
        <v>201</v>
      </c>
    </row>
    <row r="14" spans="1:18" ht="16.5">
      <c r="A14" s="230" t="s">
        <v>118</v>
      </c>
      <c r="B14" s="231" t="s">
        <v>243</v>
      </c>
      <c r="C14" s="232" t="s">
        <v>67</v>
      </c>
      <c r="D14" s="233">
        <v>0.80153846153846153</v>
      </c>
      <c r="E14" s="234">
        <v>8591</v>
      </c>
      <c r="F14" s="235" t="s">
        <v>119</v>
      </c>
      <c r="G14" s="276" t="s">
        <v>209</v>
      </c>
      <c r="H14" s="236">
        <v>1</v>
      </c>
      <c r="I14" s="237">
        <v>2129.0859999999998</v>
      </c>
      <c r="J14" s="238">
        <v>4.0377498946377398E-2</v>
      </c>
      <c r="K14" s="238">
        <v>0.35970034442793802</v>
      </c>
      <c r="L14" s="238">
        <v>0.27053862549469587</v>
      </c>
      <c r="M14" s="239">
        <v>8.9559999999999995</v>
      </c>
      <c r="N14" s="240">
        <v>0</v>
      </c>
      <c r="O14" s="240">
        <v>10.427009524274737</v>
      </c>
      <c r="P14" s="241">
        <v>55</v>
      </c>
      <c r="Q14" s="242">
        <v>0</v>
      </c>
      <c r="R14" s="242">
        <v>222</v>
      </c>
    </row>
    <row r="15" spans="1:18" ht="16.5">
      <c r="A15" s="230" t="s">
        <v>118</v>
      </c>
      <c r="B15" s="231" t="s">
        <v>244</v>
      </c>
      <c r="C15" s="232" t="s">
        <v>67</v>
      </c>
      <c r="D15" s="233">
        <v>0.8471805892630202</v>
      </c>
      <c r="E15" s="234">
        <v>5322</v>
      </c>
      <c r="F15" s="235" t="s">
        <v>119</v>
      </c>
      <c r="G15" s="276" t="s">
        <v>213</v>
      </c>
      <c r="H15" s="236">
        <v>8</v>
      </c>
      <c r="I15" s="237">
        <v>1803.9430000000002</v>
      </c>
      <c r="J15" s="238">
        <v>1.6750649149427688E-2</v>
      </c>
      <c r="K15" s="238">
        <v>0.37941401276898734</v>
      </c>
      <c r="L15" s="238">
        <v>0.21508440122553762</v>
      </c>
      <c r="M15" s="239">
        <v>11.192</v>
      </c>
      <c r="N15" s="240">
        <v>0</v>
      </c>
      <c r="O15" s="240">
        <v>9.1466304644880676</v>
      </c>
      <c r="P15" s="241">
        <v>23</v>
      </c>
      <c r="Q15" s="242">
        <v>0</v>
      </c>
      <c r="R15" s="242">
        <v>165</v>
      </c>
    </row>
    <row r="16" spans="1:18" ht="16.5">
      <c r="A16" s="230" t="s">
        <v>118</v>
      </c>
      <c r="B16" s="231" t="s">
        <v>385</v>
      </c>
      <c r="C16" s="232" t="s">
        <v>67</v>
      </c>
      <c r="D16" s="233">
        <v>0.84347048593927776</v>
      </c>
      <c r="E16" s="234">
        <v>3316</v>
      </c>
      <c r="F16" s="235" t="s">
        <v>126</v>
      </c>
      <c r="G16" s="276" t="s">
        <v>195</v>
      </c>
      <c r="H16" s="236">
        <v>8</v>
      </c>
      <c r="I16" s="237">
        <v>1989.6849999999999</v>
      </c>
      <c r="J16" s="238">
        <v>2.5347995795662326E-2</v>
      </c>
      <c r="K16" s="238">
        <v>0.43763294123059127</v>
      </c>
      <c r="L16" s="238">
        <v>0.3332185747995286</v>
      </c>
      <c r="M16" s="239">
        <v>7.9749999999999996</v>
      </c>
      <c r="N16" s="240">
        <v>5.025921188529843E-2</v>
      </c>
      <c r="O16" s="240">
        <v>3.9704777389385759</v>
      </c>
      <c r="P16" s="241">
        <v>106</v>
      </c>
      <c r="Q16" s="242">
        <v>1</v>
      </c>
      <c r="R16" s="242">
        <v>79</v>
      </c>
    </row>
    <row r="17" spans="1:18" ht="16.5">
      <c r="A17" s="230" t="s">
        <v>118</v>
      </c>
      <c r="B17" s="231" t="s">
        <v>247</v>
      </c>
      <c r="C17" s="232" t="s">
        <v>67</v>
      </c>
      <c r="D17" s="233">
        <v>0.84565217391304359</v>
      </c>
      <c r="E17" s="234">
        <v>48</v>
      </c>
      <c r="F17" s="235" t="s">
        <v>119</v>
      </c>
      <c r="G17" s="276" t="s">
        <v>190</v>
      </c>
      <c r="H17" s="236">
        <v>1</v>
      </c>
      <c r="I17" s="237">
        <v>1808.5519999999999</v>
      </c>
      <c r="J17" s="238">
        <v>1.5774070776187147E-2</v>
      </c>
      <c r="K17" s="238">
        <v>0.34830608265467689</v>
      </c>
      <c r="L17" s="238">
        <v>0.17693712981434873</v>
      </c>
      <c r="M17" s="239">
        <v>10.978999999999999</v>
      </c>
      <c r="N17" s="240">
        <v>0</v>
      </c>
      <c r="O17" s="240">
        <v>10.395056376592988</v>
      </c>
      <c r="P17" s="241">
        <v>7</v>
      </c>
      <c r="Q17" s="242">
        <v>0</v>
      </c>
      <c r="R17" s="242">
        <v>188</v>
      </c>
    </row>
    <row r="18" spans="1:18" ht="16.5">
      <c r="A18" s="230" t="s">
        <v>118</v>
      </c>
      <c r="B18" s="231" t="s">
        <v>388</v>
      </c>
      <c r="C18" s="232" t="s">
        <v>67</v>
      </c>
      <c r="D18" s="233">
        <v>0.81362483129108598</v>
      </c>
      <c r="E18" s="234">
        <v>2523</v>
      </c>
      <c r="F18" s="235" t="s">
        <v>128</v>
      </c>
      <c r="G18" s="276" t="s">
        <v>239</v>
      </c>
      <c r="H18" s="236">
        <v>6</v>
      </c>
      <c r="I18" s="237">
        <v>1102.326</v>
      </c>
      <c r="J18" s="238">
        <v>2.6482693667198319E-2</v>
      </c>
      <c r="K18" s="238">
        <v>0.37670676149163318</v>
      </c>
      <c r="L18" s="238">
        <v>0.30481001083164144</v>
      </c>
      <c r="M18" s="239">
        <v>10.19</v>
      </c>
      <c r="N18" s="240">
        <v>0</v>
      </c>
      <c r="O18" s="240">
        <v>4.2637114610378415</v>
      </c>
      <c r="P18" s="241">
        <v>9</v>
      </c>
      <c r="Q18" s="242">
        <v>0</v>
      </c>
      <c r="R18" s="242">
        <v>47</v>
      </c>
    </row>
    <row r="19" spans="1:18" ht="16.5">
      <c r="A19" s="230" t="s">
        <v>118</v>
      </c>
      <c r="B19" s="231" t="s">
        <v>289</v>
      </c>
      <c r="C19" s="232" t="s">
        <v>70</v>
      </c>
      <c r="D19" s="233">
        <v>0.79791666666666672</v>
      </c>
      <c r="E19" s="234">
        <v>8784</v>
      </c>
      <c r="F19" s="235" t="s">
        <v>119</v>
      </c>
      <c r="G19" s="276" t="s">
        <v>287</v>
      </c>
      <c r="H19" s="236">
        <v>1</v>
      </c>
      <c r="I19" s="237">
        <v>1715.0840000000001</v>
      </c>
      <c r="J19" s="238">
        <v>3.5006315025038023E-2</v>
      </c>
      <c r="K19" s="238">
        <v>0.37644532873141795</v>
      </c>
      <c r="L19" s="238">
        <v>0.25829638664928362</v>
      </c>
      <c r="M19" s="239">
        <v>12.478999999999999</v>
      </c>
      <c r="N19" s="240">
        <v>0</v>
      </c>
      <c r="O19" s="240">
        <v>2.7986967402179719</v>
      </c>
      <c r="P19" s="241">
        <v>11</v>
      </c>
      <c r="Q19" s="242">
        <v>0</v>
      </c>
      <c r="R19" s="242">
        <v>48</v>
      </c>
    </row>
    <row r="20" spans="1:18" ht="16.5">
      <c r="A20" s="230" t="s">
        <v>118</v>
      </c>
      <c r="B20" s="231" t="s">
        <v>169</v>
      </c>
      <c r="C20" s="232" t="s">
        <v>70</v>
      </c>
      <c r="D20" s="233">
        <v>0.76434782608695662</v>
      </c>
      <c r="E20" s="234">
        <v>1080</v>
      </c>
      <c r="F20" s="235" t="s">
        <v>119</v>
      </c>
      <c r="G20" s="276" t="s">
        <v>182</v>
      </c>
      <c r="H20" s="236">
        <v>1</v>
      </c>
      <c r="I20" s="237">
        <v>1546.9929999999999</v>
      </c>
      <c r="J20" s="238">
        <v>5.0867004113084924E-2</v>
      </c>
      <c r="K20" s="238">
        <v>0.37631142390504912</v>
      </c>
      <c r="L20" s="238">
        <v>0.14544345061677719</v>
      </c>
      <c r="M20" s="239">
        <v>15.911</v>
      </c>
      <c r="N20" s="240">
        <v>0</v>
      </c>
      <c r="O20" s="240">
        <v>16.225024935471591</v>
      </c>
      <c r="P20" s="241">
        <v>33</v>
      </c>
      <c r="Q20" s="242">
        <v>0</v>
      </c>
      <c r="R20" s="242">
        <v>251</v>
      </c>
    </row>
    <row r="21" spans="1:18" ht="16.5">
      <c r="A21" s="230" t="s">
        <v>118</v>
      </c>
      <c r="B21" s="231" t="s">
        <v>393</v>
      </c>
      <c r="C21" s="232" t="s">
        <v>70</v>
      </c>
      <c r="D21" s="233">
        <v>0.7509784106161389</v>
      </c>
      <c r="E21" s="234">
        <v>4985</v>
      </c>
      <c r="F21" s="235" t="s">
        <v>119</v>
      </c>
      <c r="G21" s="276" t="s">
        <v>208</v>
      </c>
      <c r="H21" s="236">
        <v>12</v>
      </c>
      <c r="I21" s="237">
        <v>1721.6030000000001</v>
      </c>
      <c r="J21" s="238">
        <v>4.4262208814651427E-2</v>
      </c>
      <c r="K21" s="238">
        <v>0.38615744971265176</v>
      </c>
      <c r="L21" s="238">
        <v>0.22885647852611779</v>
      </c>
      <c r="M21" s="239">
        <v>13.125999999999999</v>
      </c>
      <c r="N21" s="240">
        <v>0.23234160256458661</v>
      </c>
      <c r="O21" s="240">
        <v>14.463264759645515</v>
      </c>
      <c r="P21" s="241">
        <v>56</v>
      </c>
      <c r="Q21" s="242">
        <v>4</v>
      </c>
      <c r="R21" s="242">
        <v>249</v>
      </c>
    </row>
    <row r="22" spans="1:18" ht="16.5">
      <c r="A22" s="230" t="s">
        <v>118</v>
      </c>
      <c r="B22" s="231" t="s">
        <v>361</v>
      </c>
      <c r="C22" s="232" t="s">
        <v>70</v>
      </c>
      <c r="D22" s="233">
        <v>0.7351724137931035</v>
      </c>
      <c r="E22" s="234">
        <v>2065</v>
      </c>
      <c r="F22" s="235" t="s">
        <v>128</v>
      </c>
      <c r="G22" s="276" t="s">
        <v>236</v>
      </c>
      <c r="H22" s="236">
        <v>1</v>
      </c>
      <c r="I22" s="237">
        <v>2909.223</v>
      </c>
      <c r="J22" s="238">
        <v>2.7444937263656859E-2</v>
      </c>
      <c r="K22" s="238">
        <v>0.43478840795376683</v>
      </c>
      <c r="L22" s="238">
        <v>0.30970468747153451</v>
      </c>
      <c r="M22" s="239">
        <v>10.295999999999999</v>
      </c>
      <c r="N22" s="240">
        <v>0</v>
      </c>
      <c r="O22" s="240">
        <v>25.608212227113562</v>
      </c>
      <c r="P22" s="241">
        <v>85</v>
      </c>
      <c r="Q22" s="242">
        <v>0</v>
      </c>
      <c r="R22" s="242">
        <v>745</v>
      </c>
    </row>
    <row r="23" spans="1:18" ht="16.5">
      <c r="A23" s="230" t="s">
        <v>118</v>
      </c>
      <c r="B23" s="231" t="s">
        <v>254</v>
      </c>
      <c r="C23" s="232" t="s">
        <v>67</v>
      </c>
      <c r="D23" s="233">
        <v>0.82307692307692315</v>
      </c>
      <c r="E23" s="234">
        <v>9677</v>
      </c>
      <c r="F23" s="235" t="s">
        <v>119</v>
      </c>
      <c r="G23" s="276" t="s">
        <v>187</v>
      </c>
      <c r="H23" s="236">
        <v>1</v>
      </c>
      <c r="I23" s="237">
        <v>1700.796</v>
      </c>
      <c r="J23" s="238">
        <v>1.2134657396868965E-2</v>
      </c>
      <c r="K23" s="238">
        <v>0.33420756128301793</v>
      </c>
      <c r="L23" s="238">
        <v>0.18344351703555276</v>
      </c>
      <c r="M23" s="239">
        <v>10.675000000000001</v>
      </c>
      <c r="N23" s="240">
        <v>0</v>
      </c>
      <c r="O23" s="240">
        <v>5.1740479163873854</v>
      </c>
      <c r="P23" s="241">
        <v>0</v>
      </c>
      <c r="Q23" s="242">
        <v>0</v>
      </c>
      <c r="R23" s="242">
        <v>88</v>
      </c>
    </row>
    <row r="24" spans="1:18" ht="16.5">
      <c r="A24" s="230" t="s">
        <v>118</v>
      </c>
      <c r="B24" s="231" t="s">
        <v>363</v>
      </c>
      <c r="C24" s="232" t="s">
        <v>67</v>
      </c>
      <c r="D24" s="233">
        <v>0.81445947199801616</v>
      </c>
      <c r="E24" s="234">
        <v>7269</v>
      </c>
      <c r="F24" s="235" t="s">
        <v>119</v>
      </c>
      <c r="G24" s="276" t="s">
        <v>208</v>
      </c>
      <c r="H24" s="236">
        <v>7</v>
      </c>
      <c r="I24" s="237">
        <v>1563.846</v>
      </c>
      <c r="J24" s="238">
        <v>3.4768290947604287E-2</v>
      </c>
      <c r="K24" s="238">
        <v>0.4119113655235519</v>
      </c>
      <c r="L24" s="238">
        <v>0.19183474587651214</v>
      </c>
      <c r="M24" s="239">
        <v>11.504</v>
      </c>
      <c r="N24" s="240">
        <v>0</v>
      </c>
      <c r="O24" s="240">
        <v>9.0801779714882418</v>
      </c>
      <c r="P24" s="241">
        <v>53</v>
      </c>
      <c r="Q24" s="242">
        <v>0</v>
      </c>
      <c r="R24" s="242">
        <v>142</v>
      </c>
    </row>
    <row r="25" spans="1:18" ht="16.5">
      <c r="A25" s="230" t="s">
        <v>118</v>
      </c>
      <c r="B25" s="231" t="s">
        <v>256</v>
      </c>
      <c r="C25" s="232" t="s">
        <v>70</v>
      </c>
      <c r="D25" s="233">
        <v>0.77350492948188443</v>
      </c>
      <c r="E25" s="234">
        <v>2942</v>
      </c>
      <c r="F25" s="235" t="s">
        <v>119</v>
      </c>
      <c r="G25" s="276" t="s">
        <v>182</v>
      </c>
      <c r="H25" s="236">
        <v>2</v>
      </c>
      <c r="I25" s="237">
        <v>1342.73</v>
      </c>
      <c r="J25" s="238">
        <v>1.4387119632433254E-2</v>
      </c>
      <c r="K25" s="238">
        <v>0.36755737912520015</v>
      </c>
      <c r="L25" s="238">
        <v>0.20406187394338399</v>
      </c>
      <c r="M25" s="239">
        <v>15.003</v>
      </c>
      <c r="N25" s="240">
        <v>0</v>
      </c>
      <c r="O25" s="240">
        <v>6.1069611910063824</v>
      </c>
      <c r="P25" s="241">
        <v>14</v>
      </c>
      <c r="Q25" s="242">
        <v>0</v>
      </c>
      <c r="R25" s="242">
        <v>82</v>
      </c>
    </row>
    <row r="26" spans="1:18" ht="16.5">
      <c r="A26" s="230" t="s">
        <v>118</v>
      </c>
      <c r="B26" s="231" t="s">
        <v>257</v>
      </c>
      <c r="C26" s="232" t="s">
        <v>70</v>
      </c>
      <c r="D26" s="233">
        <v>0.7890679236452498</v>
      </c>
      <c r="E26" s="234">
        <v>6652</v>
      </c>
      <c r="F26" s="235" t="s">
        <v>119</v>
      </c>
      <c r="G26" s="276" t="s">
        <v>181</v>
      </c>
      <c r="H26" s="236">
        <v>13</v>
      </c>
      <c r="I26" s="237">
        <v>2284.1959999999999</v>
      </c>
      <c r="J26" s="238">
        <v>2.4801339164557675E-2</v>
      </c>
      <c r="K26" s="238">
        <v>0.41848363169212688</v>
      </c>
      <c r="L26" s="238">
        <v>0.27230587918024551</v>
      </c>
      <c r="M26" s="239">
        <v>12.279</v>
      </c>
      <c r="N26" s="240">
        <v>1.8825004509245267</v>
      </c>
      <c r="O26" s="240">
        <v>8.9747114520820457</v>
      </c>
      <c r="P26" s="241">
        <v>108</v>
      </c>
      <c r="Q26" s="242">
        <v>43</v>
      </c>
      <c r="R26" s="242">
        <v>205</v>
      </c>
    </row>
    <row r="27" spans="1:18" ht="16.5">
      <c r="A27" s="230" t="s">
        <v>118</v>
      </c>
      <c r="B27" s="231" t="s">
        <v>171</v>
      </c>
      <c r="C27" s="232" t="s">
        <v>70</v>
      </c>
      <c r="D27" s="233">
        <v>0.74517241379310351</v>
      </c>
      <c r="E27" s="234">
        <v>3233</v>
      </c>
      <c r="F27" s="235" t="s">
        <v>128</v>
      </c>
      <c r="G27" s="276" t="s">
        <v>186</v>
      </c>
      <c r="H27" s="236">
        <v>1</v>
      </c>
      <c r="I27" s="237">
        <v>2598.5639999999999</v>
      </c>
      <c r="J27" s="238">
        <v>7.3176434885976801E-3</v>
      </c>
      <c r="K27" s="238">
        <v>0.50720907886189337</v>
      </c>
      <c r="L27" s="238">
        <v>0.20819190906977855</v>
      </c>
      <c r="M27" s="239">
        <v>11.217000000000001</v>
      </c>
      <c r="N27" s="240">
        <v>0</v>
      </c>
      <c r="O27" s="240">
        <v>7.1193166687447382</v>
      </c>
      <c r="P27" s="241">
        <v>114</v>
      </c>
      <c r="Q27" s="242">
        <v>0</v>
      </c>
      <c r="R27" s="242">
        <v>185</v>
      </c>
    </row>
    <row r="28" spans="1:18" ht="16.5">
      <c r="A28" s="230" t="s">
        <v>118</v>
      </c>
      <c r="B28" s="231" t="s">
        <v>364</v>
      </c>
      <c r="C28" s="232" t="s">
        <v>70</v>
      </c>
      <c r="D28" s="233">
        <v>0.75541666666666663</v>
      </c>
      <c r="E28" s="234">
        <v>1397</v>
      </c>
      <c r="F28" s="235" t="s">
        <v>119</v>
      </c>
      <c r="G28" s="276" t="s">
        <v>181</v>
      </c>
      <c r="H28" s="236">
        <v>1</v>
      </c>
      <c r="I28" s="237">
        <v>1702.6310000000001</v>
      </c>
      <c r="J28" s="238">
        <v>1.857629255218855E-2</v>
      </c>
      <c r="K28" s="238">
        <v>0.40174732450007644</v>
      </c>
      <c r="L28" s="238">
        <v>2.5842358091682813E-2</v>
      </c>
      <c r="M28" s="239">
        <v>13.635</v>
      </c>
      <c r="N28" s="240">
        <v>0</v>
      </c>
      <c r="O28" s="240">
        <v>49.452876166356653</v>
      </c>
      <c r="P28" s="241">
        <v>41</v>
      </c>
      <c r="Q28" s="242">
        <v>0</v>
      </c>
      <c r="R28" s="242">
        <v>842</v>
      </c>
    </row>
    <row r="29" spans="1:18" ht="16.5">
      <c r="A29" s="230" t="s">
        <v>118</v>
      </c>
      <c r="B29" s="231" t="s">
        <v>394</v>
      </c>
      <c r="C29" s="232" t="s">
        <v>67</v>
      </c>
      <c r="D29" s="233">
        <v>0.84093139223216162</v>
      </c>
      <c r="E29" s="234">
        <v>7298</v>
      </c>
      <c r="F29" s="235" t="s">
        <v>124</v>
      </c>
      <c r="G29" s="276" t="s">
        <v>229</v>
      </c>
      <c r="H29" s="236">
        <v>10</v>
      </c>
      <c r="I29" s="237">
        <v>2515.395</v>
      </c>
      <c r="J29" s="238">
        <v>2.1069759582366728E-2</v>
      </c>
      <c r="K29" s="238">
        <v>0.42338155340794575</v>
      </c>
      <c r="L29" s="238">
        <v>0.34467747610216287</v>
      </c>
      <c r="M29" s="239">
        <v>8.1609999999999996</v>
      </c>
      <c r="N29" s="240">
        <v>0.19877593777518043</v>
      </c>
      <c r="O29" s="240">
        <v>2.3853112533021652</v>
      </c>
      <c r="P29" s="241">
        <v>120</v>
      </c>
      <c r="Q29" s="242">
        <v>5</v>
      </c>
      <c r="R29" s="242">
        <v>60</v>
      </c>
    </row>
    <row r="30" spans="1:18" ht="16.5">
      <c r="A30" s="230" t="s">
        <v>118</v>
      </c>
      <c r="B30" s="231" t="s">
        <v>395</v>
      </c>
      <c r="C30" s="232" t="s">
        <v>70</v>
      </c>
      <c r="D30" s="233">
        <v>0.75819926265044291</v>
      </c>
      <c r="E30" s="234">
        <v>6412</v>
      </c>
      <c r="F30" s="235" t="s">
        <v>124</v>
      </c>
      <c r="G30" s="276" t="s">
        <v>196</v>
      </c>
      <c r="H30" s="236">
        <v>2</v>
      </c>
      <c r="I30" s="237">
        <v>2696.0410000000002</v>
      </c>
      <c r="J30" s="238">
        <v>1.4241349882875906E-2</v>
      </c>
      <c r="K30" s="238">
        <v>0.50142577812076972</v>
      </c>
      <c r="L30" s="238">
        <v>0.53745473455336912</v>
      </c>
      <c r="M30" s="239">
        <v>9.2309999999999999</v>
      </c>
      <c r="N30" s="240">
        <v>0.48218851271178736</v>
      </c>
      <c r="O30" s="240">
        <v>7.7521076274433511</v>
      </c>
      <c r="P30" s="241">
        <v>191</v>
      </c>
      <c r="Q30" s="242">
        <v>13</v>
      </c>
      <c r="R30" s="242">
        <v>209</v>
      </c>
    </row>
    <row r="31" spans="1:18" ht="16.5">
      <c r="A31" s="230" t="s">
        <v>118</v>
      </c>
      <c r="B31" s="231" t="s">
        <v>365</v>
      </c>
      <c r="C31" s="232" t="s">
        <v>67</v>
      </c>
      <c r="D31" s="233">
        <v>0.84757554889173725</v>
      </c>
      <c r="E31" s="234">
        <v>8243</v>
      </c>
      <c r="F31" s="235" t="s">
        <v>119</v>
      </c>
      <c r="G31" s="276" t="s">
        <v>208</v>
      </c>
      <c r="H31" s="236">
        <v>2</v>
      </c>
      <c r="I31" s="237">
        <v>1419.7660000000001</v>
      </c>
      <c r="J31" s="238">
        <v>3.7412192116986688E-2</v>
      </c>
      <c r="K31" s="238">
        <v>0.33778543196028249</v>
      </c>
      <c r="L31" s="238">
        <v>0.21552847441057188</v>
      </c>
      <c r="M31" s="239">
        <v>9.2080000000000002</v>
      </c>
      <c r="N31" s="240">
        <v>0.21130242589271753</v>
      </c>
      <c r="O31" s="240">
        <v>4.3669168017828284</v>
      </c>
      <c r="P31" s="241">
        <v>20</v>
      </c>
      <c r="Q31" s="242">
        <v>3</v>
      </c>
      <c r="R31" s="242">
        <v>62</v>
      </c>
    </row>
    <row r="32" spans="1:18" ht="16.5">
      <c r="A32" s="230" t="s">
        <v>118</v>
      </c>
      <c r="B32" s="231" t="s">
        <v>600</v>
      </c>
      <c r="C32" s="232" t="s">
        <v>67</v>
      </c>
      <c r="D32" s="233">
        <v>0.84751744926033523</v>
      </c>
      <c r="E32" s="234">
        <v>7272</v>
      </c>
      <c r="F32" s="235" t="s">
        <v>128</v>
      </c>
      <c r="G32" s="276" t="s">
        <v>186</v>
      </c>
      <c r="H32" s="236">
        <v>8</v>
      </c>
      <c r="I32" s="237">
        <v>2012.2399999999998</v>
      </c>
      <c r="J32" s="238">
        <v>1.3622655068402543E-2</v>
      </c>
      <c r="K32" s="238">
        <v>0.42412034758388123</v>
      </c>
      <c r="L32" s="238">
        <v>0.33345922951536594</v>
      </c>
      <c r="M32" s="239">
        <v>8.1039999999999992</v>
      </c>
      <c r="N32" s="240">
        <v>0</v>
      </c>
      <c r="O32" s="240">
        <v>2.7829682344054389</v>
      </c>
      <c r="P32" s="241">
        <v>78</v>
      </c>
      <c r="Q32" s="242">
        <v>0</v>
      </c>
      <c r="R32" s="242">
        <v>56</v>
      </c>
    </row>
    <row r="33" spans="1:18" ht="16.5">
      <c r="A33" s="230" t="s">
        <v>118</v>
      </c>
      <c r="B33" s="231" t="s">
        <v>396</v>
      </c>
      <c r="C33" s="232" t="s">
        <v>67</v>
      </c>
      <c r="D33" s="233">
        <v>0.8347533255454116</v>
      </c>
      <c r="E33" s="234">
        <v>502</v>
      </c>
      <c r="F33" s="235" t="s">
        <v>128</v>
      </c>
      <c r="G33" s="276" t="s">
        <v>194</v>
      </c>
      <c r="H33" s="236">
        <v>3</v>
      </c>
      <c r="I33" s="237">
        <v>643.96800000000007</v>
      </c>
      <c r="J33" s="238">
        <v>3.8260791904875802E-2</v>
      </c>
      <c r="K33" s="238">
        <v>0.36491515826935061</v>
      </c>
      <c r="L33" s="238">
        <v>0.3602663486384417</v>
      </c>
      <c r="M33" s="239">
        <v>9.8670000000000009</v>
      </c>
      <c r="N33" s="240">
        <v>0</v>
      </c>
      <c r="O33" s="240">
        <v>3.8821804810176901</v>
      </c>
      <c r="P33" s="241">
        <v>6</v>
      </c>
      <c r="Q33" s="242">
        <v>0</v>
      </c>
      <c r="R33" s="242">
        <v>25</v>
      </c>
    </row>
    <row r="34" spans="1:18" ht="16.5">
      <c r="A34" s="230" t="s">
        <v>118</v>
      </c>
      <c r="B34" s="231" t="s">
        <v>264</v>
      </c>
      <c r="C34" s="232" t="s">
        <v>67</v>
      </c>
      <c r="D34" s="233">
        <v>0.82608695652173914</v>
      </c>
      <c r="E34" s="234">
        <v>7274</v>
      </c>
      <c r="F34" s="235" t="s">
        <v>119</v>
      </c>
      <c r="G34" s="276" t="s">
        <v>214</v>
      </c>
      <c r="H34" s="236">
        <v>1</v>
      </c>
      <c r="I34" s="237">
        <v>2025.837</v>
      </c>
      <c r="J34" s="238">
        <v>3.9631199470875914E-2</v>
      </c>
      <c r="K34" s="238">
        <v>0.37277858254799645</v>
      </c>
      <c r="L34" s="238">
        <v>0.22114316206091605</v>
      </c>
      <c r="M34" s="239">
        <v>11.497</v>
      </c>
      <c r="N34" s="240">
        <v>0.34553619072018132</v>
      </c>
      <c r="O34" s="240">
        <v>8.7371293939245849</v>
      </c>
      <c r="P34" s="241">
        <v>25</v>
      </c>
      <c r="Q34" s="242">
        <v>7</v>
      </c>
      <c r="R34" s="242">
        <v>177</v>
      </c>
    </row>
    <row r="35" spans="1:18" ht="16.5">
      <c r="A35" s="230" t="s">
        <v>118</v>
      </c>
      <c r="B35" s="231" t="s">
        <v>173</v>
      </c>
      <c r="C35" s="232" t="s">
        <v>67</v>
      </c>
      <c r="D35" s="233">
        <v>0.80434782608695665</v>
      </c>
      <c r="E35" s="234">
        <v>9644</v>
      </c>
      <c r="F35" s="235" t="s">
        <v>119</v>
      </c>
      <c r="G35" s="276" t="s">
        <v>190</v>
      </c>
      <c r="H35" s="236">
        <v>1</v>
      </c>
      <c r="I35" s="237">
        <v>1861.403</v>
      </c>
      <c r="J35" s="238">
        <v>6.0725235361914709E-2</v>
      </c>
      <c r="K35" s="238">
        <v>0.36793388574470443</v>
      </c>
      <c r="L35" s="238">
        <v>0.16976441963400726</v>
      </c>
      <c r="M35" s="239">
        <v>13.23</v>
      </c>
      <c r="N35" s="240">
        <v>0.21489167042279397</v>
      </c>
      <c r="O35" s="240">
        <v>6.6079188655009151</v>
      </c>
      <c r="P35" s="241">
        <v>41</v>
      </c>
      <c r="Q35" s="242">
        <v>4</v>
      </c>
      <c r="R35" s="242">
        <v>123</v>
      </c>
    </row>
    <row r="36" spans="1:18" ht="16.5">
      <c r="A36" s="230" t="s">
        <v>118</v>
      </c>
      <c r="B36" s="231" t="s">
        <v>267</v>
      </c>
      <c r="C36" s="232" t="s">
        <v>67</v>
      </c>
      <c r="D36" s="233">
        <v>0.83115384615384613</v>
      </c>
      <c r="E36" s="234">
        <v>7318</v>
      </c>
      <c r="F36" s="235" t="s">
        <v>119</v>
      </c>
      <c r="G36" s="276" t="s">
        <v>191</v>
      </c>
      <c r="H36" s="236">
        <v>1</v>
      </c>
      <c r="I36" s="237">
        <v>1577.213</v>
      </c>
      <c r="J36" s="238">
        <v>3.5354810624885075E-2</v>
      </c>
      <c r="K36" s="238">
        <v>0.32300351034094454</v>
      </c>
      <c r="L36" s="238">
        <v>0.16357968137467799</v>
      </c>
      <c r="M36" s="239">
        <v>8.532</v>
      </c>
      <c r="N36" s="240">
        <v>0</v>
      </c>
      <c r="O36" s="240">
        <v>3.6139697047893975</v>
      </c>
      <c r="P36" s="241">
        <v>2</v>
      </c>
      <c r="Q36" s="242">
        <v>0</v>
      </c>
      <c r="R36" s="242">
        <v>57</v>
      </c>
    </row>
    <row r="37" spans="1:18" ht="16.5">
      <c r="A37" s="230" t="s">
        <v>118</v>
      </c>
      <c r="B37" s="231" t="s">
        <v>268</v>
      </c>
      <c r="C37" s="232" t="s">
        <v>70</v>
      </c>
      <c r="D37" s="233">
        <v>0.75172413793103454</v>
      </c>
      <c r="E37" s="234">
        <v>6861</v>
      </c>
      <c r="F37" s="235" t="s">
        <v>125</v>
      </c>
      <c r="G37" s="276" t="s">
        <v>235</v>
      </c>
      <c r="H37" s="236">
        <v>1</v>
      </c>
      <c r="I37" s="237">
        <v>1315.4559999999999</v>
      </c>
      <c r="J37" s="238">
        <v>1.5919034403871383E-2</v>
      </c>
      <c r="K37" s="238">
        <v>0.36828208173599336</v>
      </c>
      <c r="L37" s="238">
        <v>0.31471976257662743</v>
      </c>
      <c r="M37" s="239">
        <v>9.3119999999999994</v>
      </c>
      <c r="N37" s="240">
        <v>7.6019266322856868E-2</v>
      </c>
      <c r="O37" s="240">
        <v>2.888732120268561</v>
      </c>
      <c r="P37" s="241">
        <v>11</v>
      </c>
      <c r="Q37" s="242">
        <v>1</v>
      </c>
      <c r="R37" s="242">
        <v>38</v>
      </c>
    </row>
    <row r="38" spans="1:18" ht="16.5">
      <c r="A38" s="230" t="s">
        <v>118</v>
      </c>
      <c r="B38" s="231" t="s">
        <v>614</v>
      </c>
      <c r="C38" s="232" t="s">
        <v>67</v>
      </c>
      <c r="D38" s="233">
        <v>0.83152675605428605</v>
      </c>
      <c r="E38" s="234">
        <v>5874</v>
      </c>
      <c r="F38" s="235" t="s">
        <v>124</v>
      </c>
      <c r="G38" s="276" t="s">
        <v>196</v>
      </c>
      <c r="H38" s="236">
        <v>12</v>
      </c>
      <c r="I38" s="237">
        <v>2125.549</v>
      </c>
      <c r="J38" s="238">
        <v>2.3546570870060256E-2</v>
      </c>
      <c r="K38" s="238">
        <v>0.44385226312151715</v>
      </c>
      <c r="L38" s="238">
        <v>0.36178888371898271</v>
      </c>
      <c r="M38" s="239">
        <v>7.609</v>
      </c>
      <c r="N38" s="240">
        <v>0</v>
      </c>
      <c r="O38" s="240">
        <v>3.1521268152369104</v>
      </c>
      <c r="P38" s="241">
        <v>114</v>
      </c>
      <c r="Q38" s="242">
        <v>0</v>
      </c>
      <c r="R38" s="242">
        <v>67</v>
      </c>
    </row>
    <row r="39" spans="1:18" ht="16.5">
      <c r="A39" s="230" t="s">
        <v>118</v>
      </c>
      <c r="B39" s="231" t="s">
        <v>367</v>
      </c>
      <c r="C39" s="232" t="s">
        <v>67</v>
      </c>
      <c r="D39" s="233">
        <v>0.80791666666666673</v>
      </c>
      <c r="E39" s="234">
        <v>605</v>
      </c>
      <c r="F39" s="235" t="s">
        <v>119</v>
      </c>
      <c r="G39" s="276" t="s">
        <v>181</v>
      </c>
      <c r="H39" s="236">
        <v>1</v>
      </c>
      <c r="I39" s="237">
        <v>1924.0050000000001</v>
      </c>
      <c r="J39" s="238">
        <v>2.3088162657768852E-2</v>
      </c>
      <c r="K39" s="238">
        <v>0.40337877426553853</v>
      </c>
      <c r="L39" s="238">
        <v>0.16476048658917206</v>
      </c>
      <c r="M39" s="239">
        <v>13.384</v>
      </c>
      <c r="N39" s="240">
        <v>5.1974916905101594E-2</v>
      </c>
      <c r="O39" s="240">
        <v>10.031158962684607</v>
      </c>
      <c r="P39" s="241">
        <v>66</v>
      </c>
      <c r="Q39" s="242">
        <v>1</v>
      </c>
      <c r="R39" s="242">
        <v>193</v>
      </c>
    </row>
    <row r="40" spans="1:18" ht="16.5">
      <c r="A40" s="230" t="s">
        <v>118</v>
      </c>
      <c r="B40" s="231" t="s">
        <v>397</v>
      </c>
      <c r="C40" s="232" t="s">
        <v>67</v>
      </c>
      <c r="D40" s="233">
        <v>0.80583173035506961</v>
      </c>
      <c r="E40" s="234">
        <v>8768</v>
      </c>
      <c r="F40" s="235" t="s">
        <v>127</v>
      </c>
      <c r="G40" s="276" t="s">
        <v>197</v>
      </c>
      <c r="H40" s="236">
        <v>7</v>
      </c>
      <c r="I40" s="237">
        <v>1511.4189999999999</v>
      </c>
      <c r="J40" s="238">
        <v>5.0066053336166899E-2</v>
      </c>
      <c r="K40" s="238">
        <v>0.46599450726403524</v>
      </c>
      <c r="L40" s="238">
        <v>0.2163529769044851</v>
      </c>
      <c r="M40" s="239">
        <v>9.0449999999999999</v>
      </c>
      <c r="N40" s="240">
        <v>0.7939558785485693</v>
      </c>
      <c r="O40" s="240">
        <v>17.86400726734281</v>
      </c>
      <c r="P40" s="241">
        <v>52</v>
      </c>
      <c r="Q40" s="242">
        <v>12</v>
      </c>
      <c r="R40" s="242">
        <v>270</v>
      </c>
    </row>
    <row r="41" spans="1:18" ht="16.5">
      <c r="A41" s="230" t="s">
        <v>118</v>
      </c>
      <c r="B41" s="231" t="s">
        <v>336</v>
      </c>
      <c r="C41" s="232" t="s">
        <v>70</v>
      </c>
      <c r="D41" s="233">
        <v>0.79928880749964237</v>
      </c>
      <c r="E41" s="234">
        <v>9790</v>
      </c>
      <c r="F41" s="235" t="s">
        <v>119</v>
      </c>
      <c r="G41" s="276" t="s">
        <v>183</v>
      </c>
      <c r="H41" s="236">
        <v>2</v>
      </c>
      <c r="I41" s="237">
        <v>1871.329</v>
      </c>
      <c r="J41" s="238">
        <v>3.7833161112682132E-2</v>
      </c>
      <c r="K41" s="238">
        <v>0.38293914493788689</v>
      </c>
      <c r="L41" s="238">
        <v>0.24528022597843566</v>
      </c>
      <c r="M41" s="239">
        <v>14.814</v>
      </c>
      <c r="N41" s="240">
        <v>0.5343795772950668</v>
      </c>
      <c r="O41" s="240">
        <v>25.169278090597647</v>
      </c>
      <c r="P41" s="241">
        <v>46</v>
      </c>
      <c r="Q41" s="242">
        <v>10</v>
      </c>
      <c r="R41" s="242">
        <v>471</v>
      </c>
    </row>
    <row r="42" spans="1:18" ht="16.5">
      <c r="A42" s="230" t="s">
        <v>118</v>
      </c>
      <c r="B42" s="231" t="s">
        <v>176</v>
      </c>
      <c r="C42" s="232" t="s">
        <v>70</v>
      </c>
      <c r="D42" s="233">
        <v>0.76206896551724135</v>
      </c>
      <c r="E42" s="234">
        <v>4558</v>
      </c>
      <c r="F42" s="235" t="s">
        <v>128</v>
      </c>
      <c r="G42" s="276" t="s">
        <v>236</v>
      </c>
      <c r="H42" s="236">
        <v>1</v>
      </c>
      <c r="I42" s="237">
        <v>2649.2689999999998</v>
      </c>
      <c r="J42" s="238">
        <v>1.3160716294812658E-2</v>
      </c>
      <c r="K42" s="238">
        <v>0.42981611527158581</v>
      </c>
      <c r="L42" s="238">
        <v>0.26913084326280196</v>
      </c>
      <c r="M42" s="239">
        <v>10.337</v>
      </c>
      <c r="N42" s="240">
        <v>0</v>
      </c>
      <c r="O42" s="240">
        <v>6.2281331189848981</v>
      </c>
      <c r="P42" s="241">
        <v>63</v>
      </c>
      <c r="Q42" s="242">
        <v>0</v>
      </c>
      <c r="R42" s="242">
        <v>165</v>
      </c>
    </row>
    <row r="43" spans="1:18" ht="16.5">
      <c r="A43" s="230" t="s">
        <v>118</v>
      </c>
      <c r="B43" s="231" t="s">
        <v>273</v>
      </c>
      <c r="C43" s="232" t="s">
        <v>70</v>
      </c>
      <c r="D43" s="233">
        <v>0.77719917231528557</v>
      </c>
      <c r="E43" s="234">
        <v>1722</v>
      </c>
      <c r="F43" s="235" t="s">
        <v>119</v>
      </c>
      <c r="G43" s="276" t="s">
        <v>206</v>
      </c>
      <c r="H43" s="236">
        <v>2</v>
      </c>
      <c r="I43" s="237">
        <v>2030.9479999999999</v>
      </c>
      <c r="J43" s="238">
        <v>1.8723633284268851E-2</v>
      </c>
      <c r="K43" s="238">
        <v>0.3692758803807995</v>
      </c>
      <c r="L43" s="238">
        <v>0.23781997372655528</v>
      </c>
      <c r="M43" s="239">
        <v>11.680999999999999</v>
      </c>
      <c r="N43" s="240">
        <v>6.0562850452104149</v>
      </c>
      <c r="O43" s="240">
        <v>14.082093682359176</v>
      </c>
      <c r="P43" s="241">
        <v>22</v>
      </c>
      <c r="Q43" s="242">
        <v>123</v>
      </c>
      <c r="R43" s="242">
        <v>286</v>
      </c>
    </row>
    <row r="44" spans="1:18" ht="16.5">
      <c r="A44" s="230" t="s">
        <v>118</v>
      </c>
      <c r="B44" s="231" t="s">
        <v>639</v>
      </c>
      <c r="C44" s="232" t="s">
        <v>70</v>
      </c>
      <c r="D44" s="233">
        <v>0.76054425444577656</v>
      </c>
      <c r="E44" s="234">
        <v>7619</v>
      </c>
      <c r="F44" s="235" t="s">
        <v>128</v>
      </c>
      <c r="G44" s="276" t="s">
        <v>186</v>
      </c>
      <c r="H44" s="236">
        <v>2</v>
      </c>
      <c r="I44" s="237">
        <v>3012.08</v>
      </c>
      <c r="J44" s="238">
        <v>3.5036306961185718E-2</v>
      </c>
      <c r="K44" s="238">
        <v>0.42259797298953761</v>
      </c>
      <c r="L44" s="238">
        <v>0.29315290430533053</v>
      </c>
      <c r="M44" s="239">
        <v>10.276</v>
      </c>
      <c r="N44" s="240">
        <v>0</v>
      </c>
      <c r="O44" s="240">
        <v>49.334679025789491</v>
      </c>
      <c r="P44" s="241">
        <v>85</v>
      </c>
      <c r="Q44" s="242">
        <v>0</v>
      </c>
      <c r="R44" s="242">
        <v>1486</v>
      </c>
    </row>
    <row r="45" spans="1:18" ht="16.5">
      <c r="A45" s="230" t="s">
        <v>118</v>
      </c>
      <c r="B45" s="231" t="s">
        <v>178</v>
      </c>
      <c r="C45" s="232" t="s">
        <v>67</v>
      </c>
      <c r="D45" s="233">
        <v>0.80846153846153834</v>
      </c>
      <c r="E45" s="234">
        <v>33</v>
      </c>
      <c r="F45" s="235" t="s">
        <v>119</v>
      </c>
      <c r="G45" s="276" t="s">
        <v>187</v>
      </c>
      <c r="H45" s="236">
        <v>1</v>
      </c>
      <c r="I45" s="237">
        <v>1682.886</v>
      </c>
      <c r="J45" s="238">
        <v>1.9024080325447858E-2</v>
      </c>
      <c r="K45" s="238">
        <v>0.4192610138865725</v>
      </c>
      <c r="L45" s="238">
        <v>0.26086140118819695</v>
      </c>
      <c r="M45" s="239">
        <v>11.337999999999999</v>
      </c>
      <c r="N45" s="240">
        <v>0.65363904625744107</v>
      </c>
      <c r="O45" s="240">
        <v>9.091524916126227</v>
      </c>
      <c r="P45" s="241">
        <v>85</v>
      </c>
      <c r="Q45" s="242">
        <v>11</v>
      </c>
      <c r="R45" s="242">
        <v>153</v>
      </c>
    </row>
    <row r="46" spans="1:18" ht="16.5">
      <c r="A46" s="230" t="s">
        <v>118</v>
      </c>
      <c r="B46" s="231" t="s">
        <v>275</v>
      </c>
      <c r="C46" s="232" t="s">
        <v>67</v>
      </c>
      <c r="D46" s="233">
        <v>0.8165217391304348</v>
      </c>
      <c r="E46" s="234">
        <v>6011</v>
      </c>
      <c r="F46" s="235" t="s">
        <v>119</v>
      </c>
      <c r="G46" s="276" t="s">
        <v>213</v>
      </c>
      <c r="H46" s="236">
        <v>1</v>
      </c>
      <c r="I46" s="237">
        <v>1911.671</v>
      </c>
      <c r="J46" s="238">
        <v>1.3891228022803886E-2</v>
      </c>
      <c r="K46" s="238">
        <v>0.37302952277700413</v>
      </c>
      <c r="L46" s="238">
        <v>0.11351325620360407</v>
      </c>
      <c r="M46" s="239">
        <v>11.696999999999999</v>
      </c>
      <c r="N46" s="240">
        <v>0.26155128157512458</v>
      </c>
      <c r="O46" s="240">
        <v>14.228389717686778</v>
      </c>
      <c r="P46" s="241">
        <v>58</v>
      </c>
      <c r="Q46" s="242">
        <v>5</v>
      </c>
      <c r="R46" s="242">
        <v>272</v>
      </c>
    </row>
    <row r="47" spans="1:18" ht="16.5">
      <c r="A47" s="230" t="s">
        <v>118</v>
      </c>
      <c r="B47" s="231" t="s">
        <v>652</v>
      </c>
      <c r="C47" s="232" t="s">
        <v>70</v>
      </c>
      <c r="D47" s="233">
        <v>0.77322824838332316</v>
      </c>
      <c r="E47" s="234">
        <v>3019</v>
      </c>
      <c r="F47" s="235" t="s">
        <v>127</v>
      </c>
      <c r="G47" s="276" t="s">
        <v>523</v>
      </c>
      <c r="H47" s="236">
        <v>2</v>
      </c>
      <c r="I47" s="237">
        <v>590.505</v>
      </c>
      <c r="J47" s="238">
        <v>1.5529924258314242E-2</v>
      </c>
      <c r="K47" s="238">
        <v>0.42199236223357312</v>
      </c>
      <c r="L47" s="238">
        <v>0.18797469962151039</v>
      </c>
      <c r="M47" s="239">
        <v>10.135</v>
      </c>
      <c r="N47" s="240">
        <v>0.33869315247118992</v>
      </c>
      <c r="O47" s="240">
        <v>6.0964767444814187</v>
      </c>
      <c r="P47" s="241">
        <v>31</v>
      </c>
      <c r="Q47" s="242">
        <v>2</v>
      </c>
      <c r="R47" s="242">
        <v>36</v>
      </c>
    </row>
    <row r="48" spans="1:18" ht="16.5">
      <c r="A48" s="230" t="s">
        <v>118</v>
      </c>
      <c r="B48" s="231" t="s">
        <v>179</v>
      </c>
      <c r="C48" s="232" t="s">
        <v>70</v>
      </c>
      <c r="D48" s="233">
        <v>0.77807692307692311</v>
      </c>
      <c r="E48" s="234">
        <v>6965</v>
      </c>
      <c r="F48" s="235" t="s">
        <v>119</v>
      </c>
      <c r="G48" s="276" t="s">
        <v>191</v>
      </c>
      <c r="H48" s="236">
        <v>1</v>
      </c>
      <c r="I48" s="237">
        <v>1628.597</v>
      </c>
      <c r="J48" s="238">
        <v>2.8463291758308709E-2</v>
      </c>
      <c r="K48" s="238">
        <v>0.36145101216540648</v>
      </c>
      <c r="L48" s="238">
        <v>0.21552293170133557</v>
      </c>
      <c r="M48" s="239">
        <v>10.050000000000001</v>
      </c>
      <c r="N48" s="240">
        <v>0</v>
      </c>
      <c r="O48" s="240">
        <v>20.078632098671434</v>
      </c>
      <c r="P48" s="241">
        <v>17</v>
      </c>
      <c r="Q48" s="242">
        <v>0</v>
      </c>
      <c r="R48" s="242">
        <v>327</v>
      </c>
    </row>
    <row r="49" spans="1:18" ht="16.5">
      <c r="A49" s="230" t="s">
        <v>118</v>
      </c>
      <c r="B49" s="231" t="s">
        <v>307</v>
      </c>
      <c r="C49" s="232" t="s">
        <v>67</v>
      </c>
      <c r="D49" s="233">
        <v>0.80120000000000002</v>
      </c>
      <c r="E49" s="234">
        <v>2312</v>
      </c>
      <c r="F49" s="235" t="s">
        <v>119</v>
      </c>
      <c r="G49" s="276" t="s">
        <v>215</v>
      </c>
      <c r="H49" s="236">
        <v>1</v>
      </c>
      <c r="I49" s="237">
        <v>1183.8579999999999</v>
      </c>
      <c r="J49" s="238">
        <v>5.2823048085520088E-2</v>
      </c>
      <c r="K49" s="238">
        <v>0.35344436791493516</v>
      </c>
      <c r="L49" s="238">
        <v>0.2246891096736264</v>
      </c>
      <c r="M49" s="239">
        <v>11.337999999999999</v>
      </c>
      <c r="N49" s="240">
        <v>3.8856011447318854</v>
      </c>
      <c r="O49" s="240">
        <v>27.199208013123197</v>
      </c>
      <c r="P49" s="241">
        <v>27</v>
      </c>
      <c r="Q49" s="242">
        <v>46</v>
      </c>
      <c r="R49" s="242">
        <v>322</v>
      </c>
    </row>
    <row r="50" spans="1:18" ht="16.5">
      <c r="A50" s="230" t="s">
        <v>118</v>
      </c>
      <c r="B50" s="231" t="s">
        <v>398</v>
      </c>
      <c r="C50" s="232" t="s">
        <v>70</v>
      </c>
      <c r="D50" s="233">
        <v>0.79673095478293476</v>
      </c>
      <c r="E50" s="234">
        <v>5922</v>
      </c>
      <c r="F50" s="235" t="s">
        <v>119</v>
      </c>
      <c r="G50" s="276" t="s">
        <v>183</v>
      </c>
      <c r="H50" s="236">
        <v>3</v>
      </c>
      <c r="I50" s="237">
        <v>1859.0149999999999</v>
      </c>
      <c r="J50" s="238">
        <v>4.9895152470630359E-2</v>
      </c>
      <c r="K50" s="238">
        <v>0.36187920886605468</v>
      </c>
      <c r="L50" s="238">
        <v>0.22969153019206406</v>
      </c>
      <c r="M50" s="239">
        <v>14.377000000000001</v>
      </c>
      <c r="N50" s="240">
        <v>5.3791927445448265E-2</v>
      </c>
      <c r="O50" s="240">
        <v>17.37479256487979</v>
      </c>
      <c r="P50" s="241">
        <v>36</v>
      </c>
      <c r="Q50" s="242">
        <v>1</v>
      </c>
      <c r="R50" s="242">
        <v>323</v>
      </c>
    </row>
    <row r="51" spans="1:18" ht="16.5">
      <c r="A51" s="230" t="s">
        <v>118</v>
      </c>
      <c r="B51" s="231" t="s">
        <v>370</v>
      </c>
      <c r="C51" s="232" t="s">
        <v>67</v>
      </c>
      <c r="D51" s="233">
        <v>0.84204442045894667</v>
      </c>
      <c r="E51" s="234">
        <v>5784</v>
      </c>
      <c r="F51" s="235" t="s">
        <v>119</v>
      </c>
      <c r="G51" s="276" t="s">
        <v>207</v>
      </c>
      <c r="H51" s="236">
        <v>10</v>
      </c>
      <c r="I51" s="237">
        <v>1797.5900000000001</v>
      </c>
      <c r="J51" s="238">
        <v>4.2081250484266843E-2</v>
      </c>
      <c r="K51" s="238">
        <v>0.34849266802274026</v>
      </c>
      <c r="L51" s="238">
        <v>0.11459787827035087</v>
      </c>
      <c r="M51" s="239">
        <v>10.382</v>
      </c>
      <c r="N51" s="240">
        <v>0.44504030396252758</v>
      </c>
      <c r="O51" s="240">
        <v>7.510055129367653</v>
      </c>
      <c r="P51" s="241">
        <v>15</v>
      </c>
      <c r="Q51" s="242">
        <v>8</v>
      </c>
      <c r="R51" s="242">
        <v>135</v>
      </c>
    </row>
    <row r="52" spans="1:18" ht="16.5">
      <c r="A52" s="230" t="s">
        <v>118</v>
      </c>
      <c r="B52" s="231" t="s">
        <v>281</v>
      </c>
      <c r="C52" s="232" t="s">
        <v>70</v>
      </c>
      <c r="D52" s="233">
        <v>0.74875000000000003</v>
      </c>
      <c r="E52" s="234">
        <v>3205</v>
      </c>
      <c r="F52" s="235" t="s">
        <v>119</v>
      </c>
      <c r="G52" s="276" t="s">
        <v>216</v>
      </c>
      <c r="H52" s="236">
        <v>1</v>
      </c>
      <c r="I52" s="237">
        <v>1604.662</v>
      </c>
      <c r="J52" s="238">
        <v>2.6615368789749974E-2</v>
      </c>
      <c r="K52" s="238">
        <v>0.4212341675012215</v>
      </c>
      <c r="L52" s="238">
        <v>0.23431725808924248</v>
      </c>
      <c r="M52" s="239">
        <v>14.997</v>
      </c>
      <c r="N52" s="240">
        <v>0.18695525911375729</v>
      </c>
      <c r="O52" s="240">
        <v>10.905723448302508</v>
      </c>
      <c r="P52" s="241">
        <v>67</v>
      </c>
      <c r="Q52" s="242">
        <v>3</v>
      </c>
      <c r="R52" s="242">
        <v>175</v>
      </c>
    </row>
    <row r="53" spans="1:18" ht="16.5">
      <c r="A53" s="230" t="s">
        <v>118</v>
      </c>
      <c r="B53" s="231" t="s">
        <v>299</v>
      </c>
      <c r="C53" s="232" t="s">
        <v>67</v>
      </c>
      <c r="D53" s="233">
        <v>0.83360000000000001</v>
      </c>
      <c r="E53" s="234">
        <v>6302</v>
      </c>
      <c r="F53" s="235" t="s">
        <v>119</v>
      </c>
      <c r="G53" s="276" t="s">
        <v>215</v>
      </c>
      <c r="H53" s="236">
        <v>1</v>
      </c>
      <c r="I53" s="237">
        <v>1316.441</v>
      </c>
      <c r="J53" s="238">
        <v>1.1853578603627561E-2</v>
      </c>
      <c r="K53" s="238">
        <v>0.33376755188800417</v>
      </c>
      <c r="L53" s="238">
        <v>0.23411558958724757</v>
      </c>
      <c r="M53" s="239">
        <v>9.5619999999999994</v>
      </c>
      <c r="N53" s="240">
        <v>4.6337055743478057</v>
      </c>
      <c r="O53" s="240">
        <v>5.3933294389949875</v>
      </c>
      <c r="P53" s="241">
        <v>6</v>
      </c>
      <c r="Q53" s="242">
        <v>61</v>
      </c>
      <c r="R53" s="242">
        <v>71</v>
      </c>
    </row>
  </sheetData>
  <phoneticPr fontId="3" type="noConversion"/>
  <conditionalFormatting sqref="C14:D5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2025-01-02T07:07:35Z</dcterms:modified>
</cp:coreProperties>
</file>