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F3B81FC-8257-4B55-BF90-A9173C6F7C3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운전자별!$A$1:$R$109</definedName>
    <definedName name="_xlnm.Print_Area" localSheetId="1">종합!$A$1:$L$141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6" i="60" l="1"/>
  <c r="F48" i="60"/>
  <c r="F47" i="60"/>
  <c r="F45" i="60"/>
  <c r="F43" i="60"/>
  <c r="F44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57" i="12" a="1"/>
  <c r="J57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E130" i="12" s="1"/>
  <c r="B131" i="12" l="1"/>
  <c r="B132" i="12"/>
  <c r="G132" i="12" s="1"/>
  <c r="B133" i="12"/>
  <c r="H132" i="12" l="1"/>
  <c r="I132" i="12"/>
  <c r="J10" i="12"/>
  <c r="J34" i="12" s="1"/>
  <c r="I57" i="12" a="1"/>
  <c r="D57" i="12" a="1"/>
  <c r="N57" i="12" a="1"/>
  <c r="F57" i="12" a="1"/>
  <c r="G57" i="12" a="1"/>
  <c r="H57" i="12" a="1"/>
  <c r="E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33" i="12" l="1"/>
  <c r="E131" i="12"/>
  <c r="J131" i="12"/>
  <c r="G131" i="12"/>
  <c r="I133" i="12"/>
  <c r="J132" i="12"/>
  <c r="F131" i="12"/>
  <c r="E133" i="12"/>
  <c r="E132" i="12"/>
  <c r="D131" i="12"/>
  <c r="F130" i="12"/>
  <c r="I130" i="12"/>
  <c r="G130" i="12"/>
  <c r="G133" i="12"/>
  <c r="D133" i="12"/>
  <c r="D130" i="12"/>
  <c r="F132" i="12"/>
  <c r="I131" i="12"/>
  <c r="H133" i="12"/>
  <c r="D132" i="12"/>
  <c r="H131" i="12"/>
  <c r="J133" i="12"/>
  <c r="J13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<sst xmlns="http://schemas.openxmlformats.org/spreadsheetml/2006/main" count="3384" uniqueCount="603">
  <si>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</si>
  <si>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</si>
  <si>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</si>
  <si>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</si>
  <si>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</si>
  <si>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</si>
  <si>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</si>
  <si>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</si>
  <si>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</si>
  <si>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</si>
  <si>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</si>
  <si>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</si>
  <si>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</si>
  <si>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</si>
  <si>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</si>
  <si>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</si>
  <si>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</si>
  <si>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</si>
  <si>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</si>
  <si>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</si>
  <si>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</si>
  <si>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</si>
  <si>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</si>
  <si>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</si>
  <si>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</si>
  <si>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</si>
  <si>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</si>
  <si>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</si>
  <si>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</si>
  <si>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</si>
  <si>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</si>
  <si>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</si>
  <si>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</si>
  <si>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</si>
  <si>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</si>
  <si>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</si>
  <si>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</si>
  <si>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</si>
  <si>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</si>
  <si>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</si>
  <si>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</si>
  <si>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</si>
  <si>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</si>
  <si>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</si>
  <si>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</si>
  <si>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</si>
  <si>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</si>
  <si>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</si>
  <si>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</si>
  <si>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</si>
  <si>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</si>
  <si>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</si>
  <si>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</si>
  <si>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</si>
  <si>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</si>
  <si>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</si>
  <si>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</si>
  <si>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</si>
  <si>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</si>
  <si>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</si>
  <si>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</si>
  <si>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</si>
  <si>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</si>
  <si>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</si>
  <si>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</si>
  <si>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</si>
  <si>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</si>
  <si>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</si>
  <si>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</si>
  <si>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</si>
  <si>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</si>
  <si>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</si>
  <si>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</si>
  <si>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</si>
  <si>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</si>
  <si>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</si>
  <si>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</si>
  <si>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</si>
  <si>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</si>
  <si>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</si>
  <si>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</si>
  <si>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</si>
  <si>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</si>
  <si>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</si>
  <si>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</si>
  <si>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</si>
  <si>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</si>
  <si>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</si>
  <si>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</si>
  <si>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</si>
  <si>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</si>
  <si>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304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</si>
  <si>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</si>
  <si>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</si>
  <si>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</si>
  <si>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</si>
  <si>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</si>
  <si>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</si>
  <si>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</si>
  <si>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</si>
  <si>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</si>
  <si>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</si>
  <si>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</si>
  <si>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</si>
  <si>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</si>
  <si>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</si>
  <si>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</si>
  <si>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</si>
  <si>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</si>
  <si>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</si>
  <si>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</si>
  <si>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</si>
  <si>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</si>
  <si>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</si>
  <si>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</si>
  <si>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</si>
  <si>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</si>
  <si>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</si>
  <si>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</si>
  <si>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미래교통</t>
  </si>
  <si>
    <t>111</t>
  </si>
  <si>
    <t>111-2</t>
  </si>
  <si>
    <t>117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</si>
  <si>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</si>
  <si>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</si>
  <si>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</si>
  <si>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</si>
  <si>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</si>
  <si>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</si>
  <si>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</si>
  <si>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</si>
  <si>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</si>
  <si>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</si>
  <si>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</si>
  <si>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</si>
  <si>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</si>
  <si>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</si>
  <si>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</si>
  <si>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</si>
  <si>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</si>
  <si>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</si>
  <si>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</si>
  <si>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</si>
  <si>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</si>
  <si>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</si>
  <si>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</si>
  <si>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</si>
  <si>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</si>
  <si>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</si>
  <si>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</si>
  <si>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</si>
  <si>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</si>
  <si>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</si>
  <si>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</si>
  <si>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</si>
  <si>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</si>
  <si>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</si>
  <si>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</si>
  <si>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</si>
  <si>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</si>
  <si>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</si>
  <si>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</si>
  <si>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</si>
  <si>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</si>
  <si>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</si>
  <si>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</si>
  <si>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</si>
  <si>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</si>
  <si>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</si>
  <si>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</si>
  <si>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미래교통</t>
    <phoneticPr fontId="3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</si>
  <si>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</si>
  <si>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</si>
  <si>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</si>
  <si>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</si>
  <si>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</si>
  <si>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</si>
  <si>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</si>
  <si>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</si>
  <si>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</si>
  <si>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</si>
  <si>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</si>
  <si>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</si>
  <si>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</si>
  <si>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</si>
  <si>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</si>
  <si>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</si>
  <si>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</si>
  <si>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</si>
  <si>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</si>
  <si>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</si>
  <si>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</si>
  <si>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</si>
  <si>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</si>
  <si>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</si>
  <si>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</si>
  <si>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</si>
  <si>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</si>
  <si>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</si>
  <si>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</si>
  <si>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</si>
  <si>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</si>
  <si>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</si>
  <si>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</si>
  <si>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</si>
  <si>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</si>
  <si>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</si>
  <si>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</si>
  <si>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</si>
  <si>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</si>
  <si>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</si>
  <si>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</si>
  <si>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</si>
  <si>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</si>
  <si>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</si>
  <si>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</si>
  <si>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</si>
  <si>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</si>
  <si>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예비예비</t>
  </si>
  <si>
    <t>72바1333</t>
  </si>
  <si>
    <t>강민채</t>
  </si>
  <si>
    <t>고유희</t>
  </si>
  <si>
    <t>공영모</t>
  </si>
  <si>
    <t>김근태</t>
  </si>
  <si>
    <t>김기덕</t>
  </si>
  <si>
    <t>김기평</t>
  </si>
  <si>
    <t>김길수</t>
  </si>
  <si>
    <t>김동수</t>
  </si>
  <si>
    <t>김문중</t>
  </si>
  <si>
    <t>김성수</t>
  </si>
  <si>
    <t>김성철</t>
  </si>
  <si>
    <t>김영수</t>
  </si>
  <si>
    <t>김영승</t>
  </si>
  <si>
    <t>김영천</t>
  </si>
  <si>
    <t>김영철</t>
  </si>
  <si>
    <t>김용주</t>
  </si>
  <si>
    <t>김재동</t>
  </si>
  <si>
    <t>김진호</t>
  </si>
  <si>
    <t>김학구</t>
  </si>
  <si>
    <t>김현호</t>
  </si>
  <si>
    <t>김홍국</t>
  </si>
  <si>
    <t>나정식</t>
  </si>
  <si>
    <t>남송우</t>
  </si>
  <si>
    <t>문기연</t>
  </si>
  <si>
    <t>민경환</t>
  </si>
  <si>
    <t>박명산</t>
  </si>
  <si>
    <t>박용춘</t>
  </si>
  <si>
    <t>박종구</t>
  </si>
  <si>
    <t>박준욱</t>
  </si>
  <si>
    <t>백명기</t>
  </si>
  <si>
    <t>변창희</t>
  </si>
  <si>
    <t>서영호</t>
  </si>
  <si>
    <t>송원태</t>
  </si>
  <si>
    <t>신동호</t>
  </si>
  <si>
    <t>심동규</t>
  </si>
  <si>
    <t>안치구</t>
  </si>
  <si>
    <t>오한호</t>
  </si>
  <si>
    <t>유재해</t>
  </si>
  <si>
    <t>이동현</t>
  </si>
  <si>
    <t>이병덕</t>
  </si>
  <si>
    <t>이상택</t>
  </si>
  <si>
    <t>이석찬</t>
  </si>
  <si>
    <t>이은성</t>
  </si>
  <si>
    <t>이정철</t>
  </si>
  <si>
    <t>이제용</t>
  </si>
  <si>
    <t>이지만</t>
  </si>
  <si>
    <t>이창신</t>
  </si>
  <si>
    <t>이태경</t>
  </si>
  <si>
    <t>임대성</t>
  </si>
  <si>
    <t>장동운</t>
  </si>
  <si>
    <t>장진우</t>
  </si>
  <si>
    <t>전우홍</t>
  </si>
  <si>
    <t>전은식</t>
  </si>
  <si>
    <t>정계수</t>
  </si>
  <si>
    <t>정해권</t>
  </si>
  <si>
    <t>채익현</t>
  </si>
  <si>
    <t>천병태</t>
  </si>
  <si>
    <t>천영석</t>
  </si>
  <si>
    <t>최봉근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</si>
  <si>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</si>
  <si>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</si>
  <si>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</si>
  <si>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</si>
  <si>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</si>
  <si>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</si>
  <si>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</si>
  <si>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</si>
  <si>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</si>
  <si>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</si>
  <si>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</si>
  <si>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</si>
  <si>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70바5076</t>
  </si>
  <si>
    <t>70바6004</t>
  </si>
  <si>
    <t>미래교통111-2B2</t>
  </si>
  <si>
    <t>미래교통111-2C5</t>
  </si>
  <si>
    <t>70바6084</t>
  </si>
  <si>
    <t>미래교통111-2C4</t>
  </si>
  <si>
    <t>김성균</t>
  </si>
  <si>
    <t>김성채</t>
  </si>
  <si>
    <t>노석현</t>
  </si>
  <si>
    <t>류남열</t>
  </si>
  <si>
    <t>박호연</t>
  </si>
  <si>
    <t>양종국</t>
  </si>
  <si>
    <t>오영욱</t>
  </si>
  <si>
    <t>이동석</t>
  </si>
  <si>
    <t>이신행</t>
  </si>
  <si>
    <t>이용남</t>
  </si>
  <si>
    <t>전용춘</t>
  </si>
  <si>
    <t>전윤호</t>
  </si>
  <si>
    <t>지생규</t>
  </si>
  <si>
    <t>최원진</t>
  </si>
  <si>
    <t>0%(0명)</t>
  </si>
  <si>
    <t>개선율(유카전)</t>
  </si>
  <si>
    <t>순위</t>
  </si>
  <si>
    <t>인천전체</t>
  </si>
  <si>
    <t>미래교통111-2D4</t>
  </si>
  <si>
    <t>미래교통111-2D2</t>
  </si>
  <si>
    <t>미래교통111-2C6</t>
  </si>
  <si>
    <t>미래교통111-2D3</t>
  </si>
  <si>
    <t>미래교통117A1</t>
  </si>
  <si>
    <t>미래교통304C1</t>
  </si>
  <si>
    <t>-</t>
    <phoneticPr fontId="3" type="noConversion"/>
  </si>
  <si>
    <t>72바1607</t>
  </si>
  <si>
    <t>신현봉</t>
  </si>
  <si>
    <t>유상우</t>
  </si>
  <si>
    <t>한성철</t>
  </si>
  <si>
    <t>C</t>
    <phoneticPr fontId="3" type="noConversion"/>
  </si>
  <si>
    <t>11%(12명)</t>
  </si>
  <si>
    <t>13%(2명)</t>
  </si>
  <si>
    <t>▲</t>
  </si>
  <si>
    <t>미래교통111D4</t>
  </si>
  <si>
    <t>70바5077</t>
  </si>
  <si>
    <t>미래교통111C6</t>
  </si>
  <si>
    <t>미래교통111B5</t>
  </si>
  <si>
    <t>70바5079</t>
  </si>
  <si>
    <t>=</t>
  </si>
  <si>
    <t>미래교통111B6</t>
  </si>
  <si>
    <t>미래교통111C4</t>
  </si>
  <si>
    <t>70바5907</t>
  </si>
  <si>
    <t>미래교통111B3</t>
  </si>
  <si>
    <t>미래교통111F1</t>
  </si>
  <si>
    <t>미래교통111B1</t>
  </si>
  <si>
    <t>미래교통111C3</t>
  </si>
  <si>
    <t>미래교통111B2</t>
  </si>
  <si>
    <t>미래교통111B4</t>
  </si>
  <si>
    <t>미래교통111C5</t>
  </si>
  <si>
    <t>미래교통111-2D6</t>
  </si>
  <si>
    <t>70바5082</t>
  </si>
  <si>
    <t>미래교통111-2D7</t>
  </si>
  <si>
    <t>▽</t>
  </si>
  <si>
    <t>미래교통111-2D5</t>
  </si>
  <si>
    <t>72바1547</t>
  </si>
  <si>
    <t>미래교통117S1</t>
  </si>
  <si>
    <t>미래교통304C4</t>
  </si>
  <si>
    <t>70바6002</t>
  </si>
  <si>
    <t>권영호</t>
  </si>
  <si>
    <t>김균상</t>
  </si>
  <si>
    <t>김병규</t>
  </si>
  <si>
    <t>김월회</t>
  </si>
  <si>
    <t>김준규</t>
  </si>
  <si>
    <t>남성우</t>
  </si>
  <si>
    <t>박상규</t>
  </si>
  <si>
    <t>방흥식</t>
  </si>
  <si>
    <t>신동화</t>
  </si>
  <si>
    <t>신수호</t>
  </si>
  <si>
    <t>양호진</t>
  </si>
  <si>
    <t>염두현</t>
  </si>
  <si>
    <t>이인수</t>
  </si>
  <si>
    <t>이정구</t>
  </si>
  <si>
    <t>전정환</t>
  </si>
  <si>
    <t>미래교통111B7</t>
  </si>
  <si>
    <t>미래교통111F2</t>
  </si>
  <si>
    <t>미래교통111B8</t>
  </si>
  <si>
    <t>미래교통304B3</t>
  </si>
  <si>
    <t>김용진</t>
  </si>
  <si>
    <t>정한샘</t>
  </si>
  <si>
    <t>9%(10명)</t>
  </si>
  <si>
    <t>50%(1명)</t>
  </si>
  <si>
    <t>60%(3명)</t>
  </si>
  <si>
    <t>40%(2명)</t>
  </si>
  <si>
    <t>30%(6명)</t>
  </si>
  <si>
    <t>20%(4명)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</si>
  <si>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</si>
  <si>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</si>
  <si>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</si>
  <si>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</si>
  <si>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</si>
  <si>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</si>
  <si>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</si>
  <si>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111-2111-2F</t>
  </si>
  <si>
    <t>미래교통111-2F3</t>
  </si>
  <si>
    <t>111111F</t>
  </si>
  <si>
    <t>111111A</t>
  </si>
  <si>
    <t>미래교통111A3</t>
  </si>
  <si>
    <t>304304B</t>
  </si>
  <si>
    <t>304304C</t>
  </si>
  <si>
    <t>111111C</t>
  </si>
  <si>
    <t>미래교통111C7</t>
  </si>
  <si>
    <t>111111B</t>
  </si>
  <si>
    <t>117117S</t>
  </si>
  <si>
    <t>미래교통117S3</t>
  </si>
  <si>
    <t>미래교통304B7</t>
  </si>
  <si>
    <t>111111D</t>
  </si>
  <si>
    <t>미래교통111D15</t>
  </si>
  <si>
    <t>111-2111-2S</t>
  </si>
  <si>
    <t>미래교통111-2S1</t>
  </si>
  <si>
    <t>111-2111-2B</t>
  </si>
  <si>
    <t>미래교통111-2B3</t>
  </si>
  <si>
    <t>304304A</t>
  </si>
  <si>
    <t>미래교통304A3</t>
  </si>
  <si>
    <t>111-2111-2C</t>
  </si>
  <si>
    <t>111-2111-2D</t>
  </si>
  <si>
    <t>미래교통111A6</t>
  </si>
  <si>
    <t>미래교통111D8</t>
  </si>
  <si>
    <t>미래교통111-2D9</t>
  </si>
  <si>
    <t>NEW</t>
  </si>
  <si>
    <t>new</t>
  </si>
  <si>
    <t>미래교통111D10</t>
  </si>
  <si>
    <t>미래교통111C10</t>
  </si>
  <si>
    <t>미래교통111D13</t>
  </si>
  <si>
    <t>미래교통111B9</t>
  </si>
  <si>
    <t>미래교통111-2F6</t>
  </si>
  <si>
    <t>미래교통304B2</t>
  </si>
  <si>
    <t>304304D</t>
  </si>
  <si>
    <t>미래교통111A5</t>
  </si>
  <si>
    <t>미래교통117S2</t>
  </si>
  <si>
    <t>미래교통111-2F4</t>
  </si>
  <si>
    <t>미래교통111C9</t>
  </si>
  <si>
    <t>미래교통111A1</t>
  </si>
  <si>
    <t>미래교통111-2F5</t>
  </si>
  <si>
    <t>미래교통304C5</t>
  </si>
  <si>
    <t>미래교통111-2F1</t>
  </si>
  <si>
    <t>미래교통111-2S2</t>
  </si>
  <si>
    <t>미래교통111D16</t>
  </si>
  <si>
    <t>미래교통111A4</t>
  </si>
  <si>
    <t>미래교통111F3</t>
  </si>
  <si>
    <t>미래교통111C8</t>
  </si>
  <si>
    <t>미래교통111A2</t>
  </si>
  <si>
    <t>미래교통111-2D10</t>
  </si>
  <si>
    <t>미래교통111A7</t>
  </si>
  <si>
    <t>미래교통111-2F2</t>
  </si>
  <si>
    <t>117117B</t>
  </si>
  <si>
    <t>미래교통117B1</t>
  </si>
  <si>
    <t>미래교통111D11</t>
  </si>
  <si>
    <t>미래교통304C2</t>
  </si>
  <si>
    <t>미래교통304B6</t>
  </si>
  <si>
    <t>미래교통304B5</t>
  </si>
  <si>
    <t>미래교통111-2D8</t>
  </si>
  <si>
    <t>111111S</t>
  </si>
  <si>
    <t>미래교통111S1</t>
  </si>
  <si>
    <t>미래교통111D12</t>
  </si>
  <si>
    <t>미래교통111D14</t>
  </si>
  <si>
    <t>미래교통111D5</t>
  </si>
  <si>
    <t>분석기간: 24.12.01~24.12.31</t>
    <phoneticPr fontId="3" type="noConversion"/>
  </si>
  <si>
    <t>24'12</t>
    <phoneticPr fontId="3" type="noConversion"/>
  </si>
  <si>
    <t>박재철</t>
  </si>
  <si>
    <t>최영철</t>
  </si>
  <si>
    <t>[25년 1월] 급감속관리 명단</t>
  </si>
  <si>
    <t>-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</si>
  <si>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</si>
  <si>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</si>
  <si>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</si>
  <si>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</si>
  <si>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51099954120.402</t>
  </si>
  <si>
    <t>미래교통111S5</t>
  </si>
  <si>
    <t>51029642431.085</t>
  </si>
  <si>
    <t>미래교통304B10</t>
  </si>
  <si>
    <t>51070224797.34</t>
  </si>
  <si>
    <t>미래교통111D17</t>
  </si>
  <si>
    <t>51025873968.658</t>
  </si>
  <si>
    <t>51031334893.695</t>
  </si>
  <si>
    <t>51064594832.169</t>
  </si>
  <si>
    <t>51010105690.261</t>
  </si>
  <si>
    <t>51061504864.611</t>
  </si>
  <si>
    <t>5108683653.032</t>
  </si>
  <si>
    <t>5109234148.755</t>
  </si>
  <si>
    <t>51022795102.1</t>
  </si>
  <si>
    <t>51031352176.615</t>
  </si>
  <si>
    <t>5104916395.765</t>
  </si>
  <si>
    <t>51037893412.396</t>
  </si>
  <si>
    <t>51020954469.777</t>
  </si>
  <si>
    <t>51012192571.922</t>
  </si>
  <si>
    <t>5107716733.497</t>
  </si>
  <si>
    <t>미래교통111C11</t>
  </si>
  <si>
    <t>51088164085.657</t>
  </si>
  <si>
    <t>5109252676.327</t>
  </si>
  <si>
    <t>5106224700.089</t>
  </si>
  <si>
    <t>미래교통111S7</t>
  </si>
  <si>
    <t>51097684749.27</t>
  </si>
  <si>
    <t>5105728411.357</t>
  </si>
  <si>
    <t>51067675086.31</t>
  </si>
  <si>
    <t>51079922291.293</t>
  </si>
  <si>
    <t>51065021377.106</t>
  </si>
  <si>
    <t>51053533748.96</t>
  </si>
  <si>
    <t>51022922763.226</t>
  </si>
  <si>
    <t>5109374988.212</t>
  </si>
  <si>
    <t>51050114138.594</t>
  </si>
  <si>
    <t>51031314817.57</t>
  </si>
  <si>
    <t>5107456943.209</t>
  </si>
  <si>
    <t>51089874627.127</t>
  </si>
  <si>
    <t>미래교통111S6</t>
  </si>
  <si>
    <t>51074212671.921</t>
  </si>
  <si>
    <t>111-2111-2A</t>
  </si>
  <si>
    <t>미래교통111-2A1</t>
  </si>
  <si>
    <t>5101544504.436</t>
  </si>
  <si>
    <t>51086441399.58</t>
  </si>
  <si>
    <t>51072354275.476</t>
  </si>
  <si>
    <t>51068494551.655</t>
  </si>
  <si>
    <t>5103958455.732</t>
  </si>
  <si>
    <t>51019691647.816</t>
  </si>
  <si>
    <t>51052792464.377</t>
  </si>
  <si>
    <t>51072932595.515</t>
  </si>
  <si>
    <t>5103877813.624</t>
  </si>
  <si>
    <t>미래교통304D4</t>
  </si>
  <si>
    <t>51062532241.695</t>
  </si>
  <si>
    <t>51055583733.803</t>
  </si>
  <si>
    <t>510484652.705</t>
  </si>
  <si>
    <t>51039243874.365</t>
  </si>
  <si>
    <t>51065305196.82</t>
  </si>
  <si>
    <t>51061254575.306</t>
  </si>
  <si>
    <t>51029605201.227</t>
  </si>
  <si>
    <t>51031514775.071</t>
  </si>
  <si>
    <t>51020181698.67</t>
  </si>
  <si>
    <t>미래교통111-2F10</t>
  </si>
  <si>
    <t>51080264578.522</t>
  </si>
  <si>
    <t>51093462140.585</t>
  </si>
  <si>
    <t>5102238643.637</t>
  </si>
  <si>
    <t>51075489.732</t>
  </si>
  <si>
    <t>51024081433.53</t>
  </si>
  <si>
    <t>미래교통111-2F8</t>
  </si>
  <si>
    <t>51051154298.564</t>
  </si>
  <si>
    <t>5104636373.279</t>
  </si>
  <si>
    <t>미래교통111-2A2</t>
  </si>
  <si>
    <t>51081572204.306</t>
  </si>
  <si>
    <t>5109363691.488</t>
  </si>
  <si>
    <t>미래교통111-2F11</t>
  </si>
  <si>
    <t>51030794246.929</t>
  </si>
  <si>
    <t>5105929409.386</t>
  </si>
  <si>
    <t>51060374642.843</t>
  </si>
  <si>
    <t>미래교통111S2</t>
  </si>
  <si>
    <t>51070261884.859</t>
  </si>
  <si>
    <t>51070902505.774</t>
  </si>
  <si>
    <t>51031264869.148</t>
  </si>
  <si>
    <t>5101284374.356</t>
  </si>
  <si>
    <t>5107049495.71</t>
  </si>
  <si>
    <t>5102740374.476</t>
  </si>
  <si>
    <t>51089305015.853</t>
  </si>
  <si>
    <t>51051204075.838</t>
  </si>
  <si>
    <t>51062113794.336</t>
  </si>
  <si>
    <t>51037784405.66</t>
  </si>
  <si>
    <t>51022001173.651</t>
  </si>
  <si>
    <t>미래교통111S4</t>
  </si>
  <si>
    <t>51048185297.552</t>
  </si>
  <si>
    <t>510814629.526</t>
  </si>
  <si>
    <t>51075662073.235</t>
  </si>
  <si>
    <t>51039024265.223</t>
  </si>
  <si>
    <t>장만수</t>
  </si>
  <si>
    <t>5101663248.403</t>
  </si>
  <si>
    <t>미래교통111S3</t>
  </si>
  <si>
    <t>5103827391.908</t>
  </si>
  <si>
    <t>5108777486.526</t>
  </si>
  <si>
    <t>미래교통304B9</t>
  </si>
  <si>
    <t>51070424017.137</t>
  </si>
  <si>
    <t>51034551977.603</t>
  </si>
  <si>
    <t>미래교통111-2F7</t>
  </si>
  <si>
    <t>51090954889.178</t>
  </si>
  <si>
    <t>5106526742.321</t>
  </si>
  <si>
    <t>미래교통111C12</t>
  </si>
  <si>
    <t>51036151677.469</t>
  </si>
  <si>
    <t>5107151494.75</t>
  </si>
  <si>
    <t>미래교통111C13</t>
  </si>
  <si>
    <t>51098833681.254</t>
  </si>
  <si>
    <t>51016414545.305</t>
  </si>
  <si>
    <t>51095194921.231</t>
  </si>
  <si>
    <t>51099624643.706</t>
  </si>
  <si>
    <t>51087363082.572</t>
  </si>
  <si>
    <t>미래교통304B8</t>
  </si>
  <si>
    <t>51055093818.247</t>
  </si>
  <si>
    <t>51073341000.888</t>
  </si>
  <si>
    <t>51078784769.631</t>
  </si>
  <si>
    <t>미래교통111D6</t>
  </si>
  <si>
    <t>5106599710.194</t>
  </si>
  <si>
    <t>51050062289.741</t>
  </si>
  <si>
    <t>미래교통111-2B4</t>
  </si>
  <si>
    <t>51045912252.033</t>
  </si>
  <si>
    <t>51073892534.04</t>
  </si>
  <si>
    <t>51099414647.14</t>
  </si>
  <si>
    <t>5104400599.037</t>
  </si>
  <si>
    <t>51099111105.096</t>
  </si>
  <si>
    <t>5101800745.706</t>
  </si>
  <si>
    <t>51028764180.482</t>
  </si>
  <si>
    <t>5105584047.294</t>
  </si>
  <si>
    <t>미래교통304C3</t>
  </si>
  <si>
    <t>미래교통예비C12</t>
  </si>
  <si>
    <t>15%(3명)</t>
  </si>
  <si>
    <t>35%(7명)</t>
  </si>
  <si>
    <t>31%(5명)</t>
  </si>
  <si>
    <t>56%(9명)</t>
  </si>
  <si>
    <t>20%(22명)</t>
  </si>
  <si>
    <t>26%(26명)</t>
  </si>
  <si>
    <t>14%(13명)</t>
  </si>
  <si>
    <t>대비</t>
  </si>
  <si>
    <t>14위/(32개사)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</si>
</sst>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5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85" fontId="1" fillId="0" borderId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5" fontId="29" fillId="3" borderId="1" xfId="562" applyFont="1" applyFill="1" applyBorder="1">
      <alignment vertical="center"/>
    </xf>
    <xf numFmtId="185" fontId="15" fillId="3" borderId="2" xfId="562" applyFont="1" applyFill="1" applyBorder="1">
      <alignment vertical="center"/>
    </xf>
    <xf numFmtId="185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5" fontId="29" fillId="3" borderId="1" xfId="562" applyFont="1" applyFill="1" applyBorder="1" applyAlignment="1">
      <alignment horizontal="center" vertical="center"/>
    </xf>
    <xf numFmtId="185" fontId="8" fillId="3" borderId="2" xfId="562" applyFont="1" applyFill="1" applyBorder="1" applyAlignment="1">
      <alignment horizontal="center" vertical="center"/>
    </xf>
    <xf numFmtId="185" fontId="8" fillId="3" borderId="3" xfId="562" applyFont="1" applyFill="1" applyBorder="1" applyAlignment="1">
      <alignment horizontal="center" vertical="center"/>
    </xf>
    <xf numFmtId="185" fontId="15" fillId="3" borderId="2" xfId="562" applyFont="1" applyFill="1" applyBorder="1" applyAlignment="1">
      <alignment horizontal="left" vertical="center"/>
    </xf>
    <xf numFmtId="185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4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184" fontId="52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6" fontId="14" fillId="6" borderId="0" xfId="0" applyNumberFormat="1" applyFont="1" applyFill="1" applyAlignment="1">
      <alignment horizontal="center" vertical="center"/>
    </xf>
    <xf numFmtId="187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6" fontId="17" fillId="0" borderId="0" xfId="0" applyNumberFormat="1" applyFont="1" applyAlignment="1">
      <alignment horizontal="center" vertical="center"/>
    </xf>
    <xf numFmtId="186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7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5" fontId="8" fillId="3" borderId="8" xfId="562" applyFont="1" applyFill="1" applyBorder="1" applyAlignment="1">
      <alignment horizontal="center" vertical="center"/>
    </xf>
    <xf numFmtId="185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88" fontId="7" fillId="6" borderId="0" xfId="0" applyNumberFormat="1" applyFont="1" applyFill="1" applyAlignment="1">
      <alignment horizontal="center" vertical="center"/>
    </xf>
    <xf numFmtId="184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4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89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88" fontId="7" fillId="13" borderId="0" xfId="0" applyNumberFormat="1" applyFont="1" applyFill="1" applyAlignment="1">
      <alignment horizontal="center" vertical="center"/>
    </xf>
    <xf numFmtId="184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4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89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5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4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4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4" fontId="71" fillId="0" borderId="40" xfId="0" applyNumberFormat="1" applyFont="1" applyBorder="1" applyAlignment="1">
      <alignment horizontal="center" vertical="center"/>
    </xf>
    <xf numFmtId="184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0" fontId="7" fillId="13" borderId="0" xfId="0" applyNumberFormat="1" applyFont="1" applyFill="1" applyAlignment="1">
      <alignment horizontal="right" vertical="center"/>
    </xf>
    <xf numFmtId="190" fontId="25" fillId="13" borderId="0" xfId="0" applyNumberFormat="1" applyFont="1" applyFill="1" applyAlignment="1">
      <alignment horizontal="right" vertical="center"/>
    </xf>
    <xf numFmtId="190" fontId="7" fillId="6" borderId="0" xfId="0" applyNumberFormat="1" applyFont="1" applyFill="1" applyAlignment="1">
      <alignment horizontal="right" vertical="center"/>
    </xf>
    <xf numFmtId="190" fontId="25" fillId="6" borderId="0" xfId="0" applyNumberFormat="1" applyFont="1" applyFill="1" applyAlignment="1">
      <alignment horizontal="right" vertical="center"/>
    </xf>
    <xf numFmtId="184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4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8" fontId="7" fillId="16" borderId="0" xfId="562" applyNumberFormat="1" applyFont="1" applyFill="1" applyAlignment="1">
      <alignment horizontal="center" vertical="center"/>
    </xf>
    <xf numFmtId="184" fontId="39" fillId="16" borderId="0" xfId="4" applyNumberFormat="1" applyFont="1" applyFill="1" applyBorder="1" applyAlignment="1">
      <alignment horizontal="center" vertical="center"/>
    </xf>
    <xf numFmtId="184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9" fontId="7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0" fontId="4" fillId="7" borderId="0" xfId="569" applyFill="1">
      <alignment vertical="center"/>
    </xf>
    <xf numFmtId="0" fontId="34" fillId="8" borderId="0" xfId="569" applyFont="1" applyFill="1">
      <alignment vertical="center"/>
    </xf>
    <xf numFmtId="9" fontId="8" fillId="8" borderId="0" xfId="570" applyFont="1" applyFill="1" applyAlignment="1">
      <alignment horizontal="center" vertical="center"/>
    </xf>
    <xf numFmtId="0" fontId="4" fillId="8" borderId="0" xfId="569" applyFill="1">
      <alignment vertical="center"/>
    </xf>
    <xf numFmtId="0" fontId="11" fillId="8" borderId="0" xfId="569" applyFont="1" applyFill="1">
      <alignment vertical="center"/>
    </xf>
    <xf numFmtId="0" fontId="4" fillId="0" borderId="0" xfId="569">
      <alignment vertical="center"/>
    </xf>
    <xf numFmtId="0" fontId="59" fillId="2" borderId="0" xfId="569" applyFont="1" applyFill="1">
      <alignment vertical="center"/>
    </xf>
    <xf numFmtId="0" fontId="4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89" fontId="78" fillId="16" borderId="0" xfId="562" applyNumberFormat="1" applyFont="1" applyFill="1" applyAlignment="1">
      <alignment horizontal="right" vertical="center"/>
    </xf>
    <xf numFmtId="184" fontId="37" fillId="0" borderId="0" xfId="0" applyNumberFormat="1" applyFont="1" applyAlignment="1">
      <alignment horizontal="center" vertical="center"/>
    </xf>
    <xf numFmtId="191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2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6" fontId="84" fillId="18" borderId="49" xfId="563" applyNumberFormat="1" applyFont="1" applyFill="1" applyBorder="1" applyAlignment="1">
      <alignment horizontal="centerContinuous" vertical="center"/>
    </xf>
    <xf numFmtId="186" fontId="84" fillId="18" borderId="50" xfId="563" applyNumberFormat="1" applyFont="1" applyFill="1" applyBorder="1" applyAlignment="1">
      <alignment horizontal="centerContinuous" vertical="center"/>
    </xf>
    <xf numFmtId="0" fontId="20" fillId="0" borderId="0" xfId="569" applyFont="1">
      <alignment vertical="center"/>
    </xf>
    <xf numFmtId="0" fontId="35" fillId="0" borderId="0" xfId="569" applyFont="1">
      <alignment vertical="center"/>
    </xf>
    <xf numFmtId="9" fontId="20" fillId="0" borderId="0" xfId="570" applyFont="1" applyAlignment="1">
      <alignment horizontal="center" vertical="center"/>
    </xf>
    <xf numFmtId="9" fontId="20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76" fillId="0" borderId="0" xfId="569" applyFont="1">
      <alignment vertical="center"/>
    </xf>
    <xf numFmtId="0" fontId="36" fillId="0" borderId="0" xfId="569" applyFont="1">
      <alignment vertical="center"/>
    </xf>
    <xf numFmtId="9" fontId="8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1" fillId="0" borderId="0" xfId="569" applyFont="1">
      <alignment vertical="center"/>
    </xf>
    <xf numFmtId="0" fontId="16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7" fillId="16" borderId="0" xfId="570" applyFont="1" applyFill="1" applyBorder="1" applyAlignment="1">
      <alignment horizontal="center" vertical="center"/>
    </xf>
    <xf numFmtId="188" fontId="7" fillId="16" borderId="0" xfId="569" applyNumberFormat="1" applyFont="1" applyFill="1" applyAlignment="1">
      <alignment horizontal="center" vertical="center"/>
    </xf>
    <xf numFmtId="0" fontId="7" fillId="16" borderId="0" xfId="569" applyFont="1" applyFill="1" applyAlignment="1">
      <alignment horizontal="center" vertical="center"/>
    </xf>
    <xf numFmtId="184" fontId="7" fillId="16" borderId="0" xfId="569" applyNumberFormat="1" applyFont="1" applyFill="1" applyAlignment="1">
      <alignment horizontal="center" vertical="center"/>
    </xf>
    <xf numFmtId="10" fontId="7" fillId="16" borderId="0" xfId="570" applyNumberFormat="1" applyFont="1" applyFill="1" applyBorder="1" applyAlignment="1">
      <alignment horizontal="right" vertical="center"/>
    </xf>
    <xf numFmtId="179" fontId="7" fillId="16" borderId="0" xfId="569" applyNumberFormat="1" applyFont="1" applyFill="1" applyAlignment="1">
      <alignment horizontal="right" vertical="center"/>
    </xf>
    <xf numFmtId="189" fontId="7" fillId="16" borderId="0" xfId="569" applyNumberFormat="1" applyFont="1" applyFill="1" applyAlignment="1">
      <alignment horizontal="right" vertical="center"/>
    </xf>
    <xf numFmtId="190" fontId="7" fillId="16" borderId="0" xfId="569" applyNumberFormat="1" applyFont="1" applyFill="1" applyAlignment="1">
      <alignment horizontal="right" vertical="center"/>
    </xf>
    <xf numFmtId="190" fontId="74" fillId="16" borderId="0" xfId="569" applyNumberFormat="1" applyFont="1" applyFill="1" applyAlignment="1">
      <alignment horizontal="right" vertical="center"/>
    </xf>
    <xf numFmtId="0" fontId="54" fillId="0" borderId="0" xfId="569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4" fontId="52" fillId="0" borderId="0" xfId="0" applyNumberFormat="1" applyFont="1" applyAlignment="1">
      <alignment horizontal="left" vertical="center" indent="1"/>
    </xf>
    <xf numFmtId="0" fontId="20" fillId="0" borderId="0" xfId="569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9" fontId="30" fillId="0" borderId="0" xfId="2" applyFont="1" applyFill="1" applyBorder="1">
      <alignment vertical="center"/>
    </xf>
    <xf numFmtId="184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</cellXfs>
  <cellStyles count="572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2 2" xfId="571" xr:uid="{AC691530-79AC-47D8-92DF-3C90894D2391}"/>
    <cellStyle name="표준 2 4" xfId="3" xr:uid="{F025CCA9-607F-40C4-B9F4-A4606A80B63C}"/>
    <cellStyle name="표준 3" xfId="565" xr:uid="{60C4FBB4-F171-472B-9713-681973E66964}"/>
  </cellStyles>
  <dxfs count="8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7C-46DA-9DD8-AC89A0826B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68-4A1A-BAB5-880EACED1E5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EB0-4222-AA29-E0623D3A0588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EB0-4222-AA29-E0623D3A05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  <c:pt idx="9">
                  <c:v>2.3691442026156531</c:v>
                </c:pt>
                <c:pt idx="10">
                  <c:v>2.3811591966695898</c:v>
                </c:pt>
                <c:pt idx="11">
                  <c:v>2.3747571331801569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0.11009174311926606</c:v>
                </c:pt>
                <c:pt idx="1">
                  <c:v>9.1743119266055051E-2</c:v>
                </c:pt>
                <c:pt idx="2">
                  <c:v>0.20183486238532111</c:v>
                </c:pt>
                <c:pt idx="3">
                  <c:v>0.20183486238532111</c:v>
                </c:pt>
                <c:pt idx="4">
                  <c:v>0.25688073394495414</c:v>
                </c:pt>
                <c:pt idx="5">
                  <c:v>0.13761467889908258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0.2</c:v>
                </c:pt>
                <c:pt idx="3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0.35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23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490819</xdr:colOff>
      <xdr:row>10</xdr:row>
      <xdr:rowOff>255491</xdr:rowOff>
    </xdr:from>
    <xdr:to>
      <xdr:col>6</xdr:col>
      <xdr:colOff>647706</xdr:colOff>
      <xdr:row>13</xdr:row>
      <xdr:rowOff>154639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4143937" y="3606050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B4AC7AC-8511-46D2-8746-83D27AEC143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64996</xdr:colOff>
      <xdr:row>11</xdr:row>
      <xdr:rowOff>123265</xdr:rowOff>
    </xdr:from>
    <xdr:to>
      <xdr:col>6</xdr:col>
      <xdr:colOff>190500</xdr:colOff>
      <xdr:row>11</xdr:row>
      <xdr:rowOff>221876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 flipV="1">
          <a:off x="4592172" y="3765177"/>
          <a:ext cx="125504" cy="986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150160</xdr:colOff>
      <xdr:row>10</xdr:row>
      <xdr:rowOff>49306</xdr:rowOff>
    </xdr:from>
    <xdr:to>
      <xdr:col>7</xdr:col>
      <xdr:colOff>4487</xdr:colOff>
      <xdr:row>11</xdr:row>
      <xdr:rowOff>239807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677336" y="33998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425824</xdr:colOff>
      <xdr:row>11</xdr:row>
      <xdr:rowOff>112059</xdr:rowOff>
    </xdr:from>
    <xdr:to>
      <xdr:col>6</xdr:col>
      <xdr:colOff>605118</xdr:colOff>
      <xdr:row>11</xdr:row>
      <xdr:rowOff>212912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>
          <a:off x="4953000" y="3753971"/>
          <a:ext cx="179294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296" t="s">
        <v>453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297" t="s">
        <v>38</v>
      </c>
      <c r="D4" s="297"/>
      <c r="E4" s="61" t="s">
        <v>113</v>
      </c>
      <c r="F4" s="61" t="s">
        <v>64</v>
      </c>
      <c r="G4" s="92" t="s">
        <v>116</v>
      </c>
      <c r="H4" s="38"/>
      <c r="I4" s="38"/>
      <c r="J4" s="95" t="s">
        <v>35</v>
      </c>
      <c r="K4" s="95" t="s">
        <v>36</v>
      </c>
    </row>
    <row r="5" spans="1:16" ht="48.75" customHeight="1">
      <c r="B5" s="63" t="s">
        <v>454</v>
      </c>
      <c r="C5" s="298" t="s">
        <v>170</v>
      </c>
      <c r="D5" s="298"/>
      <c r="E5" s="62">
        <v>4</v>
      </c>
      <c r="F5" s="63">
        <v>48</v>
      </c>
      <c r="G5" s="252" t="s">
        <v>166</v>
      </c>
      <c r="H5" s="38"/>
      <c r="I5" s="38"/>
      <c r="J5" s="94" t="s">
        <v>50</v>
      </c>
      <c r="K5" s="93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300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16" ht="23.25" customHeight="1" thickBot="1">
      <c r="G10" s="6"/>
      <c r="H10" s="189" t="s">
        <v>93</v>
      </c>
      <c r="I10" s="190" t="s">
        <v>94</v>
      </c>
      <c r="J10" s="191" t="str">
        <f>C5</f>
        <v>미래교통</v>
      </c>
      <c r="K10" s="192" t="s">
        <v>95</v>
      </c>
    </row>
    <row r="11" spans="1:16" ht="23.25" customHeight="1" thickTop="1">
      <c r="G11" s="6"/>
      <c r="H11" s="253">
        <v>1</v>
      </c>
      <c r="I11" s="254">
        <v>2.0099999999999998</v>
      </c>
      <c r="J11" s="255">
        <v>2.1292535923242086</v>
      </c>
      <c r="K11" s="256"/>
      <c r="M11" s="2"/>
    </row>
    <row r="12" spans="1:16" ht="23.25" customHeight="1">
      <c r="G12" s="6"/>
      <c r="H12" s="257">
        <v>2</v>
      </c>
      <c r="I12" s="254">
        <v>2.3662575846193561</v>
      </c>
      <c r="J12" s="255">
        <v>2.5221333415580491</v>
      </c>
      <c r="K12" s="258">
        <v>0.18451524545978981</v>
      </c>
      <c r="M12" s="302"/>
    </row>
    <row r="13" spans="1:16" ht="23.25" customHeight="1">
      <c r="G13" s="6"/>
      <c r="H13" s="257">
        <v>3</v>
      </c>
      <c r="I13" s="254">
        <v>2.37</v>
      </c>
      <c r="J13" s="255">
        <v>2.5209626868221813</v>
      </c>
      <c r="K13" s="259">
        <v>-4.6415259517751384E-4</v>
      </c>
      <c r="M13" s="302"/>
    </row>
    <row r="14" spans="1:16" ht="23.25" customHeight="1">
      <c r="G14" s="6"/>
      <c r="H14" s="257">
        <v>4</v>
      </c>
      <c r="I14" s="254">
        <v>2.33</v>
      </c>
      <c r="J14" s="255">
        <v>2.4322706225879216</v>
      </c>
      <c r="K14" s="259">
        <v>-3.5181823474769947E-2</v>
      </c>
      <c r="M14" s="302"/>
    </row>
    <row r="15" spans="1:16" ht="23.25" customHeight="1">
      <c r="G15" s="6"/>
      <c r="H15" s="257">
        <v>5</v>
      </c>
      <c r="I15" s="254">
        <v>2.2850259626150282</v>
      </c>
      <c r="J15" s="255">
        <v>2.3767468664211013</v>
      </c>
      <c r="K15" s="259">
        <v>-2.2827951647807709E-2</v>
      </c>
      <c r="M15" s="302"/>
    </row>
    <row r="16" spans="1:16" ht="23.25" customHeight="1">
      <c r="G16" s="6"/>
      <c r="H16" s="257">
        <v>6</v>
      </c>
      <c r="I16" s="254">
        <v>2.0664933427553414</v>
      </c>
      <c r="J16" s="255">
        <v>2.3068305863345056</v>
      </c>
      <c r="K16" s="259">
        <v>-2.941679699861155E-2</v>
      </c>
      <c r="M16" s="302"/>
    </row>
    <row r="17" spans="2:15" ht="23.25" customHeight="1">
      <c r="G17" s="6"/>
      <c r="H17" s="257">
        <v>7</v>
      </c>
      <c r="I17" s="254">
        <v>2.13</v>
      </c>
      <c r="J17" s="255">
        <v>2.2470184197801015</v>
      </c>
      <c r="K17" s="259">
        <v>-2.5928287455839527E-2</v>
      </c>
      <c r="M17" s="302"/>
    </row>
    <row r="18" spans="2:15" ht="23.25" customHeight="1">
      <c r="G18" s="6"/>
      <c r="H18" s="257">
        <v>8</v>
      </c>
      <c r="I18" s="254">
        <v>2.08</v>
      </c>
      <c r="J18" s="255">
        <v>2.1717360650584303</v>
      </c>
      <c r="K18" s="259">
        <v>-3.3503221005655393E-2</v>
      </c>
      <c r="M18" s="302"/>
    </row>
    <row r="19" spans="2:15" ht="23.25" customHeight="1">
      <c r="G19" s="6"/>
      <c r="H19" s="257">
        <v>9</v>
      </c>
      <c r="I19" s="254">
        <v>2.13</v>
      </c>
      <c r="J19" s="255">
        <v>2.2526615401717471</v>
      </c>
      <c r="K19" s="259">
        <v>3.7263034129858541E-2</v>
      </c>
      <c r="M19" s="302"/>
    </row>
    <row r="20" spans="2:15" ht="23.25" customHeight="1">
      <c r="G20" s="6"/>
      <c r="H20" s="257">
        <v>10</v>
      </c>
      <c r="I20" s="254">
        <v>2.25</v>
      </c>
      <c r="J20" s="255">
        <v>2.3691442026156531</v>
      </c>
      <c r="K20" s="259">
        <v>5.1708905384439285E-2</v>
      </c>
      <c r="M20" s="302"/>
    </row>
    <row r="21" spans="2:15" ht="23.25" customHeight="1">
      <c r="G21" s="6"/>
      <c r="H21" s="257">
        <v>11</v>
      </c>
      <c r="I21" s="254">
        <v>2.17</v>
      </c>
      <c r="J21" s="255">
        <v>2.3811591966695898</v>
      </c>
      <c r="K21" s="259">
        <v>5.0714490239436305E-3</v>
      </c>
      <c r="M21" s="302"/>
    </row>
    <row r="22" spans="2:15" ht="23.25" customHeight="1">
      <c r="G22" s="6"/>
      <c r="H22" s="257">
        <v>12</v>
      </c>
      <c r="I22" s="254">
        <v>2.25</v>
      </c>
      <c r="J22" s="255">
        <v>2.3747571331801569</v>
      </c>
      <c r="K22" s="259">
        <v>-2.6886331238948902E-3</v>
      </c>
      <c r="M22" s="302"/>
    </row>
    <row r="23" spans="2:15" ht="23.25" customHeight="1">
      <c r="G23" s="6"/>
      <c r="H23" s="260" t="s">
        <v>312</v>
      </c>
      <c r="I23" s="261">
        <v>0.11940298507462699</v>
      </c>
      <c r="J23" s="262">
        <v>0.11530028256895708</v>
      </c>
      <c r="K23" s="263">
        <v>-4.1027025056699085E-3</v>
      </c>
      <c r="M23" s="302"/>
    </row>
    <row r="24" spans="2:15" ht="23.25" customHeight="1">
      <c r="H24" s="264" t="s">
        <v>313</v>
      </c>
      <c r="I24" s="265"/>
      <c r="J24" s="266" t="s">
        <v>602</v>
      </c>
      <c r="K24" s="267"/>
      <c r="M24" s="302"/>
    </row>
    <row r="25" spans="2:15" ht="9" customHeight="1">
      <c r="M25" s="302"/>
    </row>
    <row r="26" spans="2:15" ht="16.5" customHeight="1">
      <c r="B26" s="51" t="s">
        <v>128</v>
      </c>
      <c r="C26" s="51"/>
      <c r="D26" s="50"/>
      <c r="E26" s="50"/>
      <c r="F26" s="50"/>
      <c r="G26" s="50"/>
      <c r="H26" s="50"/>
      <c r="I26" s="50"/>
      <c r="J26" s="50"/>
      <c r="K26" s="50"/>
      <c r="M26" s="302"/>
    </row>
    <row r="27" spans="2:15" ht="27.75" customHeight="1">
      <c r="B27" s="55" t="s">
        <v>62</v>
      </c>
      <c r="C27" s="55" t="s">
        <v>102</v>
      </c>
      <c r="D27" s="55" t="s">
        <v>104</v>
      </c>
      <c r="E27" s="55" t="s">
        <v>105</v>
      </c>
      <c r="F27" s="55" t="s">
        <v>106</v>
      </c>
      <c r="G27" s="55" t="s">
        <v>107</v>
      </c>
      <c r="H27" s="55" t="s">
        <v>6</v>
      </c>
      <c r="I27" s="55" t="s">
        <v>7</v>
      </c>
      <c r="J27" s="55" t="s">
        <v>108</v>
      </c>
      <c r="K27" s="55" t="s">
        <v>72</v>
      </c>
      <c r="M27" s="302"/>
    </row>
    <row r="28" spans="2:15" ht="23.25" customHeight="1">
      <c r="B28" s="74" t="s">
        <v>314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302"/>
      <c r="N28" s="303" t="s">
        <v>119</v>
      </c>
    </row>
    <row r="29" spans="2:15" ht="22.5" customHeight="1">
      <c r="B29" s="221" t="s">
        <v>119</v>
      </c>
      <c r="C29" s="67">
        <v>12</v>
      </c>
      <c r="D29" s="68">
        <v>2.7827019314603327E-2</v>
      </c>
      <c r="E29" s="68">
        <v>0.33822556549615274</v>
      </c>
      <c r="F29" s="68">
        <v>0.16829336034584366</v>
      </c>
      <c r="G29" s="69">
        <v>19.578409090909087</v>
      </c>
      <c r="H29" s="70">
        <v>0.52885393927254454</v>
      </c>
      <c r="I29" s="70">
        <v>25.475137553180893</v>
      </c>
      <c r="J29" s="71">
        <v>2.3747571331801569</v>
      </c>
      <c r="K29" s="72" t="s">
        <v>69</v>
      </c>
      <c r="M29" s="302"/>
      <c r="N29" s="39" t="s">
        <v>69</v>
      </c>
      <c r="O29" s="39">
        <v>105</v>
      </c>
    </row>
    <row r="30" spans="2:15" ht="22.5" customHeight="1">
      <c r="B30" s="52" t="s">
        <v>601</v>
      </c>
      <c r="C30" s="52"/>
      <c r="D30" s="65">
        <v>0.11730322938920246</v>
      </c>
      <c r="E30" s="65">
        <v>-8.417208820960731E-2</v>
      </c>
      <c r="F30" s="65">
        <v>-0.14034481029597135</v>
      </c>
      <c r="G30" s="65">
        <v>0.53400401453165136</v>
      </c>
      <c r="H30" s="65">
        <v>-2.5110299286249416E-2</v>
      </c>
      <c r="I30" s="65">
        <v>0.37100548801239341</v>
      </c>
      <c r="J30" s="65">
        <v>5.4370531228733476E-2</v>
      </c>
      <c r="K30" s="66" t="s">
        <v>602</v>
      </c>
      <c r="M30" s="2" t="s">
        <v>164</v>
      </c>
      <c r="N30" s="304">
        <v>0.11009174311926606</v>
      </c>
      <c r="O30" s="39">
        <v>12</v>
      </c>
    </row>
    <row r="31" spans="2:15" ht="22.5" customHeight="1">
      <c r="M31" s="2" t="s">
        <v>165</v>
      </c>
      <c r="N31" s="304">
        <v>9.1743119266055051E-2</v>
      </c>
      <c r="O31" s="39">
        <v>10</v>
      </c>
    </row>
    <row r="32" spans="2:15" ht="17.25" customHeight="1">
      <c r="B32" s="51" t="s">
        <v>129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118</v>
      </c>
      <c r="N32" s="304">
        <v>0.20183486238532111</v>
      </c>
      <c r="O32" s="39">
        <v>22</v>
      </c>
    </row>
    <row r="33" spans="2:15" ht="22.5" customHeight="1">
      <c r="B33" s="59"/>
      <c r="C33" s="59"/>
      <c r="M33" s="2" t="s">
        <v>166</v>
      </c>
      <c r="N33" s="304">
        <v>0.20183486238532111</v>
      </c>
      <c r="O33" s="39">
        <v>22</v>
      </c>
    </row>
    <row r="34" spans="2:15" ht="22.5" customHeight="1" thickBot="1">
      <c r="H34" s="193" t="s">
        <v>93</v>
      </c>
      <c r="I34" s="194" t="s">
        <v>94</v>
      </c>
      <c r="J34" s="195" t="str">
        <f>J10</f>
        <v>미래교통</v>
      </c>
      <c r="K34" s="196" t="s">
        <v>117</v>
      </c>
      <c r="M34" s="2" t="s">
        <v>167</v>
      </c>
      <c r="N34" s="304">
        <v>0.25688073394495414</v>
      </c>
      <c r="O34" s="39">
        <v>26</v>
      </c>
    </row>
    <row r="35" spans="2:15" ht="22.5" customHeight="1" thickTop="1">
      <c r="H35" s="201" t="s">
        <v>111</v>
      </c>
      <c r="I35" s="202" t="s">
        <v>69</v>
      </c>
      <c r="J35" s="203" t="s">
        <v>69</v>
      </c>
      <c r="K35" s="204"/>
      <c r="M35" s="2" t="s">
        <v>76</v>
      </c>
      <c r="N35" s="304">
        <v>0.13761467889908258</v>
      </c>
      <c r="O35" s="39">
        <v>13</v>
      </c>
    </row>
    <row r="36" spans="2:15" ht="21" customHeight="1">
      <c r="H36" s="197" t="s">
        <v>96</v>
      </c>
      <c r="I36" s="198">
        <v>9.4502228826151558E-2</v>
      </c>
      <c r="J36" s="199" t="s">
        <v>327</v>
      </c>
      <c r="K36" s="200">
        <v>1.5589514293114504E-2</v>
      </c>
      <c r="M36" s="2"/>
    </row>
    <row r="37" spans="2:15" ht="21" customHeight="1">
      <c r="H37" s="181" t="s">
        <v>97</v>
      </c>
      <c r="I37" s="173">
        <v>0.10222882615156018</v>
      </c>
      <c r="J37" s="182" t="s">
        <v>376</v>
      </c>
      <c r="K37" s="183">
        <v>-1.0485706885505125E-2</v>
      </c>
      <c r="L37" s="4"/>
      <c r="M37" s="2"/>
    </row>
    <row r="38" spans="2:15" ht="21" customHeight="1">
      <c r="H38" s="180" t="s">
        <v>98</v>
      </c>
      <c r="I38" s="173">
        <v>0.17830609212481427</v>
      </c>
      <c r="J38" s="182" t="s">
        <v>598</v>
      </c>
      <c r="K38" s="183">
        <v>2.3528770260506843E-2</v>
      </c>
      <c r="L38" s="4"/>
      <c r="M38" s="2"/>
    </row>
    <row r="39" spans="2:15" ht="21" customHeight="1">
      <c r="H39" s="180" t="s">
        <v>101</v>
      </c>
      <c r="I39" s="173">
        <v>0.22704309063893016</v>
      </c>
      <c r="J39" s="182" t="s">
        <v>598</v>
      </c>
      <c r="K39" s="183">
        <v>-2.520822825360905E-2</v>
      </c>
      <c r="L39" s="4"/>
      <c r="M39" s="2"/>
    </row>
    <row r="40" spans="2:15" ht="21" customHeight="1">
      <c r="H40" s="184" t="s">
        <v>99</v>
      </c>
      <c r="I40" s="173">
        <v>0.22912332838038632</v>
      </c>
      <c r="J40" s="182" t="s">
        <v>599</v>
      </c>
      <c r="K40" s="183">
        <v>2.7757405564567822E-2</v>
      </c>
      <c r="L40" s="4"/>
      <c r="M40" s="2"/>
    </row>
    <row r="41" spans="2:15" ht="21" customHeight="1">
      <c r="H41" s="185" t="s">
        <v>100</v>
      </c>
      <c r="I41" s="186">
        <v>0.16879643387815751</v>
      </c>
      <c r="J41" s="187" t="s">
        <v>600</v>
      </c>
      <c r="K41" s="188">
        <v>-3.1181754979074938E-2</v>
      </c>
      <c r="L41" s="4"/>
      <c r="M41" s="2"/>
    </row>
    <row r="42" spans="2:15" ht="22.5" customHeight="1">
      <c r="L42" s="4"/>
      <c r="M42" s="2"/>
    </row>
    <row r="43" spans="2:15" ht="18" customHeight="1">
      <c r="B43" s="51" t="s">
        <v>130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</row>
    <row r="44" spans="2:15" ht="30.75" customHeight="1">
      <c r="B44" s="55" t="s">
        <v>62</v>
      </c>
      <c r="C44" s="55" t="s">
        <v>103</v>
      </c>
      <c r="D44" s="55" t="s">
        <v>104</v>
      </c>
      <c r="E44" s="55" t="s">
        <v>105</v>
      </c>
      <c r="F44" s="55" t="s">
        <v>106</v>
      </c>
      <c r="G44" s="55" t="s">
        <v>107</v>
      </c>
      <c r="H44" s="55" t="s">
        <v>6</v>
      </c>
      <c r="I44" s="55" t="s">
        <v>7</v>
      </c>
      <c r="J44" s="55" t="s">
        <v>108</v>
      </c>
      <c r="K44" s="55" t="s">
        <v>72</v>
      </c>
      <c r="L44" s="4"/>
      <c r="M44" s="2"/>
      <c r="N44" s="39" t="s">
        <v>123</v>
      </c>
    </row>
    <row r="45" spans="2:15" ht="22.5" customHeight="1">
      <c r="B45" s="223" t="s">
        <v>119</v>
      </c>
      <c r="C45" s="75">
        <v>1</v>
      </c>
      <c r="D45" s="76">
        <v>5.9373915244577073E-2</v>
      </c>
      <c r="E45" s="76">
        <v>0.41107287946070992</v>
      </c>
      <c r="F45" s="76">
        <v>0.16119323120964546</v>
      </c>
      <c r="G45" s="77">
        <v>24.053725000000004</v>
      </c>
      <c r="H45" s="78">
        <v>2.6442519748962741</v>
      </c>
      <c r="I45" s="78">
        <v>52.544932393999034</v>
      </c>
      <c r="J45" s="79">
        <v>2.1659981232572716</v>
      </c>
      <c r="K45" s="81" t="s">
        <v>76</v>
      </c>
      <c r="L45" s="4"/>
      <c r="M45" s="2"/>
      <c r="N45" s="39">
        <v>1</v>
      </c>
    </row>
    <row r="46" spans="2:15" ht="22.5" customHeight="1">
      <c r="B46" s="221" t="s">
        <v>119</v>
      </c>
      <c r="C46" s="67">
        <v>2</v>
      </c>
      <c r="D46" s="68">
        <v>5.6641787308846163E-2</v>
      </c>
      <c r="E46" s="68">
        <v>0.3367999559769761</v>
      </c>
      <c r="F46" s="68">
        <v>0.15238819154414668</v>
      </c>
      <c r="G46" s="69">
        <v>17.645113636363639</v>
      </c>
      <c r="H46" s="70">
        <v>1.0746039662033198</v>
      </c>
      <c r="I46" s="70">
        <v>18.61434949648503</v>
      </c>
      <c r="J46" s="71">
        <v>2.4738951708032944</v>
      </c>
      <c r="K46" s="72" t="s">
        <v>165</v>
      </c>
      <c r="M46" s="2"/>
      <c r="N46" s="39">
        <v>5</v>
      </c>
    </row>
    <row r="47" spans="2:15" ht="22.5" customHeight="1">
      <c r="B47" s="221" t="s">
        <v>119</v>
      </c>
      <c r="C47" s="67">
        <v>3</v>
      </c>
      <c r="D47" s="68">
        <v>2.0753837977128348E-2</v>
      </c>
      <c r="E47" s="68">
        <v>0.3296664495585932</v>
      </c>
      <c r="F47" s="68">
        <v>0.17037138009809369</v>
      </c>
      <c r="G47" s="69">
        <v>17.52631818181818</v>
      </c>
      <c r="H47" s="70">
        <v>0.29942803193937434</v>
      </c>
      <c r="I47" s="70">
        <v>19.751010749725719</v>
      </c>
      <c r="J47" s="71">
        <v>2.5052108972037881</v>
      </c>
      <c r="K47" s="72" t="s">
        <v>68</v>
      </c>
      <c r="M47" s="2"/>
      <c r="N47" s="39">
        <v>4</v>
      </c>
    </row>
    <row r="48" spans="2:15" ht="22.5" customHeight="1">
      <c r="B48" s="221" t="s">
        <v>119</v>
      </c>
      <c r="C48" s="67">
        <v>4</v>
      </c>
      <c r="D48" s="68">
        <v>1.8464188394091072E-2</v>
      </c>
      <c r="E48" s="68">
        <v>0.32412015109151915</v>
      </c>
      <c r="F48" s="68">
        <v>0.17584398786108946</v>
      </c>
      <c r="G48" s="69">
        <v>18.776299999999999</v>
      </c>
      <c r="H48" s="70">
        <v>0.16698138461043632</v>
      </c>
      <c r="I48" s="70">
        <v>20.177911243907548</v>
      </c>
      <c r="J48" s="71">
        <v>2.4322706225879216</v>
      </c>
      <c r="K48" s="72" t="s">
        <v>166</v>
      </c>
      <c r="M48" s="2"/>
      <c r="N48" s="39">
        <v>3</v>
      </c>
    </row>
    <row r="49" spans="2:16" ht="22.5" customHeight="1">
      <c r="B49" s="221" t="s">
        <v>119</v>
      </c>
      <c r="C49" s="67">
        <v>5</v>
      </c>
      <c r="D49" s="68">
        <v>2.1225785242393672E-2</v>
      </c>
      <c r="E49" s="68">
        <v>0.32285417811496736</v>
      </c>
      <c r="F49" s="68">
        <v>0.17121390504149236</v>
      </c>
      <c r="G49" s="69">
        <v>19.617874999999998</v>
      </c>
      <c r="H49" s="70">
        <v>0.190361876908795</v>
      </c>
      <c r="I49" s="70">
        <v>22.23584535249676</v>
      </c>
      <c r="J49" s="71">
        <v>2.3833447036000162</v>
      </c>
      <c r="K49" s="72" t="s">
        <v>166</v>
      </c>
      <c r="M49" s="2"/>
      <c r="N49" s="39">
        <v>3</v>
      </c>
    </row>
    <row r="50" spans="2:16" ht="22.5" customHeight="1">
      <c r="B50" s="221" t="s">
        <v>119</v>
      </c>
      <c r="C50" s="67">
        <v>6</v>
      </c>
      <c r="D50" s="68">
        <v>2.3743427410071131E-2</v>
      </c>
      <c r="E50" s="68">
        <v>0.32212099654116993</v>
      </c>
      <c r="F50" s="68">
        <v>0.16277915395079245</v>
      </c>
      <c r="G50" s="69">
        <v>20.744025641025647</v>
      </c>
      <c r="H50" s="70">
        <v>0.15063708882158799</v>
      </c>
      <c r="I50" s="70">
        <v>23.662711598259385</v>
      </c>
      <c r="J50" s="71">
        <v>2.3066106766471299</v>
      </c>
      <c r="K50" s="72" t="s">
        <v>69</v>
      </c>
      <c r="M50" s="2"/>
      <c r="N50" s="39">
        <v>3</v>
      </c>
    </row>
    <row r="51" spans="2:16" ht="22.5" customHeight="1">
      <c r="B51" s="221" t="s">
        <v>119</v>
      </c>
      <c r="C51" s="67">
        <v>7</v>
      </c>
      <c r="D51" s="68">
        <v>2.7747201486470058E-2</v>
      </c>
      <c r="E51" s="68">
        <v>0.32155639157209953</v>
      </c>
      <c r="F51" s="68">
        <v>0.15967557685265357</v>
      </c>
      <c r="G51" s="69">
        <v>21.055150000000005</v>
      </c>
      <c r="H51" s="70">
        <v>0.1234892774211151</v>
      </c>
      <c r="I51" s="70">
        <v>22.753884651628393</v>
      </c>
      <c r="J51" s="71">
        <v>2.2494808139592393</v>
      </c>
      <c r="K51" s="72" t="s">
        <v>69</v>
      </c>
      <c r="M51" s="2"/>
      <c r="N51" s="39">
        <v>3</v>
      </c>
    </row>
    <row r="52" spans="2:16" ht="22.5" customHeight="1">
      <c r="B52" s="221" t="s">
        <v>119</v>
      </c>
      <c r="C52" s="67">
        <v>8</v>
      </c>
      <c r="D52" s="68">
        <v>3.1654186542287126E-2</v>
      </c>
      <c r="E52" s="68">
        <v>0.32433326241764399</v>
      </c>
      <c r="F52" s="68">
        <v>0.15149752836345928</v>
      </c>
      <c r="G52" s="69">
        <v>22.395974358974364</v>
      </c>
      <c r="H52" s="70">
        <v>8.9591623044473628E-2</v>
      </c>
      <c r="I52" s="70">
        <v>24.022754686290948</v>
      </c>
      <c r="J52" s="71">
        <v>2.1717360650584303</v>
      </c>
      <c r="K52" s="72" t="s">
        <v>67</v>
      </c>
      <c r="M52" s="2"/>
      <c r="N52" s="39">
        <v>2</v>
      </c>
    </row>
    <row r="53" spans="2:16" ht="22.5" customHeight="1">
      <c r="B53" s="221" t="s">
        <v>119</v>
      </c>
      <c r="C53" s="67">
        <v>9</v>
      </c>
      <c r="D53" s="68">
        <v>2.8477594078980664E-2</v>
      </c>
      <c r="E53" s="68">
        <v>0.32070266803677949</v>
      </c>
      <c r="F53" s="68">
        <v>0.15713665882504835</v>
      </c>
      <c r="G53" s="69">
        <v>21.539574999999992</v>
      </c>
      <c r="H53" s="70">
        <v>0.13358251704419447</v>
      </c>
      <c r="I53" s="70">
        <v>24.041737440735314</v>
      </c>
      <c r="J53" s="71">
        <v>2.2526615401717471</v>
      </c>
      <c r="K53" s="72" t="s">
        <v>69</v>
      </c>
      <c r="M53" s="2"/>
      <c r="N53" s="39">
        <v>3</v>
      </c>
    </row>
    <row r="54" spans="2:16" ht="22.5" customHeight="1">
      <c r="B54" s="221" t="s">
        <v>119</v>
      </c>
      <c r="C54" s="67">
        <v>10</v>
      </c>
      <c r="D54" s="68">
        <v>1.9915675672449562E-2</v>
      </c>
      <c r="E54" s="68">
        <v>0.32373205879128536</v>
      </c>
      <c r="F54" s="68">
        <v>0.16852754290781372</v>
      </c>
      <c r="G54" s="69">
        <v>19.858999999999998</v>
      </c>
      <c r="H54" s="70">
        <v>0.30082409590200115</v>
      </c>
      <c r="I54" s="70">
        <v>24.210935694436209</v>
      </c>
      <c r="J54" s="71">
        <v>2.3691442026156531</v>
      </c>
      <c r="K54" s="72" t="s">
        <v>69</v>
      </c>
      <c r="M54" s="2"/>
      <c r="N54" s="39">
        <v>3</v>
      </c>
    </row>
    <row r="55" spans="2:16" ht="22.5" customHeight="1">
      <c r="B55" s="221" t="s">
        <v>119</v>
      </c>
      <c r="C55" s="67">
        <v>11</v>
      </c>
      <c r="D55" s="68">
        <v>2.2445318414889573E-2</v>
      </c>
      <c r="E55" s="68">
        <v>0.3284731325878163</v>
      </c>
      <c r="F55" s="68">
        <v>0.16798660014534075</v>
      </c>
      <c r="G55" s="69">
        <v>19.846136363636365</v>
      </c>
      <c r="H55" s="70">
        <v>0.40975152733657166</v>
      </c>
      <c r="I55" s="70">
        <v>25.202312295296224</v>
      </c>
      <c r="J55" s="71">
        <v>2.3811591966695898</v>
      </c>
      <c r="K55" s="72" t="s">
        <v>69</v>
      </c>
      <c r="M55" s="2"/>
      <c r="N55" s="39">
        <v>3</v>
      </c>
    </row>
    <row r="56" spans="2:16" ht="22.5" customHeight="1">
      <c r="B56" s="221" t="s">
        <v>119</v>
      </c>
      <c r="C56" s="67">
        <v>12</v>
      </c>
      <c r="D56" s="68">
        <v>2.7827019314603327E-2</v>
      </c>
      <c r="E56" s="68">
        <v>0.33822556549615274</v>
      </c>
      <c r="F56" s="68">
        <v>0.16829336034584366</v>
      </c>
      <c r="G56" s="69">
        <v>19.578409090909087</v>
      </c>
      <c r="H56" s="70">
        <v>0.52885393927254454</v>
      </c>
      <c r="I56" s="70">
        <v>25.475137553180893</v>
      </c>
      <c r="J56" s="71">
        <v>2.3747571331801569</v>
      </c>
      <c r="K56" s="72" t="s">
        <v>326</v>
      </c>
      <c r="M56" s="2"/>
      <c r="N56" s="39">
        <v>3</v>
      </c>
    </row>
    <row r="57" spans="2:16" ht="25.5" customHeight="1">
      <c r="B57" s="52" t="s">
        <v>109</v>
      </c>
      <c r="C57" s="52"/>
      <c r="D57" s="65" cm="1">
        <f t="array" aca="1" ref="D57" ca="1">(INDIRECT(ADDRESS(ROW()-1,COLUMN()))/INDIRECT(ADDRESS(ROW()-2,COLUMN())))-1</f>
        <v>0.23976941650975592</v>
      </c>
      <c r="E57" s="65" cm="1">
        <f t="array" aca="1" ref="E57" ca="1">(INDIRECT(ADDRESS(ROW()-1,COLUMN()))/INDIRECT(ADDRESS(ROW()-2,COLUMN())))-1</f>
        <v>2.9690199717412602E-2</v>
      </c>
      <c r="F57" s="65" cm="1">
        <f t="array" aca="1" ref="F57" ca="1">(INDIRECT(ADDRESS(ROW()-1,COLUMN()))/INDIRECT(ADDRESS(ROW()-2,COLUMN())))-1</f>
        <v>1.8260992259948594E-3</v>
      </c>
      <c r="G57" s="65" cm="1">
        <f t="array" aca="1" ref="G57" ca="1">(INDIRECT(ADDRESS(ROW()-1,COLUMN()))/INDIRECT(ADDRESS(ROW()-2,COLUMN())))-1</f>
        <v>-1.3490145780607921E-2</v>
      </c>
      <c r="H57" s="65" cm="1">
        <f t="array" aca="1" ref="H57" ca="1">(INDIRECT(ADDRESS(ROW()-1,COLUMN()))/INDIRECT(ADDRESS(ROW()-2,COLUMN())))-1</f>
        <v>0.29066984255104833</v>
      </c>
      <c r="I57" s="65" cm="1">
        <f t="array" aca="1" ref="I57" ca="1">(INDIRECT(ADDRESS(ROW()-1,COLUMN()))/INDIRECT(ADDRESS(ROW()-2,COLUMN())))-1</f>
        <v>1.0825405807529442E-2</v>
      </c>
      <c r="J57" s="65" cm="1">
        <f t="array" aca="1" ref="J57" ca="1">(INDIRECT(ADDRESS(ROW()-1,COLUMN()))/INDIRECT(ADDRESS(ROW()-2,COLUMN())))-1</f>
        <v>-2.6886331238948902E-3</v>
      </c>
      <c r="K57" s="73" t="str" cm="1">
        <f t="array" aca="1" ref="K57" ca="1">_xlfn.IFS(N57=0,"등급유지",N57&gt;0,N57&amp;"등급 상승",N57&lt;0,N57&amp;"등급 하락")</f>
        <v>등급유지</v>
      </c>
      <c r="M57" s="305"/>
      <c r="N57" s="39" cm="1">
        <f t="array" aca="1" ref="N57" ca="1">(INDIRECT(ADDRESS(ROW()-1,COLUMN()))-INDIRECT(ADDRESS(ROW()-2,COLUMN())))</f>
        <v>0</v>
      </c>
      <c r="O57" s="39" t="s">
        <v>124</v>
      </c>
    </row>
    <row r="58" spans="2:16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5"/>
      <c r="N58" s="2"/>
      <c r="O58" s="2"/>
    </row>
    <row r="59" spans="2:16" ht="18" customHeight="1">
      <c r="B59" s="51" t="s">
        <v>131</v>
      </c>
      <c r="C59" s="51"/>
      <c r="D59" s="50"/>
      <c r="E59" s="50"/>
      <c r="F59" s="50"/>
      <c r="G59" s="50"/>
      <c r="H59" s="50"/>
      <c r="I59" s="50"/>
      <c r="J59" s="50"/>
      <c r="K59" s="50"/>
      <c r="M59" s="305"/>
    </row>
    <row r="60" spans="2:16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5"/>
    </row>
    <row r="61" spans="2:16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05"/>
      <c r="N61" s="306"/>
      <c r="P61" s="307"/>
    </row>
    <row r="62" spans="2:16" ht="25.5" customHeight="1">
      <c r="B62" s="47"/>
      <c r="C62" s="47"/>
      <c r="D62" s="48"/>
      <c r="M62" s="305"/>
      <c r="N62" s="306"/>
      <c r="P62" s="307"/>
    </row>
    <row r="63" spans="2:16" ht="25.5" customHeight="1">
      <c r="B63" s="47"/>
      <c r="C63" s="47"/>
      <c r="D63" s="48"/>
      <c r="M63" s="305"/>
      <c r="N63" s="306"/>
      <c r="P63" s="307"/>
    </row>
    <row r="64" spans="2:16" ht="25.5" customHeight="1">
      <c r="B64" s="47"/>
      <c r="C64" s="47"/>
      <c r="D64" s="48"/>
      <c r="M64" s="305"/>
      <c r="N64" s="306"/>
      <c r="P64" s="307"/>
    </row>
    <row r="65" spans="2:16" ht="25.5" customHeight="1">
      <c r="B65" s="47"/>
      <c r="C65" s="47"/>
      <c r="D65" s="48"/>
      <c r="M65" s="305"/>
      <c r="N65" s="306"/>
      <c r="P65" s="307"/>
    </row>
    <row r="66" spans="2:16" ht="25.5" customHeight="1">
      <c r="B66" s="47"/>
      <c r="C66" s="47"/>
      <c r="D66" s="48"/>
      <c r="M66" s="305"/>
      <c r="N66" s="306"/>
      <c r="P66" s="307"/>
    </row>
    <row r="67" spans="2:16" ht="25.5" customHeight="1">
      <c r="B67" s="47"/>
      <c r="C67" s="47"/>
      <c r="D67" s="48"/>
      <c r="M67" s="305"/>
      <c r="N67" s="306"/>
      <c r="P67" s="307"/>
    </row>
    <row r="68" spans="2:16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05"/>
      <c r="N68" s="306"/>
      <c r="P68" s="307"/>
    </row>
    <row r="69" spans="2:16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305"/>
      <c r="N69" s="306"/>
      <c r="P69" s="307"/>
    </row>
    <row r="70" spans="2:16" ht="25.5" customHeight="1" thickBot="1">
      <c r="B70" s="205" t="s">
        <v>93</v>
      </c>
      <c r="C70" s="206" t="s">
        <v>122</v>
      </c>
      <c r="D70" s="206" t="s">
        <v>91</v>
      </c>
      <c r="E70" s="206" t="s">
        <v>120</v>
      </c>
      <c r="F70" s="206" t="s">
        <v>121</v>
      </c>
      <c r="G70" s="206"/>
      <c r="H70" s="206"/>
      <c r="I70" s="206"/>
      <c r="J70" s="206"/>
      <c r="K70" s="207"/>
      <c r="M70" s="308">
        <v>1</v>
      </c>
      <c r="N70" s="309">
        <v>2</v>
      </c>
      <c r="O70" s="309">
        <v>3</v>
      </c>
      <c r="P70" s="308">
        <v>4</v>
      </c>
    </row>
    <row r="71" spans="2:16" ht="25.5" customHeight="1" thickTop="1">
      <c r="B71" s="210" t="s">
        <v>111</v>
      </c>
      <c r="C71" s="211" t="s">
        <v>71</v>
      </c>
      <c r="D71" s="212" t="s">
        <v>69</v>
      </c>
      <c r="E71" s="212" t="s">
        <v>69</v>
      </c>
      <c r="F71" s="212" t="s">
        <v>69</v>
      </c>
      <c r="G71" s="212"/>
      <c r="H71" s="212"/>
      <c r="I71" s="212"/>
      <c r="J71" s="212"/>
      <c r="K71" s="212"/>
      <c r="M71" s="308" t="s">
        <v>122</v>
      </c>
      <c r="N71" s="308" t="s">
        <v>91</v>
      </c>
      <c r="O71" s="308" t="s">
        <v>120</v>
      </c>
      <c r="P71" s="308" t="s">
        <v>121</v>
      </c>
    </row>
    <row r="72" spans="2:16" ht="25.5" customHeight="1">
      <c r="B72" s="208" t="s">
        <v>96</v>
      </c>
      <c r="C72" s="198" t="s">
        <v>377</v>
      </c>
      <c r="D72" s="198" t="s">
        <v>311</v>
      </c>
      <c r="E72" s="198" t="s">
        <v>311</v>
      </c>
      <c r="F72" s="198" t="s">
        <v>311</v>
      </c>
      <c r="G72" s="198"/>
      <c r="H72" s="198"/>
      <c r="I72" s="198"/>
      <c r="J72" s="198"/>
      <c r="K72" s="209"/>
      <c r="M72" s="305"/>
      <c r="N72" s="306"/>
      <c r="P72" s="307"/>
    </row>
    <row r="73" spans="2:16" ht="25.5" customHeight="1">
      <c r="B73" s="172" t="s">
        <v>97</v>
      </c>
      <c r="C73" s="174" t="s">
        <v>377</v>
      </c>
      <c r="D73" s="174" t="s">
        <v>311</v>
      </c>
      <c r="E73" s="174" t="s">
        <v>594</v>
      </c>
      <c r="F73" s="174" t="s">
        <v>311</v>
      </c>
      <c r="G73" s="174"/>
      <c r="H73" s="174"/>
      <c r="I73" s="174"/>
      <c r="J73" s="174"/>
      <c r="K73" s="175"/>
      <c r="M73" s="310">
        <v>0.5</v>
      </c>
      <c r="N73" s="310">
        <v>0</v>
      </c>
      <c r="O73" s="310">
        <v>0</v>
      </c>
      <c r="P73" s="310">
        <v>0</v>
      </c>
    </row>
    <row r="74" spans="2:16" ht="25.5" customHeight="1">
      <c r="B74" s="171" t="s">
        <v>98</v>
      </c>
      <c r="C74" s="174" t="s">
        <v>311</v>
      </c>
      <c r="D74" s="174" t="s">
        <v>379</v>
      </c>
      <c r="E74" s="174" t="s">
        <v>595</v>
      </c>
      <c r="F74" s="174" t="s">
        <v>328</v>
      </c>
      <c r="G74" s="174"/>
      <c r="H74" s="174"/>
      <c r="I74" s="174"/>
      <c r="J74" s="174"/>
      <c r="K74" s="175"/>
      <c r="M74" s="310">
        <v>0.5</v>
      </c>
      <c r="N74" s="310">
        <v>0</v>
      </c>
      <c r="O74" s="310">
        <v>0.15</v>
      </c>
      <c r="P74" s="310">
        <v>0</v>
      </c>
    </row>
    <row r="75" spans="2:16" ht="25.5" customHeight="1">
      <c r="B75" s="171" t="s">
        <v>101</v>
      </c>
      <c r="C75" s="174" t="s">
        <v>311</v>
      </c>
      <c r="D75" s="174" t="s">
        <v>378</v>
      </c>
      <c r="E75" s="174" t="s">
        <v>381</v>
      </c>
      <c r="F75" s="174" t="s">
        <v>596</v>
      </c>
      <c r="G75" s="174"/>
      <c r="H75" s="174"/>
      <c r="I75" s="174"/>
      <c r="J75" s="174"/>
      <c r="K75" s="175"/>
      <c r="M75" s="310">
        <v>0</v>
      </c>
      <c r="N75" s="310">
        <v>0.4</v>
      </c>
      <c r="O75" s="310">
        <v>0.35</v>
      </c>
      <c r="P75" s="310">
        <v>0.125</v>
      </c>
    </row>
    <row r="76" spans="2:16" ht="25.5" customHeight="1">
      <c r="B76" s="176" t="s">
        <v>99</v>
      </c>
      <c r="C76" s="174" t="s">
        <v>311</v>
      </c>
      <c r="D76" s="174" t="s">
        <v>311</v>
      </c>
      <c r="E76" s="174" t="s">
        <v>380</v>
      </c>
      <c r="F76" s="174" t="s">
        <v>597</v>
      </c>
      <c r="G76" s="174"/>
      <c r="H76" s="174"/>
      <c r="I76" s="174"/>
      <c r="J76" s="174"/>
      <c r="K76" s="175"/>
      <c r="M76" s="310">
        <v>0</v>
      </c>
      <c r="N76" s="310">
        <v>0.6</v>
      </c>
      <c r="O76" s="310">
        <v>0.2</v>
      </c>
      <c r="P76" s="310">
        <v>0.3125</v>
      </c>
    </row>
    <row r="77" spans="2:16" ht="25.5" customHeight="1">
      <c r="B77" s="177" t="s">
        <v>100</v>
      </c>
      <c r="C77" s="178" t="s">
        <v>311</v>
      </c>
      <c r="D77" s="178" t="s">
        <v>311</v>
      </c>
      <c r="E77" s="178" t="s">
        <v>311</v>
      </c>
      <c r="F77" s="178" t="s">
        <v>311</v>
      </c>
      <c r="G77" s="178"/>
      <c r="H77" s="178"/>
      <c r="I77" s="178"/>
      <c r="J77" s="178"/>
      <c r="K77" s="179"/>
      <c r="M77" s="310">
        <v>0</v>
      </c>
      <c r="N77" s="310">
        <v>0</v>
      </c>
      <c r="O77" s="310">
        <v>0.3</v>
      </c>
      <c r="P77" s="310">
        <v>0.5625</v>
      </c>
    </row>
    <row r="78" spans="2:16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310">
        <v>0</v>
      </c>
      <c r="N78" s="310">
        <v>0</v>
      </c>
      <c r="O78" s="310">
        <v>0</v>
      </c>
      <c r="P78" s="310">
        <v>0</v>
      </c>
    </row>
    <row r="79" spans="2:16" ht="17.25" customHeight="1">
      <c r="B79" s="51" t="s">
        <v>132</v>
      </c>
      <c r="C79" s="51"/>
      <c r="D79" s="50"/>
      <c r="E79" s="50"/>
      <c r="F79" s="50"/>
      <c r="G79" s="50"/>
      <c r="H79" s="50"/>
      <c r="I79" s="50"/>
      <c r="J79" s="50"/>
      <c r="K79" s="50"/>
      <c r="M79" s="305"/>
      <c r="N79" s="306"/>
      <c r="P79" s="307"/>
    </row>
    <row r="80" spans="2:16" ht="30.75" customHeight="1">
      <c r="B80" s="55" t="s">
        <v>75</v>
      </c>
      <c r="C80" s="55" t="s">
        <v>103</v>
      </c>
      <c r="D80" s="55" t="s">
        <v>104</v>
      </c>
      <c r="E80" s="55" t="s">
        <v>105</v>
      </c>
      <c r="F80" s="55" t="s">
        <v>106</v>
      </c>
      <c r="G80" s="55" t="s">
        <v>107</v>
      </c>
      <c r="H80" s="55" t="s">
        <v>6</v>
      </c>
      <c r="I80" s="55" t="s">
        <v>7</v>
      </c>
      <c r="J80" s="55" t="s">
        <v>108</v>
      </c>
      <c r="K80" s="55" t="s">
        <v>110</v>
      </c>
      <c r="M80" s="305"/>
      <c r="N80" s="306"/>
      <c r="P80" s="307"/>
    </row>
    <row r="81" spans="2:16" ht="20.25" customHeight="1">
      <c r="B81" s="85" t="s">
        <v>122</v>
      </c>
      <c r="C81" s="64">
        <v>1</v>
      </c>
      <c r="D81" s="86">
        <v>8.3346098257112602E-2</v>
      </c>
      <c r="E81" s="86">
        <v>0.37309714432957375</v>
      </c>
      <c r="F81" s="86">
        <v>9.3139369761223417E-2</v>
      </c>
      <c r="G81" s="87">
        <v>28.378999999999998</v>
      </c>
      <c r="H81" s="88">
        <v>0.65097408972898096</v>
      </c>
      <c r="I81" s="88">
        <v>20.688099642815526</v>
      </c>
      <c r="J81" s="89">
        <v>2.2491530913232625</v>
      </c>
      <c r="K81" s="72"/>
      <c r="M81" s="305"/>
      <c r="N81" s="306"/>
      <c r="P81" s="307"/>
    </row>
    <row r="82" spans="2:16" ht="20.25" customHeight="1">
      <c r="B82" s="85" t="s">
        <v>122</v>
      </c>
      <c r="C82" s="64">
        <v>2</v>
      </c>
      <c r="D82" s="86">
        <v>8.809661292857883E-2</v>
      </c>
      <c r="E82" s="86">
        <v>0.29842234194663486</v>
      </c>
      <c r="F82" s="86">
        <v>0.12972345756477596</v>
      </c>
      <c r="G82" s="87">
        <v>22.111499999999999</v>
      </c>
      <c r="H82" s="88">
        <v>2.2203415928930419E-2</v>
      </c>
      <c r="I82" s="88">
        <v>6.0615325485980041</v>
      </c>
      <c r="J82" s="89">
        <v>2.5279567288195479</v>
      </c>
      <c r="K82" s="72"/>
      <c r="M82" s="305"/>
      <c r="N82" s="306"/>
      <c r="P82" s="307"/>
    </row>
    <row r="83" spans="2:16" ht="20.25" customHeight="1">
      <c r="B83" s="85" t="s">
        <v>122</v>
      </c>
      <c r="C83" s="64">
        <v>3</v>
      </c>
      <c r="D83" s="86">
        <v>2.2139110450778678E-2</v>
      </c>
      <c r="E83" s="86">
        <v>0.23966387915087353</v>
      </c>
      <c r="F83" s="86">
        <v>0.1319389126893907</v>
      </c>
      <c r="G83" s="87">
        <v>20.457500000000003</v>
      </c>
      <c r="H83" s="88">
        <v>2.0298294259906261E-2</v>
      </c>
      <c r="I83" s="88">
        <v>3.4710083184439711</v>
      </c>
      <c r="J83" s="89">
        <v>2.6782850500018571</v>
      </c>
      <c r="K83" s="72"/>
      <c r="M83" s="305"/>
      <c r="N83" s="306"/>
      <c r="P83" s="307"/>
    </row>
    <row r="84" spans="2:16" ht="20.25" customHeight="1">
      <c r="B84" s="85" t="s">
        <v>122</v>
      </c>
      <c r="C84" s="64">
        <v>4</v>
      </c>
      <c r="D84" s="86">
        <v>1.3998623809256776E-2</v>
      </c>
      <c r="E84" s="86">
        <v>0.24472650344844574</v>
      </c>
      <c r="F84" s="86">
        <v>0.10164202888619542</v>
      </c>
      <c r="G84" s="87">
        <v>19.763500000000001</v>
      </c>
      <c r="H84" s="88">
        <v>3.2734952942413985E-2</v>
      </c>
      <c r="I84" s="88">
        <v>3.0552622746253051</v>
      </c>
      <c r="J84" s="89">
        <v>2.7517053066729602</v>
      </c>
      <c r="K84" s="72"/>
      <c r="M84" s="305"/>
      <c r="N84" s="306"/>
      <c r="P84" s="307"/>
    </row>
    <row r="85" spans="2:16" ht="20.25" customHeight="1">
      <c r="B85" s="85" t="s">
        <v>122</v>
      </c>
      <c r="C85" s="64">
        <v>5</v>
      </c>
      <c r="D85" s="86">
        <v>1.638046733397731E-2</v>
      </c>
      <c r="E85" s="86">
        <v>0.25223073220611519</v>
      </c>
      <c r="F85" s="86">
        <v>0.10328892038706652</v>
      </c>
      <c r="G85" s="87">
        <v>20.975999999999999</v>
      </c>
      <c r="H85" s="88">
        <v>5.5264269870019542E-3</v>
      </c>
      <c r="I85" s="88">
        <v>4.2885073419135162</v>
      </c>
      <c r="J85" s="89">
        <v>2.6750450340573519</v>
      </c>
      <c r="K85" s="72"/>
      <c r="M85" s="305"/>
      <c r="N85" s="306"/>
      <c r="P85" s="307"/>
    </row>
    <row r="86" spans="2:16" ht="20.25" customHeight="1">
      <c r="B86" s="85" t="s">
        <v>122</v>
      </c>
      <c r="C86" s="64">
        <v>6</v>
      </c>
      <c r="D86" s="86">
        <v>1.0860684122518682E-2</v>
      </c>
      <c r="E86" s="86">
        <v>0.25354495060699905</v>
      </c>
      <c r="F86" s="86">
        <v>0.11274680438917307</v>
      </c>
      <c r="G86" s="87">
        <v>21.820500000000003</v>
      </c>
      <c r="H86" s="88">
        <v>0</v>
      </c>
      <c r="I86" s="88">
        <v>3.8053875994614885</v>
      </c>
      <c r="J86" s="89">
        <v>2.5799615118887336</v>
      </c>
      <c r="K86" s="72"/>
      <c r="M86" s="305"/>
      <c r="N86" s="306"/>
      <c r="P86" s="307"/>
    </row>
    <row r="87" spans="2:16" ht="20.25" customHeight="1">
      <c r="B87" s="85" t="s">
        <v>122</v>
      </c>
      <c r="C87" s="64">
        <v>7</v>
      </c>
      <c r="D87" s="86">
        <v>8.189626331150791E-3</v>
      </c>
      <c r="E87" s="86">
        <v>0.2332267345044616</v>
      </c>
      <c r="F87" s="86">
        <v>0.11499451924715447</v>
      </c>
      <c r="G87" s="87">
        <v>22.519500000000001</v>
      </c>
      <c r="H87" s="88">
        <v>4.2559037471189666E-3</v>
      </c>
      <c r="I87" s="88">
        <v>3.6047504738097644</v>
      </c>
      <c r="J87" s="89">
        <v>2.494190338811717</v>
      </c>
      <c r="K87" s="72"/>
      <c r="M87" s="305"/>
      <c r="N87" s="306"/>
      <c r="P87" s="307"/>
    </row>
    <row r="88" spans="2:16" ht="20.25" customHeight="1">
      <c r="B88" s="85" t="s">
        <v>122</v>
      </c>
      <c r="C88" s="64">
        <v>8</v>
      </c>
      <c r="D88" s="86">
        <v>2.6340885376328754E-2</v>
      </c>
      <c r="E88" s="86">
        <v>0.22597113551617279</v>
      </c>
      <c r="F88" s="86">
        <v>9.0254178060988677E-2</v>
      </c>
      <c r="G88" s="87">
        <v>23.576999999999998</v>
      </c>
      <c r="H88" s="88">
        <v>0</v>
      </c>
      <c r="I88" s="88">
        <v>2.7369240061249931</v>
      </c>
      <c r="J88" s="89">
        <v>2.4683774795012021</v>
      </c>
      <c r="K88" s="72"/>
      <c r="M88" s="305"/>
      <c r="N88" s="306"/>
      <c r="P88" s="307"/>
    </row>
    <row r="89" spans="2:16" ht="20.25" customHeight="1">
      <c r="B89" s="85" t="s">
        <v>122</v>
      </c>
      <c r="C89" s="64">
        <v>9</v>
      </c>
      <c r="D89" s="86">
        <v>1.5346919812030724E-2</v>
      </c>
      <c r="E89" s="86">
        <v>0.23750637471891795</v>
      </c>
      <c r="F89" s="86">
        <v>8.9001265089410919E-2</v>
      </c>
      <c r="G89" s="87">
        <v>21.6905</v>
      </c>
      <c r="H89" s="88">
        <v>0</v>
      </c>
      <c r="I89" s="88">
        <v>3.0929011062371532</v>
      </c>
      <c r="J89" s="89">
        <v>2.5525948680809334</v>
      </c>
      <c r="K89" s="72"/>
      <c r="M89" s="305"/>
      <c r="N89" s="306"/>
      <c r="P89" s="307"/>
    </row>
    <row r="90" spans="2:16" ht="20.25" customHeight="1">
      <c r="B90" s="85" t="s">
        <v>122</v>
      </c>
      <c r="C90" s="64">
        <v>10</v>
      </c>
      <c r="D90" s="86">
        <v>1.6151983512526089E-2</v>
      </c>
      <c r="E90" s="86">
        <v>0.24683634999531456</v>
      </c>
      <c r="F90" s="86">
        <v>8.7095020543522486E-2</v>
      </c>
      <c r="G90" s="87">
        <v>20.198499999999999</v>
      </c>
      <c r="H90" s="88">
        <v>1.858357479591518E-2</v>
      </c>
      <c r="I90" s="88">
        <v>3.3450434632647328</v>
      </c>
      <c r="J90" s="89">
        <v>2.7125827618718117</v>
      </c>
      <c r="K90" s="72"/>
      <c r="M90" s="305"/>
      <c r="N90" s="306"/>
      <c r="P90" s="307"/>
    </row>
    <row r="91" spans="2:16" ht="20.25" customHeight="1">
      <c r="B91" s="85" t="s">
        <v>122</v>
      </c>
      <c r="C91" s="64">
        <v>11</v>
      </c>
      <c r="D91" s="86">
        <v>1.5491133663905926E-2</v>
      </c>
      <c r="E91" s="86">
        <v>0.25380231199467324</v>
      </c>
      <c r="F91" s="86">
        <v>8.3251051243623628E-2</v>
      </c>
      <c r="G91" s="87">
        <v>19.792999999999999</v>
      </c>
      <c r="H91" s="88">
        <v>3.7165647876617691E-2</v>
      </c>
      <c r="I91" s="88">
        <v>3.1378425564401509</v>
      </c>
      <c r="J91" s="89">
        <v>2.7463803798528752</v>
      </c>
      <c r="K91" s="72"/>
      <c r="M91" s="305"/>
      <c r="N91" s="306"/>
      <c r="P91" s="307"/>
    </row>
    <row r="92" spans="2:16" ht="20.25" customHeight="1">
      <c r="B92" s="85" t="s">
        <v>122</v>
      </c>
      <c r="C92" s="64">
        <v>12</v>
      </c>
      <c r="D92" s="86">
        <v>1.1495284830594527E-2</v>
      </c>
      <c r="E92" s="86">
        <v>0.24901906597644891</v>
      </c>
      <c r="F92" s="86">
        <v>8.2979542618887514E-2</v>
      </c>
      <c r="G92" s="87">
        <v>19.868500000000001</v>
      </c>
      <c r="H92" s="88">
        <v>1.9331285409175891E-2</v>
      </c>
      <c r="I92" s="88">
        <v>2.3535839985671649</v>
      </c>
      <c r="J92" s="89">
        <v>2.7428886123415523</v>
      </c>
      <c r="K92" s="72" t="s">
        <v>71</v>
      </c>
      <c r="M92" s="305"/>
      <c r="N92" s="306"/>
      <c r="P92" s="307"/>
    </row>
    <row r="93" spans="2:16" ht="20.25" customHeight="1">
      <c r="B93" s="85" t="s">
        <v>91</v>
      </c>
      <c r="C93" s="64">
        <v>1</v>
      </c>
      <c r="D93" s="86">
        <v>5.7892194739185387E-2</v>
      </c>
      <c r="E93" s="86">
        <v>0.36216696314186286</v>
      </c>
      <c r="F93" s="86">
        <v>0.17236274869641663</v>
      </c>
      <c r="G93" s="87">
        <v>24.331</v>
      </c>
      <c r="H93" s="88">
        <v>2.5672508169040151</v>
      </c>
      <c r="I93" s="88">
        <v>40.139035165364248</v>
      </c>
      <c r="J93" s="89">
        <v>2.3865294171707228</v>
      </c>
      <c r="K93" s="72"/>
      <c r="M93" s="305"/>
      <c r="N93" s="306"/>
      <c r="P93" s="307"/>
    </row>
    <row r="94" spans="2:16" ht="20.25" customHeight="1">
      <c r="B94" s="85" t="s">
        <v>91</v>
      </c>
      <c r="C94" s="64">
        <v>2</v>
      </c>
      <c r="D94" s="86">
        <v>4.5923296198700655E-2</v>
      </c>
      <c r="E94" s="86">
        <v>0.3049147575176348</v>
      </c>
      <c r="F94" s="86">
        <v>0.14934668364988654</v>
      </c>
      <c r="G94" s="87">
        <v>18.424599999999998</v>
      </c>
      <c r="H94" s="88">
        <v>0.24748997847565099</v>
      </c>
      <c r="I94" s="88">
        <v>11.411575730217622</v>
      </c>
      <c r="J94" s="89">
        <v>2.7835662178712774</v>
      </c>
      <c r="K94" s="72"/>
      <c r="M94" s="305"/>
      <c r="N94" s="306"/>
      <c r="P94" s="307"/>
    </row>
    <row r="95" spans="2:16" ht="20.25" customHeight="1">
      <c r="B95" s="85" t="s">
        <v>91</v>
      </c>
      <c r="C95" s="64">
        <v>3</v>
      </c>
      <c r="D95" s="86">
        <v>2.007905144262739E-2</v>
      </c>
      <c r="E95" s="86">
        <v>0.30552004284860484</v>
      </c>
      <c r="F95" s="86">
        <v>0.18564005661883809</v>
      </c>
      <c r="G95" s="87">
        <v>19.2988</v>
      </c>
      <c r="H95" s="88">
        <v>0.22297035032227955</v>
      </c>
      <c r="I95" s="88">
        <v>13.118472054528343</v>
      </c>
      <c r="J95" s="89">
        <v>2.7494844662351614</v>
      </c>
      <c r="K95" s="72"/>
      <c r="M95" s="305"/>
      <c r="N95" s="306"/>
      <c r="P95" s="307"/>
    </row>
    <row r="96" spans="2:16" ht="20.25" customHeight="1">
      <c r="B96" s="85" t="s">
        <v>91</v>
      </c>
      <c r="C96" s="64">
        <v>4</v>
      </c>
      <c r="D96" s="86">
        <v>1.4639674844721043E-2</v>
      </c>
      <c r="E96" s="86">
        <v>0.30698897339751074</v>
      </c>
      <c r="F96" s="86">
        <v>0.19877298955199321</v>
      </c>
      <c r="G96" s="87">
        <v>20.334600000000002</v>
      </c>
      <c r="H96" s="88">
        <v>0.26359287342639243</v>
      </c>
      <c r="I96" s="88">
        <v>13.881759234173559</v>
      </c>
      <c r="J96" s="89">
        <v>2.6416193939363253</v>
      </c>
      <c r="K96" s="72"/>
      <c r="M96" s="305"/>
      <c r="N96" s="306"/>
      <c r="P96" s="307"/>
    </row>
    <row r="97" spans="2:16" ht="20.25" customHeight="1">
      <c r="B97" s="85" t="s">
        <v>91</v>
      </c>
      <c r="C97" s="64">
        <v>5</v>
      </c>
      <c r="D97" s="86">
        <v>1.6636619888156266E-2</v>
      </c>
      <c r="E97" s="86">
        <v>0.30894393962718525</v>
      </c>
      <c r="F97" s="86">
        <v>0.18642451235202945</v>
      </c>
      <c r="G97" s="87">
        <v>20.672800000000002</v>
      </c>
      <c r="H97" s="88">
        <v>0.15616713076609795</v>
      </c>
      <c r="I97" s="88">
        <v>12.889644555606811</v>
      </c>
      <c r="J97" s="89">
        <v>2.5954444215887253</v>
      </c>
      <c r="K97" s="72"/>
      <c r="M97" s="305"/>
      <c r="N97" s="306"/>
      <c r="P97" s="307"/>
    </row>
    <row r="98" spans="2:16" ht="20.25" customHeight="1">
      <c r="B98" s="85" t="s">
        <v>91</v>
      </c>
      <c r="C98" s="64">
        <v>6</v>
      </c>
      <c r="D98" s="86">
        <v>1.8103023534919816E-2</v>
      </c>
      <c r="E98" s="86">
        <v>0.30956862699443011</v>
      </c>
      <c r="F98" s="86">
        <v>0.17550178183798151</v>
      </c>
      <c r="G98" s="87">
        <v>20.725200000000001</v>
      </c>
      <c r="H98" s="88">
        <v>0.11175067976342062</v>
      </c>
      <c r="I98" s="88">
        <v>11.091698421597922</v>
      </c>
      <c r="J98" s="89">
        <v>2.5523888655522486</v>
      </c>
      <c r="K98" s="72"/>
      <c r="M98" s="305"/>
      <c r="N98" s="306"/>
      <c r="P98" s="307"/>
    </row>
    <row r="99" spans="2:16" ht="20.25" customHeight="1">
      <c r="B99" s="85" t="s">
        <v>91</v>
      </c>
      <c r="C99" s="64">
        <v>7</v>
      </c>
      <c r="D99" s="86">
        <v>2.3246748550626705E-2</v>
      </c>
      <c r="E99" s="86">
        <v>0.30724598614787291</v>
      </c>
      <c r="F99" s="86">
        <v>0.17487027328892657</v>
      </c>
      <c r="G99" s="87">
        <v>21.442</v>
      </c>
      <c r="H99" s="88">
        <v>5.9119117805769068E-2</v>
      </c>
      <c r="I99" s="88">
        <v>10.879956266530673</v>
      </c>
      <c r="J99" s="89">
        <v>2.476747302381304</v>
      </c>
      <c r="K99" s="72"/>
      <c r="M99" s="305"/>
      <c r="N99" s="306"/>
      <c r="P99" s="307"/>
    </row>
    <row r="100" spans="2:16" ht="20.25" customHeight="1">
      <c r="B100" s="85" t="s">
        <v>91</v>
      </c>
      <c r="C100" s="64">
        <v>8</v>
      </c>
      <c r="D100" s="86">
        <v>2.1069423445646853E-2</v>
      </c>
      <c r="E100" s="86">
        <v>0.31052996066846417</v>
      </c>
      <c r="F100" s="86">
        <v>0.16259294872422553</v>
      </c>
      <c r="G100" s="87">
        <v>21.914499999999997</v>
      </c>
      <c r="H100" s="88">
        <v>2.9375419823708317E-2</v>
      </c>
      <c r="I100" s="88">
        <v>11.453965779594268</v>
      </c>
      <c r="J100" s="89">
        <v>2.4299213850853119</v>
      </c>
      <c r="K100" s="72"/>
      <c r="M100" s="305"/>
      <c r="N100" s="306"/>
      <c r="P100" s="307"/>
    </row>
    <row r="101" spans="2:16" ht="20.25" customHeight="1">
      <c r="B101" s="85" t="s">
        <v>91</v>
      </c>
      <c r="C101" s="64">
        <v>9</v>
      </c>
      <c r="D101" s="86">
        <v>1.7943939837556815E-2</v>
      </c>
      <c r="E101" s="86">
        <v>0.30975073993249624</v>
      </c>
      <c r="F101" s="86">
        <v>0.16978607229141909</v>
      </c>
      <c r="G101" s="87">
        <v>21.655000000000001</v>
      </c>
      <c r="H101" s="88">
        <v>8.4768376768109388E-2</v>
      </c>
      <c r="I101" s="88">
        <v>13.767381662161766</v>
      </c>
      <c r="J101" s="89">
        <v>2.4579263170512116</v>
      </c>
      <c r="K101" s="72"/>
      <c r="M101" s="305"/>
      <c r="N101" s="306"/>
      <c r="P101" s="307"/>
    </row>
    <row r="102" spans="2:16" ht="20.25" customHeight="1">
      <c r="B102" s="85" t="s">
        <v>91</v>
      </c>
      <c r="C102" s="64">
        <v>10</v>
      </c>
      <c r="D102" s="86">
        <v>1.49916832460969E-2</v>
      </c>
      <c r="E102" s="86">
        <v>0.30928133581792727</v>
      </c>
      <c r="F102" s="86">
        <v>0.17696445793757715</v>
      </c>
      <c r="G102" s="87">
        <v>20.138600000000004</v>
      </c>
      <c r="H102" s="88">
        <v>0.13681811415540535</v>
      </c>
      <c r="I102" s="88">
        <v>11.697948760287158</v>
      </c>
      <c r="J102" s="89">
        <v>2.6265189373861775</v>
      </c>
      <c r="K102" s="72"/>
      <c r="M102" s="305"/>
      <c r="N102" s="306"/>
      <c r="P102" s="307"/>
    </row>
    <row r="103" spans="2:16" ht="20.25" customHeight="1">
      <c r="B103" s="85" t="s">
        <v>91</v>
      </c>
      <c r="C103" s="64">
        <v>11</v>
      </c>
      <c r="D103" s="86">
        <v>1.5645595225187391E-2</v>
      </c>
      <c r="E103" s="86">
        <v>0.30875201302879152</v>
      </c>
      <c r="F103" s="86">
        <v>0.16963484533107534</v>
      </c>
      <c r="G103" s="87">
        <v>19.488</v>
      </c>
      <c r="H103" s="88">
        <v>0.1916128378301992</v>
      </c>
      <c r="I103" s="88">
        <v>12.675189222467676</v>
      </c>
      <c r="J103" s="89">
        <v>2.6964500899969401</v>
      </c>
      <c r="K103" s="72"/>
      <c r="M103" s="305"/>
      <c r="N103" s="306"/>
      <c r="P103" s="307"/>
    </row>
    <row r="104" spans="2:16" ht="20.25" customHeight="1">
      <c r="B104" s="85" t="s">
        <v>91</v>
      </c>
      <c r="C104" s="64">
        <v>12</v>
      </c>
      <c r="D104" s="86">
        <v>1.9219931811679095E-2</v>
      </c>
      <c r="E104" s="86">
        <v>0.31798983851091039</v>
      </c>
      <c r="F104" s="86">
        <v>0.17245360946643443</v>
      </c>
      <c r="G104" s="87">
        <v>19.586399999999998</v>
      </c>
      <c r="H104" s="88">
        <v>0.17941668559797488</v>
      </c>
      <c r="I104" s="88">
        <v>12.49509060414468</v>
      </c>
      <c r="J104" s="89">
        <v>2.6894377169805295</v>
      </c>
      <c r="K104" s="72" t="s">
        <v>69</v>
      </c>
      <c r="M104" s="305"/>
      <c r="N104" s="306"/>
      <c r="P104" s="307"/>
    </row>
    <row r="105" spans="2:16" ht="20.25" customHeight="1">
      <c r="B105" s="85" t="s">
        <v>120</v>
      </c>
      <c r="C105" s="64">
        <v>1</v>
      </c>
      <c r="D105" s="86">
        <v>4.7950913160410523E-2</v>
      </c>
      <c r="E105" s="86">
        <v>0.40215809825201687</v>
      </c>
      <c r="F105" s="86">
        <v>0.15184994350370873</v>
      </c>
      <c r="G105" s="87">
        <v>25.293049999999997</v>
      </c>
      <c r="H105" s="88">
        <v>1.966204308961951</v>
      </c>
      <c r="I105" s="88">
        <v>51.694215386437868</v>
      </c>
      <c r="J105" s="89">
        <v>2.3428171829015678</v>
      </c>
      <c r="K105" s="72"/>
      <c r="M105" s="305"/>
      <c r="N105" s="306"/>
      <c r="P105" s="307"/>
    </row>
    <row r="106" spans="2:16" ht="20.25" customHeight="1">
      <c r="B106" s="85" t="s">
        <v>120</v>
      </c>
      <c r="C106" s="64">
        <v>2</v>
      </c>
      <c r="D106" s="86">
        <v>5.4796268254075763E-2</v>
      </c>
      <c r="E106" s="86">
        <v>0.29932987813868489</v>
      </c>
      <c r="F106" s="86">
        <v>0.14339523557473685</v>
      </c>
      <c r="G106" s="87">
        <v>18.607700000000001</v>
      </c>
      <c r="H106" s="88">
        <v>6.8368275363840561E-2</v>
      </c>
      <c r="I106" s="88">
        <v>15.8075156108846</v>
      </c>
      <c r="J106" s="89">
        <v>2.769764217679362</v>
      </c>
      <c r="K106" s="72"/>
      <c r="M106" s="305"/>
      <c r="N106" s="306"/>
      <c r="P106" s="307"/>
    </row>
    <row r="107" spans="2:16" ht="20.25" customHeight="1">
      <c r="B107" s="85" t="s">
        <v>120</v>
      </c>
      <c r="C107" s="64">
        <v>3</v>
      </c>
      <c r="D107" s="86">
        <v>2.2955613729357421E-2</v>
      </c>
      <c r="E107" s="86">
        <v>0.28413414044072366</v>
      </c>
      <c r="F107" s="86">
        <v>0.15731753001612561</v>
      </c>
      <c r="G107" s="87">
        <v>18.494684210526312</v>
      </c>
      <c r="H107" s="88">
        <v>9.3769296420886994E-2</v>
      </c>
      <c r="I107" s="88">
        <v>17.547556356262863</v>
      </c>
      <c r="J107" s="89">
        <v>2.8053099692425154</v>
      </c>
      <c r="K107" s="72"/>
      <c r="M107" s="305"/>
      <c r="N107" s="306"/>
      <c r="P107" s="307"/>
    </row>
    <row r="108" spans="2:16" ht="20.25" customHeight="1">
      <c r="B108" s="85" t="s">
        <v>120</v>
      </c>
      <c r="C108" s="64">
        <v>4</v>
      </c>
      <c r="D108" s="86">
        <v>2.1932540311645772E-2</v>
      </c>
      <c r="E108" s="86">
        <v>0.28436844704338199</v>
      </c>
      <c r="F108" s="86">
        <v>0.16772206188359629</v>
      </c>
      <c r="G108" s="87">
        <v>20.262944444444443</v>
      </c>
      <c r="H108" s="88">
        <v>9.7696592496869503E-2</v>
      </c>
      <c r="I108" s="88">
        <v>20.862819984787375</v>
      </c>
      <c r="J108" s="89">
        <v>2.6590109264665269</v>
      </c>
      <c r="K108" s="72"/>
      <c r="M108" s="305"/>
      <c r="N108" s="306"/>
      <c r="P108" s="307"/>
    </row>
    <row r="109" spans="2:16" ht="20.25" customHeight="1">
      <c r="B109" s="85" t="s">
        <v>120</v>
      </c>
      <c r="C109" s="64">
        <v>5</v>
      </c>
      <c r="D109" s="86">
        <v>2.5189294520259864E-2</v>
      </c>
      <c r="E109" s="86">
        <v>0.2875019310324235</v>
      </c>
      <c r="F109" s="86">
        <v>0.16448990081763454</v>
      </c>
      <c r="G109" s="87">
        <v>21.733470588235292</v>
      </c>
      <c r="H109" s="88">
        <v>8.5425311674538262E-2</v>
      </c>
      <c r="I109" s="88">
        <v>24.657323577193242</v>
      </c>
      <c r="J109" s="89">
        <v>2.5392712222346381</v>
      </c>
      <c r="K109" s="72"/>
      <c r="M109" s="305"/>
      <c r="N109" s="306"/>
      <c r="P109" s="307"/>
    </row>
    <row r="110" spans="2:16" ht="20.25" customHeight="1">
      <c r="B110" s="85" t="s">
        <v>120</v>
      </c>
      <c r="C110" s="64">
        <v>6</v>
      </c>
      <c r="D110" s="86">
        <v>2.7902832339655813E-2</v>
      </c>
      <c r="E110" s="86">
        <v>0.29484759185115333</v>
      </c>
      <c r="F110" s="86">
        <v>0.15804772314438501</v>
      </c>
      <c r="G110" s="87">
        <v>23.360750000000003</v>
      </c>
      <c r="H110" s="88">
        <v>6.1612597818342413E-2</v>
      </c>
      <c r="I110" s="88">
        <v>28.328103308033434</v>
      </c>
      <c r="J110" s="89">
        <v>2.3949448740909656</v>
      </c>
      <c r="K110" s="72"/>
      <c r="M110" s="305"/>
      <c r="N110" s="306"/>
      <c r="P110" s="307"/>
    </row>
    <row r="111" spans="2:16" ht="20.25" customHeight="1">
      <c r="B111" s="85" t="s">
        <v>120</v>
      </c>
      <c r="C111" s="64">
        <v>7</v>
      </c>
      <c r="D111" s="86">
        <v>3.3848319678320013E-2</v>
      </c>
      <c r="E111" s="86">
        <v>0.29499089744030049</v>
      </c>
      <c r="F111" s="86">
        <v>0.15488035943442627</v>
      </c>
      <c r="G111" s="87">
        <v>23.687882352941177</v>
      </c>
      <c r="H111" s="88">
        <v>5.0327150484780328E-2</v>
      </c>
      <c r="I111" s="88">
        <v>27.670677198723936</v>
      </c>
      <c r="J111" s="89">
        <v>2.3555033272868178</v>
      </c>
      <c r="K111" s="72"/>
    </row>
    <row r="112" spans="2:16" ht="20.25" customHeight="1">
      <c r="B112" s="85" t="s">
        <v>120</v>
      </c>
      <c r="C112" s="64">
        <v>8</v>
      </c>
      <c r="D112" s="86">
        <v>3.6223753231633661E-2</v>
      </c>
      <c r="E112" s="86">
        <v>0.30281773609713419</v>
      </c>
      <c r="F112" s="86">
        <v>0.14779539759902607</v>
      </c>
      <c r="G112" s="87">
        <v>25.717937500000005</v>
      </c>
      <c r="H112" s="88">
        <v>7.4983326968226918E-2</v>
      </c>
      <c r="I112" s="88">
        <v>28.609073368564285</v>
      </c>
      <c r="J112" s="89">
        <v>2.2406975232900868</v>
      </c>
      <c r="K112" s="72"/>
    </row>
    <row r="113" spans="2:11" ht="20.25" customHeight="1">
      <c r="B113" s="85" t="s">
        <v>120</v>
      </c>
      <c r="C113" s="64">
        <v>9</v>
      </c>
      <c r="D113" s="86">
        <v>3.4082909183768065E-2</v>
      </c>
      <c r="E113" s="86">
        <v>0.29469022720165594</v>
      </c>
      <c r="F113" s="86">
        <v>0.14993064625686456</v>
      </c>
      <c r="G113" s="87">
        <v>24.186941176470587</v>
      </c>
      <c r="H113" s="88">
        <v>0.10771156113386035</v>
      </c>
      <c r="I113" s="88">
        <v>26.762476100295231</v>
      </c>
      <c r="J113" s="89">
        <v>2.3455729516231427</v>
      </c>
      <c r="K113" s="72"/>
    </row>
    <row r="114" spans="2:11" ht="20.25" customHeight="1">
      <c r="B114" s="85" t="s">
        <v>120</v>
      </c>
      <c r="C114" s="64">
        <v>10</v>
      </c>
      <c r="D114" s="86">
        <v>2.251705039173052E-2</v>
      </c>
      <c r="E114" s="86">
        <v>0.2891726902670535</v>
      </c>
      <c r="F114" s="86">
        <v>0.15930687587720538</v>
      </c>
      <c r="G114" s="87">
        <v>22.044350000000001</v>
      </c>
      <c r="H114" s="88">
        <v>0.18637905485898984</v>
      </c>
      <c r="I114" s="88">
        <v>25.525481331861336</v>
      </c>
      <c r="J114" s="89">
        <v>2.5233424475448545</v>
      </c>
      <c r="K114" s="72"/>
    </row>
    <row r="115" spans="2:11" ht="20.25" customHeight="1">
      <c r="B115" s="85" t="s">
        <v>120</v>
      </c>
      <c r="C115" s="64">
        <v>11</v>
      </c>
      <c r="D115" s="86">
        <v>2.6128812642431661E-2</v>
      </c>
      <c r="E115" s="86">
        <v>0.29327118266257785</v>
      </c>
      <c r="F115" s="86">
        <v>0.16218119385148888</v>
      </c>
      <c r="G115" s="87">
        <v>21.944799999999997</v>
      </c>
      <c r="H115" s="88">
        <v>0.2039524023885266</v>
      </c>
      <c r="I115" s="88">
        <v>26.222033514746879</v>
      </c>
      <c r="J115" s="89">
        <v>2.5274583767422771</v>
      </c>
      <c r="K115" s="72"/>
    </row>
    <row r="116" spans="2:11" ht="20.25" customHeight="1">
      <c r="B116" s="85" t="s">
        <v>120</v>
      </c>
      <c r="C116" s="64">
        <v>12</v>
      </c>
      <c r="D116" s="86">
        <v>3.2967212618466871E-2</v>
      </c>
      <c r="E116" s="86">
        <v>0.29905516932464205</v>
      </c>
      <c r="F116" s="86">
        <v>0.15844329707947205</v>
      </c>
      <c r="G116" s="87">
        <v>21.542750000000002</v>
      </c>
      <c r="H116" s="88">
        <v>0.25287134020919078</v>
      </c>
      <c r="I116" s="88">
        <v>24.529372854727285</v>
      </c>
      <c r="J116" s="89">
        <v>2.5746669375132658</v>
      </c>
      <c r="K116" s="72" t="s">
        <v>69</v>
      </c>
    </row>
    <row r="117" spans="2:11" ht="20.25" customHeight="1">
      <c r="B117" s="85" t="s">
        <v>121</v>
      </c>
      <c r="C117" s="64">
        <v>1</v>
      </c>
      <c r="D117" s="86">
        <v>6.6139866691780527E-2</v>
      </c>
      <c r="E117" s="86">
        <v>0.44567788482005993</v>
      </c>
      <c r="F117" s="86">
        <v>0.2092790222105628</v>
      </c>
      <c r="G117" s="87">
        <v>20.173181818181817</v>
      </c>
      <c r="H117" s="88">
        <v>5.671445374573433</v>
      </c>
      <c r="I117" s="88">
        <v>76.82523777064354</v>
      </c>
      <c r="J117" s="89">
        <v>1.6097896049269946</v>
      </c>
      <c r="K117" s="72"/>
    </row>
    <row r="118" spans="2:11" ht="20.25" customHeight="1">
      <c r="B118" s="85" t="s">
        <v>121</v>
      </c>
      <c r="C118" s="64">
        <v>2</v>
      </c>
      <c r="D118" s="86">
        <v>4.9888190100036901E-2</v>
      </c>
      <c r="E118" s="86">
        <v>0.39156173876016842</v>
      </c>
      <c r="F118" s="86">
        <v>0.1787688106251612</v>
      </c>
      <c r="G118" s="87">
        <v>14.835714285714285</v>
      </c>
      <c r="H118" s="88">
        <v>4.3319202203111189</v>
      </c>
      <c r="I118" s="88">
        <v>32.532104042237883</v>
      </c>
      <c r="J118" s="89">
        <v>1.8733317831935787</v>
      </c>
      <c r="K118" s="72"/>
    </row>
    <row r="119" spans="2:11" ht="20.25" customHeight="1">
      <c r="B119" s="85" t="s">
        <v>121</v>
      </c>
      <c r="C119" s="64">
        <v>3</v>
      </c>
      <c r="D119" s="86">
        <v>1.7947595113198052E-2</v>
      </c>
      <c r="E119" s="86">
        <v>0.4041939227623193</v>
      </c>
      <c r="F119" s="86">
        <v>0.20275797778109342</v>
      </c>
      <c r="G119" s="87">
        <v>15.422687500000002</v>
      </c>
      <c r="H119" s="88">
        <v>0.93103793250554689</v>
      </c>
      <c r="I119" s="88">
        <v>32.143394497297294</v>
      </c>
      <c r="J119" s="89">
        <v>1.8751241361526074</v>
      </c>
      <c r="K119" s="72"/>
    </row>
    <row r="120" spans="2:11" ht="20.25" customHeight="1">
      <c r="B120" s="85" t="s">
        <v>121</v>
      </c>
      <c r="C120" s="64">
        <v>4</v>
      </c>
      <c r="D120" s="86">
        <v>1.4289218898955019E-2</v>
      </c>
      <c r="E120" s="86">
        <v>0.39976006612317466</v>
      </c>
      <c r="F120" s="86">
        <v>0.2020328058822716</v>
      </c>
      <c r="G120" s="87">
        <v>15.723916666666668</v>
      </c>
      <c r="H120" s="88">
        <v>0.33852024297903693</v>
      </c>
      <c r="I120" s="88">
        <v>27.068536530381735</v>
      </c>
      <c r="J120" s="89">
        <v>1.8395153510532039</v>
      </c>
      <c r="K120" s="72"/>
    </row>
    <row r="121" spans="2:11" ht="20.25" customHeight="1">
      <c r="B121" s="85" t="s">
        <v>121</v>
      </c>
      <c r="C121" s="64">
        <v>5</v>
      </c>
      <c r="D121" s="86">
        <v>1.7610861572482706E-2</v>
      </c>
      <c r="E121" s="86">
        <v>0.39550639507124774</v>
      </c>
      <c r="F121" s="86">
        <v>0.20065962588176964</v>
      </c>
      <c r="G121" s="87">
        <v>16.390384615384612</v>
      </c>
      <c r="H121" s="88">
        <v>0.58210571440202941</v>
      </c>
      <c r="I121" s="88">
        <v>27.297791861687529</v>
      </c>
      <c r="J121" s="89">
        <v>1.8329983104379974</v>
      </c>
      <c r="K121" s="72"/>
    </row>
    <row r="122" spans="2:11" ht="20.25" customHeight="1">
      <c r="B122" s="85" t="s">
        <v>121</v>
      </c>
      <c r="C122" s="64">
        <v>6</v>
      </c>
      <c r="D122" s="86">
        <v>2.1578291534812243E-2</v>
      </c>
      <c r="E122" s="86">
        <v>0.39192258188887008</v>
      </c>
      <c r="F122" s="86">
        <v>0.18440888609745529</v>
      </c>
      <c r="G122" s="87">
        <v>17.424230769230768</v>
      </c>
      <c r="H122" s="88">
        <v>0.57047774913080773</v>
      </c>
      <c r="I122" s="88">
        <v>29.063106150924302</v>
      </c>
      <c r="J122" s="89">
        <v>1.8041713389268748</v>
      </c>
      <c r="K122" s="72"/>
    </row>
    <row r="123" spans="2:11" ht="20.25" customHeight="1">
      <c r="B123" s="85" t="s">
        <v>121</v>
      </c>
      <c r="C123" s="64">
        <v>7</v>
      </c>
      <c r="D123" s="86">
        <v>2.2765650658792661E-2</v>
      </c>
      <c r="E123" s="86">
        <v>0.39069671352981472</v>
      </c>
      <c r="F123" s="86">
        <v>0.18093932657729117</v>
      </c>
      <c r="G123" s="87">
        <v>17.408642857142855</v>
      </c>
      <c r="H123" s="88">
        <v>0.49086780382686379</v>
      </c>
      <c r="I123" s="88">
        <v>25.328389099844088</v>
      </c>
      <c r="J123" s="89">
        <v>1.756895007647155</v>
      </c>
      <c r="K123" s="72"/>
    </row>
    <row r="124" spans="2:11" ht="20.25" customHeight="1">
      <c r="B124" s="85" t="s">
        <v>121</v>
      </c>
      <c r="C124" s="64">
        <v>8</v>
      </c>
      <c r="D124" s="86">
        <v>3.0290731897407587E-2</v>
      </c>
      <c r="E124" s="86">
        <v>0.39220406856857282</v>
      </c>
      <c r="F124" s="86">
        <v>0.18214408341675734</v>
      </c>
      <c r="G124" s="87">
        <v>18.076857142857143</v>
      </c>
      <c r="H124" s="88">
        <v>0.27170664377085346</v>
      </c>
      <c r="I124" s="88">
        <v>27.316580907999324</v>
      </c>
      <c r="J124" s="89">
        <v>1.7340812235118954</v>
      </c>
      <c r="K124" s="72"/>
    </row>
    <row r="125" spans="2:11" ht="20.25" customHeight="1">
      <c r="B125" s="85" t="s">
        <v>121</v>
      </c>
      <c r="C125" s="64">
        <v>9</v>
      </c>
      <c r="D125" s="86">
        <v>2.452347326900705E-2</v>
      </c>
      <c r="E125" s="86">
        <v>0.39425052475270295</v>
      </c>
      <c r="F125" s="86">
        <v>0.19597963062616894</v>
      </c>
      <c r="G125" s="87">
        <v>17.711285714285715</v>
      </c>
      <c r="H125" s="88">
        <v>0.30773045710579899</v>
      </c>
      <c r="I125" s="88">
        <v>30.207218741062785</v>
      </c>
      <c r="J125" s="89">
        <v>1.7585742104059316</v>
      </c>
      <c r="K125" s="72"/>
    </row>
    <row r="126" spans="2:11" ht="20.25" customHeight="1">
      <c r="B126" s="85" t="s">
        <v>121</v>
      </c>
      <c r="C126" s="64">
        <v>10</v>
      </c>
      <c r="D126" s="86">
        <v>1.8250748234430389E-2</v>
      </c>
      <c r="E126" s="86">
        <v>0.39891722275158265</v>
      </c>
      <c r="F126" s="86">
        <v>0.21299993350543117</v>
      </c>
      <c r="G126" s="87">
        <v>17.168062499999998</v>
      </c>
      <c r="H126" s="88">
        <v>0.89065515556066055</v>
      </c>
      <c r="I126" s="88">
        <v>36.123392649375255</v>
      </c>
      <c r="J126" s="89">
        <v>1.7998480515830504</v>
      </c>
      <c r="K126" s="72"/>
    </row>
    <row r="127" spans="2:11" ht="20.25" customHeight="1">
      <c r="B127" s="85" t="s">
        <v>121</v>
      </c>
      <c r="C127" s="64">
        <v>11</v>
      </c>
      <c r="D127" s="86">
        <v>1.9436336356340615E-2</v>
      </c>
      <c r="E127" s="86">
        <v>0.40420648792599317</v>
      </c>
      <c r="F127" s="86">
        <v>0.21003363915915413</v>
      </c>
      <c r="G127" s="87">
        <v>17.175133333333335</v>
      </c>
      <c r="H127" s="88">
        <v>1.3109751306012705</v>
      </c>
      <c r="I127" s="88">
        <v>38.744713242158255</v>
      </c>
      <c r="J127" s="89">
        <v>1.8011375652520065</v>
      </c>
      <c r="K127" s="72"/>
    </row>
    <row r="128" spans="2:11" ht="20.25" customHeight="1">
      <c r="B128" s="85" t="s">
        <v>121</v>
      </c>
      <c r="C128" s="64">
        <v>12</v>
      </c>
      <c r="D128" s="86">
        <v>2.4747305707215068E-2</v>
      </c>
      <c r="E128" s="86">
        <v>0.4104066198123083</v>
      </c>
      <c r="F128" s="86">
        <v>0.21376217519167506</v>
      </c>
      <c r="G128" s="87">
        <v>17.131062499999999</v>
      </c>
      <c r="H128" s="88">
        <v>1.6574393006088404</v>
      </c>
      <c r="I128" s="88">
        <v>40.54089222429706</v>
      </c>
      <c r="J128" s="89">
        <v>1.8031368027750103</v>
      </c>
      <c r="K128" s="72" t="s">
        <v>69</v>
      </c>
    </row>
    <row r="129" spans="2:11" ht="20.25" customHeight="1">
      <c r="B129" s="83" t="s">
        <v>126</v>
      </c>
      <c r="C129" s="82"/>
      <c r="D129" s="83"/>
      <c r="E129" s="83"/>
      <c r="F129" s="83"/>
      <c r="G129" s="83"/>
      <c r="H129" s="83"/>
      <c r="I129" s="83"/>
      <c r="J129" s="83"/>
      <c r="K129" s="82"/>
    </row>
    <row r="130" spans="2:11" ht="20.25" customHeight="1">
      <c r="B130" s="222" t="str">
        <f>C70</f>
        <v>117</v>
      </c>
      <c r="C130" s="53"/>
      <c r="D130" s="84">
        <f t="shared" ref="D130:J133" si="0">(SUMIFS(D$81:D$128,$B$81:$B$128,$B130,$C$81:$C$128,MAX($C$81:$C$128))/SUMIFS(D$81:D$128,$B$81:$B$128,$B130,$C$81:$C$128,MAX($C$81:$C$128)-1))-1</f>
        <v>-0.25794424862666165</v>
      </c>
      <c r="E130" s="84">
        <f>(SUMIFS(E$81:E$128,$B$81:$B$128,$B130,$C$81:$C$128,MAX($C$81:$C$128))/SUMIFS(E$81:E$128,$B$81:$B$128,$B130,$C$81:$C$128,MAX($C$81:$C$128)-1))-1</f>
        <v>-1.8846345333232151E-2</v>
      </c>
      <c r="F130" s="84">
        <f t="shared" si="0"/>
        <v>-3.2613236791638744E-3</v>
      </c>
      <c r="G130" s="84">
        <f t="shared" si="0"/>
        <v>3.8144798666195356E-3</v>
      </c>
      <c r="H130" s="84" t="s">
        <v>321</v>
      </c>
      <c r="I130" s="84">
        <f t="shared" si="0"/>
        <v>-0.24993559866901638</v>
      </c>
      <c r="J130" s="84">
        <f t="shared" si="0"/>
        <v>-1.2714070989358062E-3</v>
      </c>
      <c r="K130" s="54"/>
    </row>
    <row r="131" spans="2:11" ht="20.25" customHeight="1">
      <c r="B131" s="41" t="str">
        <f>D70</f>
        <v>304</v>
      </c>
      <c r="C131" s="53"/>
      <c r="D131" s="84">
        <f t="shared" si="0"/>
        <v>0.22845641441224829</v>
      </c>
      <c r="E131" s="84">
        <f t="shared" si="0"/>
        <v>2.9919887457567462E-2</v>
      </c>
      <c r="F131" s="84">
        <f t="shared" si="0"/>
        <v>1.6616657561468129E-2</v>
      </c>
      <c r="G131" s="84">
        <f t="shared" si="0"/>
        <v>5.0492610837438168E-3</v>
      </c>
      <c r="H131" s="84">
        <f t="shared" si="0"/>
        <v>-6.3649974450209479E-2</v>
      </c>
      <c r="I131" s="84">
        <f t="shared" si="0"/>
        <v>-1.4208751850722456E-2</v>
      </c>
      <c r="J131" s="84">
        <f t="shared" si="0"/>
        <v>-2.6005944046302298E-3</v>
      </c>
      <c r="K131" s="54"/>
    </row>
    <row r="132" spans="2:11" ht="20.25" customHeight="1">
      <c r="B132" s="41" t="str">
        <f>E70</f>
        <v>111</v>
      </c>
      <c r="C132" s="53"/>
      <c r="D132" s="84">
        <f t="shared" si="0"/>
        <v>0.26171874204991807</v>
      </c>
      <c r="E132" s="84">
        <f t="shared" si="0"/>
        <v>1.972231505854749E-2</v>
      </c>
      <c r="F132" s="84">
        <f t="shared" si="0"/>
        <v>-2.3047658506199276E-2</v>
      </c>
      <c r="G132" s="84">
        <f>(SUMIFS(G$81:G$128,$B$81:$B$128,$B132,$C$81:$C$128,MAX($C$81:$C$128))/SUMIFS(G$81:G$128,$B$81:$B$128,$B132,$C$81:$C$128,MAX($C$81:$C$128)-1))-1</f>
        <v>-1.8320968976704988E-2</v>
      </c>
      <c r="H132" s="84">
        <f t="shared" si="0"/>
        <v>0.23985467809040184</v>
      </c>
      <c r="I132" s="84">
        <f t="shared" si="0"/>
        <v>-6.4551082930607517E-2</v>
      </c>
      <c r="J132" s="84">
        <f t="shared" si="0"/>
        <v>1.8678274271656692E-2</v>
      </c>
      <c r="K132" s="54"/>
    </row>
    <row r="133" spans="2:11" ht="20.25" customHeight="1">
      <c r="B133" s="41" t="str">
        <f>F70</f>
        <v>111-2</v>
      </c>
      <c r="C133" s="53"/>
      <c r="D133" s="84">
        <f t="shared" si="0"/>
        <v>0.27324950821515714</v>
      </c>
      <c r="E133" s="84">
        <f t="shared" si="0"/>
        <v>1.5339021197132041E-2</v>
      </c>
      <c r="F133" s="84">
        <f t="shared" si="0"/>
        <v>1.7752089843549479E-2</v>
      </c>
      <c r="G133" s="84">
        <f t="shared" si="0"/>
        <v>-2.5659674645904795E-3</v>
      </c>
      <c r="H133" s="84">
        <f t="shared" si="0"/>
        <v>0.26427974255214615</v>
      </c>
      <c r="I133" s="84">
        <f t="shared" si="0"/>
        <v>4.6359330908258611E-2</v>
      </c>
      <c r="J133" s="84">
        <f t="shared" si="0"/>
        <v>1.1099860230410208E-3</v>
      </c>
      <c r="K133" s="54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70" t="s">
        <v>77</v>
      </c>
      <c r="G135" s="42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90" t="s">
        <v>78</v>
      </c>
      <c r="G136" s="43"/>
      <c r="H136" s="45" t="s">
        <v>81</v>
      </c>
      <c r="I136" s="45"/>
    </row>
    <row r="137" spans="2:11">
      <c r="B137" s="26" t="s">
        <v>34</v>
      </c>
      <c r="C137" s="26" t="s">
        <v>53</v>
      </c>
      <c r="D137" s="26"/>
      <c r="E137" s="26"/>
      <c r="F137" s="90" t="s">
        <v>79</v>
      </c>
      <c r="G137" s="43"/>
      <c r="H137" s="45" t="s">
        <v>82</v>
      </c>
      <c r="I137" s="45"/>
    </row>
    <row r="138" spans="2:11">
      <c r="B138" s="26" t="s">
        <v>4</v>
      </c>
      <c r="C138" s="26" t="s">
        <v>54</v>
      </c>
      <c r="D138" s="26"/>
      <c r="E138" s="26"/>
      <c r="F138" s="90" t="s">
        <v>80</v>
      </c>
      <c r="G138" s="43"/>
      <c r="H138" s="45" t="s">
        <v>83</v>
      </c>
      <c r="I138" s="45"/>
    </row>
    <row r="139" spans="2:11">
      <c r="B139" s="26" t="s">
        <v>5</v>
      </c>
      <c r="C139" s="26" t="s">
        <v>55</v>
      </c>
      <c r="D139" s="26"/>
      <c r="E139" s="26"/>
      <c r="F139" s="90" t="s">
        <v>87</v>
      </c>
      <c r="G139" s="43"/>
      <c r="H139" s="45" t="s">
        <v>84</v>
      </c>
      <c r="I139" s="45"/>
    </row>
    <row r="140" spans="2:11">
      <c r="B140" s="26" t="s">
        <v>56</v>
      </c>
      <c r="C140" s="26" t="s">
        <v>57</v>
      </c>
      <c r="D140" s="26"/>
      <c r="E140" s="26"/>
      <c r="F140" s="90" t="s">
        <v>88</v>
      </c>
      <c r="G140" s="43"/>
      <c r="H140" s="45" t="s">
        <v>85</v>
      </c>
      <c r="I140" s="45"/>
    </row>
    <row r="141" spans="2:11" ht="17.25" thickBot="1">
      <c r="B141" s="27" t="s">
        <v>58</v>
      </c>
      <c r="C141" s="27" t="s">
        <v>59</v>
      </c>
      <c r="D141" s="27"/>
      <c r="E141" s="27"/>
      <c r="F141" s="91" t="s">
        <v>89</v>
      </c>
      <c r="G141" s="44"/>
      <c r="H141" s="46" t="s">
        <v>86</v>
      </c>
      <c r="I141" s="46"/>
    </row>
  </sheetData>
  <mergeCells count="3">
    <mergeCell ref="O9:P9"/>
    <mergeCell ref="C4:D4"/>
    <mergeCell ref="C5:D5"/>
  </mergeCells>
  <phoneticPr fontId="3" type="noConversion"/>
  <conditionalFormatting sqref="B81:K128">
    <cfRule type="expression" dxfId="79" priority="10">
      <formula>$B81&lt;&gt;$B82</formula>
    </cfRule>
  </conditionalFormatting>
  <conditionalFormatting sqref="C71:K71">
    <cfRule type="containsText" dxfId="77" priority="11" operator="containsText" text="F">
      <formula>NOT(ISERROR(SEARCH("F",C71)))</formula>
    </cfRule>
    <cfRule type="containsText" dxfId="76" priority="12" operator="containsText" text="D">
      <formula>NOT(ISERROR(SEARCH("D",C71)))</formula>
    </cfRule>
    <cfRule type="containsText" dxfId="75" priority="13" operator="containsText" text="S">
      <formula>NOT(ISERROR(SEARCH("S",C71)))</formula>
    </cfRule>
    <cfRule type="containsText" dxfId="74" priority="14" operator="containsText" text="A">
      <formula>NOT(ISERROR(SEARCH("A",C71)))</formula>
    </cfRule>
  </conditionalFormatting>
  <conditionalFormatting sqref="D58:K58 D60:K61 D62:D67 D68:K69 D78:K78 D129:K129 K130:K133">
    <cfRule type="containsText" dxfId="73" priority="69" operator="containsText" text="악화">
      <formula>NOT(ISERROR(SEARCH("악화",D58)))</formula>
    </cfRule>
  </conditionalFormatting>
  <conditionalFormatting sqref="D58:K58 D60:K61 D68:K69 D78:K78 D129:K129 K130:K133 D62:D67">
    <cfRule type="containsText" dxfId="72" priority="68" operator="containsText" text="개선">
      <formula>NOT(ISERROR(SEARCH("개선",D58)))</formula>
    </cfRule>
  </conditionalFormatting>
  <conditionalFormatting sqref="G4:G5">
    <cfRule type="containsText" dxfId="71" priority="19" operator="containsText" text="S">
      <formula>NOT(ISERROR(SEARCH("S",G4)))</formula>
    </cfRule>
    <cfRule type="containsText" dxfId="70" priority="20" operator="containsText" text="A">
      <formula>NOT(ISERROR(SEARCH("A",G4)))</formula>
    </cfRule>
  </conditionalFormatting>
  <conditionalFormatting sqref="G5">
    <cfRule type="containsText" dxfId="69" priority="15" operator="containsText" text="F">
      <formula>NOT(ISERROR(SEARCH("F",G5)))</formula>
    </cfRule>
    <cfRule type="containsText" dxfId="68" priority="16" operator="containsText" text="D">
      <formula>NOT(ISERROR(SEARCH("D",G5)))</formula>
    </cfRule>
  </conditionalFormatting>
  <conditionalFormatting sqref="J24">
    <cfRule type="containsText" dxfId="67" priority="5" operator="containsText" text="D">
      <formula>NOT(ISERROR(SEARCH("D",J24)))</formula>
    </cfRule>
    <cfRule type="containsText" dxfId="66" priority="6" operator="containsText" text="F">
      <formula>NOT(ISERROR(SEARCH("F",J24)))</formula>
    </cfRule>
    <cfRule type="containsText" dxfId="65" priority="7" operator="containsText" text="S">
      <formula>NOT(ISERROR(SEARCH("S",J24)))</formula>
    </cfRule>
    <cfRule type="containsText" dxfId="64" priority="8" operator="containsText" text="A">
      <formula>NOT(ISERROR(SEARCH("A",J24)))</formula>
    </cfRule>
  </conditionalFormatting>
  <conditionalFormatting sqref="K1:K23">
    <cfRule type="containsText" dxfId="63" priority="1" operator="containsText" text="D">
      <formula>NOT(ISERROR(SEARCH("D",K1)))</formula>
    </cfRule>
    <cfRule type="containsText" dxfId="62" priority="2" operator="containsText" text="F">
      <formula>NOT(ISERROR(SEARCH("F",K1)))</formula>
    </cfRule>
    <cfRule type="containsText" dxfId="61" priority="3" operator="containsText" text="S">
      <formula>NOT(ISERROR(SEARCH("S",K1)))</formula>
    </cfRule>
    <cfRule type="containsText" dxfId="60" priority="4" operator="containsText" text="A">
      <formula>NOT(ISERROR(SEARCH("A",K1)))</formula>
    </cfRule>
  </conditionalFormatting>
  <conditionalFormatting sqref="K26:K30 K32:K70 K72:K1048576">
    <cfRule type="containsText" dxfId="59" priority="21" operator="containsText" text="D">
      <formula>NOT(ISERROR(SEARCH("D",K26)))</formula>
    </cfRule>
    <cfRule type="containsText" dxfId="58" priority="22" operator="containsText" text="F">
      <formula>NOT(ISERROR(SEARCH("F",K26)))</formula>
    </cfRule>
    <cfRule type="containsText" dxfId="57" priority="23" operator="containsText" text="S">
      <formula>NOT(ISERROR(SEARCH("S",K26)))</formula>
    </cfRule>
    <cfRule type="containsText" dxfId="56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9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1" t="str">
        <f>W5</f>
        <v>미래교통</v>
      </c>
      <c r="B5" s="141" t="str">
        <f>X5</f>
        <v>111</v>
      </c>
      <c r="C5" s="142" t="str">
        <f>Y5</f>
        <v>70바5075</v>
      </c>
      <c r="D5" s="130" t="str">
        <f>Z5</f>
        <v>대형</v>
      </c>
      <c r="E5" s="126" t="str">
        <f>AZ5</f>
        <v>D</v>
      </c>
      <c r="F5" s="149">
        <f>G5/H5</f>
        <v>0.82750000000000012</v>
      </c>
      <c r="G5" s="150">
        <f>AE5</f>
        <v>2.3170000000000002</v>
      </c>
      <c r="H5" s="151">
        <f>AF5</f>
        <v>2.8</v>
      </c>
      <c r="I5" s="152">
        <f>AC5</f>
        <v>10889.534</v>
      </c>
      <c r="J5" s="153">
        <f>AI5/AH5</f>
        <v>5.4171380459035509E-2</v>
      </c>
      <c r="K5" s="153">
        <f>AJ5/AH5</f>
        <v>0.32267384688523543</v>
      </c>
      <c r="L5" s="153">
        <f>AK5/AC5</f>
        <v>0.10964656522492147</v>
      </c>
      <c r="M5" s="154">
        <f>AG5</f>
        <v>27.015000000000001</v>
      </c>
      <c r="N5" s="155">
        <f>IF(AW5=0,AT5,"속도계이상")</f>
        <v>2.8000000000000001E-2</v>
      </c>
      <c r="O5" s="155">
        <f>IF(AW5=0,AU5,"속도계이상")</f>
        <v>28.568999999999999</v>
      </c>
      <c r="P5" s="156">
        <f>AQ5/60</f>
        <v>805.05833333333328</v>
      </c>
      <c r="Q5" s="157">
        <f>AN5</f>
        <v>95</v>
      </c>
      <c r="R5" s="158">
        <f>AC5/(AH5-AI5-AJ5)</f>
        <v>44.533760607453068</v>
      </c>
      <c r="S5" s="143">
        <f>IF(AW5=0,AL5,"속도계이상")</f>
        <v>3</v>
      </c>
      <c r="T5" s="143">
        <f>IF(AW5=0,AM5,"속도계이상")</f>
        <v>3111</v>
      </c>
      <c r="U5" t="s">
        <v>119</v>
      </c>
      <c r="V5" s="5" t="s">
        <v>120</v>
      </c>
      <c r="W5" t="s">
        <v>119</v>
      </c>
      <c r="X5" s="5" t="s">
        <v>120</v>
      </c>
      <c r="Y5" t="s">
        <v>171</v>
      </c>
      <c r="Z5" t="s">
        <v>140</v>
      </c>
      <c r="AA5" t="s">
        <v>48</v>
      </c>
      <c r="AB5">
        <v>510</v>
      </c>
      <c r="AC5" s="1">
        <v>10889.534</v>
      </c>
      <c r="AD5" s="1">
        <v>4699.2460000000001</v>
      </c>
      <c r="AE5" s="28">
        <v>2.3170000000000002</v>
      </c>
      <c r="AF5">
        <v>2.8</v>
      </c>
      <c r="AG5">
        <v>27.015000000000001</v>
      </c>
      <c r="AH5">
        <v>392.39548300000001</v>
      </c>
      <c r="AI5">
        <v>21.256605</v>
      </c>
      <c r="AJ5">
        <v>126.61575999999999</v>
      </c>
      <c r="AK5">
        <v>1194</v>
      </c>
      <c r="AL5">
        <v>3</v>
      </c>
      <c r="AM5">
        <v>3111</v>
      </c>
      <c r="AN5">
        <v>95</v>
      </c>
      <c r="AO5">
        <v>27.751425000000001</v>
      </c>
      <c r="AP5">
        <v>91178.8</v>
      </c>
      <c r="AQ5">
        <v>48303.5</v>
      </c>
      <c r="AR5">
        <v>104</v>
      </c>
      <c r="AS5">
        <v>99744</v>
      </c>
      <c r="AT5">
        <v>2.8000000000000001E-2</v>
      </c>
      <c r="AU5">
        <v>28.568999999999999</v>
      </c>
      <c r="AV5">
        <v>105103</v>
      </c>
      <c r="AW5">
        <v>0</v>
      </c>
      <c r="AX5" s="29">
        <v>0.59</v>
      </c>
      <c r="AY5">
        <v>0.82750000000000012</v>
      </c>
      <c r="AZ5" t="s">
        <v>67</v>
      </c>
      <c r="BA5" t="s">
        <v>172</v>
      </c>
      <c r="BB5">
        <v>4</v>
      </c>
      <c r="BC5" t="s">
        <v>330</v>
      </c>
      <c r="BD5">
        <v>8</v>
      </c>
      <c r="BE5">
        <v>234506.60700000002</v>
      </c>
      <c r="BF5">
        <v>4.6435936877462898E-2</v>
      </c>
      <c r="BG5">
        <v>3.8425737766100553E-2</v>
      </c>
      <c r="BH5">
        <v>390466.97900000017</v>
      </c>
      <c r="BI5">
        <v>2.7888488875265415E-2</v>
      </c>
      <c r="BJ5">
        <v>2.3077724544282134E-2</v>
      </c>
      <c r="BK5">
        <v>1</v>
      </c>
      <c r="BL5" t="s">
        <v>67</v>
      </c>
      <c r="BM5">
        <v>0</v>
      </c>
      <c r="BN5" t="s">
        <v>335</v>
      </c>
    </row>
    <row r="6" spans="1:66">
      <c r="A6" s="138" t="str">
        <f t="shared" ref="A6:A7" si="0">W6</f>
        <v>미래교통</v>
      </c>
      <c r="B6" s="138" t="str">
        <f t="shared" ref="B6:B43" si="1">X6</f>
        <v>111</v>
      </c>
      <c r="C6" s="139" t="str">
        <f t="shared" ref="C6:C7" si="2">Y6</f>
        <v>70바5076</v>
      </c>
      <c r="D6" s="113" t="str">
        <f t="shared" ref="D6:D7" si="3">Z6</f>
        <v>대형</v>
      </c>
      <c r="E6" s="109" t="str">
        <f>AZ6</f>
        <v>D</v>
      </c>
      <c r="F6" s="159">
        <f>G6/H6</f>
        <v>0.83387096774193548</v>
      </c>
      <c r="G6" s="160">
        <f>AE6</f>
        <v>2.585</v>
      </c>
      <c r="H6" s="161">
        <f>AF6</f>
        <v>3.1</v>
      </c>
      <c r="I6" s="162">
        <f t="shared" ref="I6:I7" si="4">AC6</f>
        <v>11385.534</v>
      </c>
      <c r="J6" s="163">
        <f t="shared" ref="J6:J7" si="5">AI6/AH6</f>
        <v>2.7378491253881889E-2</v>
      </c>
      <c r="K6" s="163">
        <f t="shared" ref="K6:K7" si="6">AJ6/AH6</f>
        <v>0.30029214008974514</v>
      </c>
      <c r="L6" s="163">
        <f t="shared" ref="L6:L7" si="7">AK6/AC6</f>
        <v>0.15440645998685701</v>
      </c>
      <c r="M6" s="164">
        <f t="shared" ref="M6:M7" si="8">AG6</f>
        <v>21.878</v>
      </c>
      <c r="N6" s="165">
        <f t="shared" ref="N6:N7" si="9">IF(AW6=0,AT6,"속도계이상")</f>
        <v>0.184</v>
      </c>
      <c r="O6" s="165">
        <f t="shared" ref="O6:O7" si="10">IF(AW6=0,AU6,"속도계이상")</f>
        <v>14.561999999999999</v>
      </c>
      <c r="P6" s="166">
        <f t="shared" ref="P6:P7" si="11">AQ6/60</f>
        <v>701.45</v>
      </c>
      <c r="Q6" s="167">
        <f t="shared" ref="Q6:Q7" si="12">AN6</f>
        <v>92</v>
      </c>
      <c r="R6" s="168">
        <f t="shared" ref="R6:R7" si="13">AC6/(AH6-AI6-AJ6)</f>
        <v>44.432737629555739</v>
      </c>
      <c r="S6" s="140">
        <f t="shared" ref="S6:S7" si="14">IF(AW6=0,AL6,"속도계이상")</f>
        <v>21</v>
      </c>
      <c r="T6" s="140">
        <f t="shared" ref="T6:T7" si="15">IF(AW6=0,AM6,"속도계이상")</f>
        <v>1658</v>
      </c>
      <c r="U6" t="s">
        <v>119</v>
      </c>
      <c r="V6" s="5" t="s">
        <v>120</v>
      </c>
      <c r="W6" t="s">
        <v>119</v>
      </c>
      <c r="X6" s="5" t="s">
        <v>120</v>
      </c>
      <c r="Y6" t="s">
        <v>291</v>
      </c>
      <c r="Z6" t="s">
        <v>140</v>
      </c>
      <c r="AA6" t="s">
        <v>48</v>
      </c>
      <c r="AB6">
        <v>510</v>
      </c>
      <c r="AC6" s="1">
        <v>11385.534</v>
      </c>
      <c r="AD6" s="1">
        <v>4404.41</v>
      </c>
      <c r="AE6" s="28">
        <v>2.585</v>
      </c>
      <c r="AF6">
        <v>3.1</v>
      </c>
      <c r="AG6">
        <v>21.878</v>
      </c>
      <c r="AH6">
        <v>381.12571300000002</v>
      </c>
      <c r="AI6">
        <v>10.434647</v>
      </c>
      <c r="AJ6">
        <v>114.449056</v>
      </c>
      <c r="AK6">
        <v>1758</v>
      </c>
      <c r="AL6">
        <v>21</v>
      </c>
      <c r="AM6">
        <v>1658</v>
      </c>
      <c r="AN6">
        <v>92</v>
      </c>
      <c r="AO6">
        <v>29.873434</v>
      </c>
      <c r="AP6">
        <v>89381.6</v>
      </c>
      <c r="AQ6">
        <v>42087</v>
      </c>
      <c r="AR6">
        <v>82</v>
      </c>
      <c r="AS6">
        <v>49050</v>
      </c>
      <c r="AT6">
        <v>0.184</v>
      </c>
      <c r="AU6">
        <v>14.561999999999999</v>
      </c>
      <c r="AV6">
        <v>56615</v>
      </c>
      <c r="AW6">
        <v>0</v>
      </c>
      <c r="AX6" s="29">
        <v>0.56000000000000005</v>
      </c>
      <c r="AY6">
        <v>0.83387096774193548</v>
      </c>
      <c r="AZ6" t="s">
        <v>67</v>
      </c>
      <c r="BA6" t="s">
        <v>172</v>
      </c>
      <c r="BB6">
        <v>2</v>
      </c>
      <c r="BC6" t="s">
        <v>190</v>
      </c>
      <c r="BD6">
        <v>10</v>
      </c>
      <c r="BE6">
        <v>234506.60700000002</v>
      </c>
      <c r="BF6">
        <v>4.8551015878200814E-2</v>
      </c>
      <c r="BG6">
        <v>4.0485282595209386E-2</v>
      </c>
      <c r="BH6">
        <v>390466.97900000017</v>
      </c>
      <c r="BI6">
        <v>2.9158762743929735E-2</v>
      </c>
      <c r="BJ6">
        <v>2.4314645707438184E-2</v>
      </c>
      <c r="BK6">
        <v>1</v>
      </c>
      <c r="BL6" t="s">
        <v>67</v>
      </c>
      <c r="BM6">
        <v>0</v>
      </c>
      <c r="BN6" t="s">
        <v>335</v>
      </c>
    </row>
    <row r="7" spans="1:66">
      <c r="A7" s="141" t="str">
        <f t="shared" si="0"/>
        <v>미래교통</v>
      </c>
      <c r="B7" s="141" t="str">
        <f t="shared" si="1"/>
        <v>111</v>
      </c>
      <c r="C7" s="142" t="str">
        <f t="shared" si="2"/>
        <v>70바5077</v>
      </c>
      <c r="D7" s="130" t="str">
        <f t="shared" si="3"/>
        <v>대형</v>
      </c>
      <c r="E7" s="126" t="str">
        <f t="shared" ref="E7:E43" si="16">AZ7</f>
        <v>C</v>
      </c>
      <c r="F7" s="149">
        <f t="shared" ref="F7:F43" si="17">G7/H7</f>
        <v>0.88413793103448279</v>
      </c>
      <c r="G7" s="150">
        <f t="shared" ref="G7:G43" si="18">AE7</f>
        <v>2.5640000000000001</v>
      </c>
      <c r="H7" s="151">
        <f t="shared" ref="H7:H43" si="19">AF7</f>
        <v>2.9</v>
      </c>
      <c r="I7" s="152">
        <f t="shared" si="4"/>
        <v>12671.471</v>
      </c>
      <c r="J7" s="153">
        <f t="shared" si="5"/>
        <v>3.2224093905672477E-2</v>
      </c>
      <c r="K7" s="153">
        <f t="shared" si="6"/>
        <v>0.30326426966737496</v>
      </c>
      <c r="L7" s="153">
        <f t="shared" si="7"/>
        <v>0.16351692711919555</v>
      </c>
      <c r="M7" s="154">
        <f t="shared" si="8"/>
        <v>21.305</v>
      </c>
      <c r="N7" s="155">
        <f t="shared" si="9"/>
        <v>0.28399999999999997</v>
      </c>
      <c r="O7" s="155">
        <f t="shared" si="10"/>
        <v>21.71</v>
      </c>
      <c r="P7" s="156">
        <f t="shared" si="11"/>
        <v>1036.8883333333333</v>
      </c>
      <c r="Q7" s="157">
        <f t="shared" si="12"/>
        <v>94</v>
      </c>
      <c r="R7" s="158">
        <f t="shared" si="13"/>
        <v>43.190374814030264</v>
      </c>
      <c r="S7" s="143">
        <f t="shared" si="14"/>
        <v>36</v>
      </c>
      <c r="T7" s="143">
        <f t="shared" si="15"/>
        <v>2751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331</v>
      </c>
      <c r="Z7" s="4" t="s">
        <v>140</v>
      </c>
      <c r="AA7" s="4" t="s">
        <v>48</v>
      </c>
      <c r="AB7" s="4">
        <v>510</v>
      </c>
      <c r="AC7" s="4">
        <v>12671.471</v>
      </c>
      <c r="AD7" s="4">
        <v>4942.8969999999999</v>
      </c>
      <c r="AE7" s="4">
        <v>2.5640000000000001</v>
      </c>
      <c r="AF7" s="4">
        <v>2.9</v>
      </c>
      <c r="AG7" s="4">
        <v>21.305</v>
      </c>
      <c r="AH7" s="4">
        <v>441.50687499999998</v>
      </c>
      <c r="AI7" s="4">
        <v>14.227159</v>
      </c>
      <c r="AJ7" s="4">
        <v>133.89326</v>
      </c>
      <c r="AK7" s="4">
        <v>2072</v>
      </c>
      <c r="AL7" s="4">
        <v>36</v>
      </c>
      <c r="AM7" s="4">
        <v>2751</v>
      </c>
      <c r="AN7" s="4">
        <v>94</v>
      </c>
      <c r="AO7" s="4">
        <v>28.700506000000001</v>
      </c>
      <c r="AP7" s="4">
        <v>123183.5</v>
      </c>
      <c r="AQ7" s="4">
        <v>62213.3</v>
      </c>
      <c r="AR7" s="4">
        <v>100</v>
      </c>
      <c r="AS7" s="4">
        <v>59924</v>
      </c>
      <c r="AT7" s="4">
        <v>0.28399999999999997</v>
      </c>
      <c r="AU7" s="4">
        <v>21.71</v>
      </c>
      <c r="AV7" s="4">
        <v>117680</v>
      </c>
      <c r="AW7" s="4">
        <v>0</v>
      </c>
      <c r="AX7" s="30">
        <v>0.56000000000000005</v>
      </c>
      <c r="AY7">
        <v>0.88413793103448279</v>
      </c>
      <c r="AZ7" t="s">
        <v>69</v>
      </c>
      <c r="BA7" t="s">
        <v>172</v>
      </c>
      <c r="BB7">
        <v>3</v>
      </c>
      <c r="BC7" t="s">
        <v>342</v>
      </c>
      <c r="BD7">
        <v>14</v>
      </c>
      <c r="BE7">
        <v>234506.60700000002</v>
      </c>
      <c r="BF7">
        <v>5.4034601251128071E-2</v>
      </c>
      <c r="BG7">
        <v>4.7774040554445646E-2</v>
      </c>
      <c r="BH7">
        <v>390466.97900000017</v>
      </c>
      <c r="BI7">
        <v>3.245209372749544E-2</v>
      </c>
      <c r="BJ7">
        <v>2.8692127005964935E-2</v>
      </c>
      <c r="BK7">
        <v>1</v>
      </c>
      <c r="BL7" t="s">
        <v>69</v>
      </c>
      <c r="BM7">
        <v>0</v>
      </c>
      <c r="BN7" t="s">
        <v>335</v>
      </c>
    </row>
    <row r="8" spans="1:66">
      <c r="A8" s="138" t="str">
        <f t="shared" ref="A8:A43" si="20">W8</f>
        <v>미래교통</v>
      </c>
      <c r="B8" s="138" t="str">
        <f t="shared" si="1"/>
        <v>111</v>
      </c>
      <c r="C8" s="139" t="str">
        <f t="shared" ref="C8:C43" si="21">Y8</f>
        <v>70바5078</v>
      </c>
      <c r="D8" s="113" t="str">
        <f t="shared" ref="D8:D43" si="22">Z8</f>
        <v>대형</v>
      </c>
      <c r="E8" s="109" t="str">
        <f t="shared" si="16"/>
        <v>D</v>
      </c>
      <c r="F8" s="159">
        <f t="shared" si="17"/>
        <v>0.83344827586206893</v>
      </c>
      <c r="G8" s="160">
        <f t="shared" si="18"/>
        <v>2.4169999999999998</v>
      </c>
      <c r="H8" s="161">
        <f t="shared" si="19"/>
        <v>2.9</v>
      </c>
      <c r="I8" s="162">
        <f t="shared" ref="I8:I43" si="23">AC8</f>
        <v>12789.507</v>
      </c>
      <c r="J8" s="163">
        <f t="shared" ref="J8:J43" si="24">AI8/AH8</f>
        <v>3.7064369691022184E-2</v>
      </c>
      <c r="K8" s="163">
        <f t="shared" ref="K8:K43" si="25">AJ8/AH8</f>
        <v>0.33182797408131559</v>
      </c>
      <c r="L8" s="163">
        <f t="shared" ref="L8:L43" si="26">AK8/AC8</f>
        <v>0.17991311158436366</v>
      </c>
      <c r="M8" s="164">
        <f t="shared" ref="M8:M43" si="27">AG8</f>
        <v>24.094999999999999</v>
      </c>
      <c r="N8" s="165">
        <f t="shared" ref="N8:N43" si="28">IF(AW8=0,AT8,"속도계이상")</f>
        <v>0.24199999999999999</v>
      </c>
      <c r="O8" s="165">
        <f t="shared" ref="O8:O43" si="29">IF(AW8=0,AU8,"속도계이상")</f>
        <v>29.149000000000001</v>
      </c>
      <c r="P8" s="166">
        <f t="shared" ref="P8:P43" si="30">AQ8/60</f>
        <v>991.7016666666666</v>
      </c>
      <c r="Q8" s="167">
        <f t="shared" ref="Q8:Q43" si="31">AN8</f>
        <v>94</v>
      </c>
      <c r="R8" s="168">
        <f t="shared" ref="R8:R43" si="32">AC8/(AH8-AI8-AJ8)</f>
        <v>43.950062666820379</v>
      </c>
      <c r="S8" s="140">
        <f t="shared" ref="S8:S43" si="33">IF(AW8=0,AL8,"속도계이상")</f>
        <v>31</v>
      </c>
      <c r="T8" s="140">
        <f t="shared" ref="T8:T43" si="34">IF(AW8=0,AM8,"속도계이상")</f>
        <v>3728</v>
      </c>
      <c r="U8" t="s">
        <v>119</v>
      </c>
      <c r="V8" s="5" t="s">
        <v>120</v>
      </c>
      <c r="W8" t="s">
        <v>119</v>
      </c>
      <c r="X8" s="5" t="s">
        <v>120</v>
      </c>
      <c r="Y8" t="s">
        <v>174</v>
      </c>
      <c r="Z8" t="s">
        <v>140</v>
      </c>
      <c r="AA8" t="s">
        <v>48</v>
      </c>
      <c r="AB8">
        <v>510</v>
      </c>
      <c r="AC8" s="1">
        <v>12789.507</v>
      </c>
      <c r="AD8" s="1">
        <v>5291.759</v>
      </c>
      <c r="AE8" s="28">
        <v>2.4169999999999998</v>
      </c>
      <c r="AF8">
        <v>2.9</v>
      </c>
      <c r="AG8">
        <v>24.094999999999999</v>
      </c>
      <c r="AH8">
        <v>461.09547099999997</v>
      </c>
      <c r="AI8">
        <v>17.090212999999999</v>
      </c>
      <c r="AJ8">
        <v>153.00437600000001</v>
      </c>
      <c r="AK8">
        <v>2301</v>
      </c>
      <c r="AL8">
        <v>31</v>
      </c>
      <c r="AM8">
        <v>3728</v>
      </c>
      <c r="AN8">
        <v>94</v>
      </c>
      <c r="AO8">
        <v>27.737221000000002</v>
      </c>
      <c r="AP8">
        <v>127177.5</v>
      </c>
      <c r="AQ8">
        <v>59502.1</v>
      </c>
      <c r="AR8">
        <v>109</v>
      </c>
      <c r="AS8">
        <v>135665</v>
      </c>
      <c r="AT8">
        <v>0.24199999999999999</v>
      </c>
      <c r="AU8">
        <v>29.149000000000001</v>
      </c>
      <c r="AV8">
        <v>31479</v>
      </c>
      <c r="AW8">
        <v>0</v>
      </c>
      <c r="AX8" s="29">
        <v>0.56999999999999995</v>
      </c>
      <c r="AY8">
        <v>0.83344827586206893</v>
      </c>
      <c r="AZ8" t="s">
        <v>67</v>
      </c>
      <c r="BA8" t="s">
        <v>172</v>
      </c>
      <c r="BB8">
        <v>3</v>
      </c>
      <c r="BC8" t="s">
        <v>189</v>
      </c>
      <c r="BD8">
        <v>12</v>
      </c>
      <c r="BE8">
        <v>234506.60700000002</v>
      </c>
      <c r="BF8">
        <v>5.4537938882037548E-2</v>
      </c>
      <c r="BG8">
        <v>4.5454551130305089E-2</v>
      </c>
      <c r="BH8">
        <v>390466.97900000017</v>
      </c>
      <c r="BI8">
        <v>3.2754388175805241E-2</v>
      </c>
      <c r="BJ8">
        <v>2.7299088352041815E-2</v>
      </c>
      <c r="BK8">
        <v>1</v>
      </c>
      <c r="BL8" t="s">
        <v>69</v>
      </c>
      <c r="BM8">
        <v>-1</v>
      </c>
      <c r="BN8" t="s">
        <v>349</v>
      </c>
    </row>
    <row r="9" spans="1:66">
      <c r="A9" s="141" t="str">
        <f t="shared" si="20"/>
        <v>미래교통</v>
      </c>
      <c r="B9" s="141" t="str">
        <f t="shared" si="1"/>
        <v>111</v>
      </c>
      <c r="C9" s="142" t="str">
        <f t="shared" si="21"/>
        <v>70바5079</v>
      </c>
      <c r="D9" s="130" t="str">
        <f t="shared" si="22"/>
        <v>대형</v>
      </c>
      <c r="E9" s="126" t="str">
        <f t="shared" si="16"/>
        <v>C</v>
      </c>
      <c r="F9" s="149">
        <f t="shared" si="17"/>
        <v>0.85966666666666669</v>
      </c>
      <c r="G9" s="150">
        <f t="shared" si="18"/>
        <v>2.5790000000000002</v>
      </c>
      <c r="H9" s="151">
        <f t="shared" si="19"/>
        <v>3</v>
      </c>
      <c r="I9" s="152">
        <f t="shared" si="23"/>
        <v>12392.294</v>
      </c>
      <c r="J9" s="153">
        <f t="shared" si="24"/>
        <v>2.2926097983264879E-2</v>
      </c>
      <c r="K9" s="153">
        <f t="shared" si="25"/>
        <v>0.31777461116354461</v>
      </c>
      <c r="L9" s="153">
        <f t="shared" si="26"/>
        <v>0.13790828397066757</v>
      </c>
      <c r="M9" s="154">
        <f t="shared" si="27"/>
        <v>21.728999999999999</v>
      </c>
      <c r="N9" s="155">
        <f t="shared" si="28"/>
        <v>0.13700000000000001</v>
      </c>
      <c r="O9" s="155">
        <f t="shared" si="29"/>
        <v>19.472000000000001</v>
      </c>
      <c r="P9" s="156">
        <f t="shared" si="30"/>
        <v>1149.6416666666667</v>
      </c>
      <c r="Q9" s="157">
        <f t="shared" si="31"/>
        <v>94</v>
      </c>
      <c r="R9" s="158">
        <f t="shared" si="32"/>
        <v>43.325987960213155</v>
      </c>
      <c r="S9" s="143">
        <f t="shared" si="33"/>
        <v>17</v>
      </c>
      <c r="T9" s="143">
        <f t="shared" si="34"/>
        <v>2413</v>
      </c>
      <c r="U9" t="s">
        <v>119</v>
      </c>
      <c r="V9" s="5" t="s">
        <v>120</v>
      </c>
      <c r="W9" t="s">
        <v>119</v>
      </c>
      <c r="X9" s="5" t="s">
        <v>120</v>
      </c>
      <c r="Y9" t="s">
        <v>334</v>
      </c>
      <c r="Z9" t="s">
        <v>140</v>
      </c>
      <c r="AA9" t="s">
        <v>48</v>
      </c>
      <c r="AB9">
        <v>510</v>
      </c>
      <c r="AC9" s="1">
        <v>12392.294</v>
      </c>
      <c r="AD9" s="1">
        <v>4805.3509999999997</v>
      </c>
      <c r="AE9" s="28">
        <v>2.5790000000000002</v>
      </c>
      <c r="AF9">
        <v>3</v>
      </c>
      <c r="AG9">
        <v>21.728999999999999</v>
      </c>
      <c r="AH9">
        <v>433.83104300000002</v>
      </c>
      <c r="AI9">
        <v>9.9460529999999991</v>
      </c>
      <c r="AJ9">
        <v>137.860491</v>
      </c>
      <c r="AK9">
        <v>1709</v>
      </c>
      <c r="AL9">
        <v>17</v>
      </c>
      <c r="AM9">
        <v>2413</v>
      </c>
      <c r="AN9">
        <v>94</v>
      </c>
      <c r="AO9">
        <v>28.564793000000002</v>
      </c>
      <c r="AP9">
        <v>151655.79999999999</v>
      </c>
      <c r="AQ9">
        <v>68978.5</v>
      </c>
      <c r="AR9">
        <v>79</v>
      </c>
      <c r="AS9">
        <v>60560</v>
      </c>
      <c r="AT9">
        <v>0.13700000000000001</v>
      </c>
      <c r="AU9">
        <v>19.472000000000001</v>
      </c>
      <c r="AV9">
        <v>115355</v>
      </c>
      <c r="AW9">
        <v>0</v>
      </c>
      <c r="AX9" s="29">
        <v>0.56999999999999995</v>
      </c>
      <c r="AY9">
        <v>0.85966666666666669</v>
      </c>
      <c r="AZ9" t="s">
        <v>69</v>
      </c>
      <c r="BA9" t="s">
        <v>172</v>
      </c>
      <c r="BB9">
        <v>4</v>
      </c>
      <c r="BC9" t="s">
        <v>337</v>
      </c>
      <c r="BD9">
        <v>12</v>
      </c>
      <c r="BE9">
        <v>234506.60700000002</v>
      </c>
      <c r="BF9">
        <v>5.2844114537037322E-2</v>
      </c>
      <c r="BG9">
        <v>4.5428323797006419E-2</v>
      </c>
      <c r="BH9">
        <v>390466.97900000017</v>
      </c>
      <c r="BI9">
        <v>3.1737111372995244E-2</v>
      </c>
      <c r="BJ9">
        <v>2.728333674365158E-2</v>
      </c>
      <c r="BK9">
        <v>1</v>
      </c>
      <c r="BL9" t="s">
        <v>67</v>
      </c>
      <c r="BM9">
        <v>1</v>
      </c>
      <c r="BN9" t="s">
        <v>329</v>
      </c>
    </row>
    <row r="10" spans="1:66">
      <c r="A10" s="138" t="str">
        <f t="shared" si="20"/>
        <v>미래교통</v>
      </c>
      <c r="B10" s="138" t="str">
        <f t="shared" si="1"/>
        <v>111</v>
      </c>
      <c r="C10" s="139" t="str">
        <f t="shared" si="21"/>
        <v>70바5080</v>
      </c>
      <c r="D10" s="113" t="str">
        <f t="shared" si="22"/>
        <v>대형</v>
      </c>
      <c r="E10" s="109" t="str">
        <f t="shared" si="16"/>
        <v>B</v>
      </c>
      <c r="F10" s="159">
        <f t="shared" si="17"/>
        <v>0.90964285714285731</v>
      </c>
      <c r="G10" s="160">
        <f t="shared" si="18"/>
        <v>2.5470000000000002</v>
      </c>
      <c r="H10" s="161">
        <f t="shared" si="19"/>
        <v>2.8</v>
      </c>
      <c r="I10" s="162">
        <f t="shared" si="23"/>
        <v>13300.999</v>
      </c>
      <c r="J10" s="163">
        <f t="shared" si="24"/>
        <v>2.4827274954544908E-2</v>
      </c>
      <c r="K10" s="163">
        <f t="shared" si="25"/>
        <v>0.28709845936501194</v>
      </c>
      <c r="L10" s="163">
        <f t="shared" si="26"/>
        <v>0.15449967329521641</v>
      </c>
      <c r="M10" s="164">
        <f t="shared" si="27"/>
        <v>21.074999999999999</v>
      </c>
      <c r="N10" s="165">
        <f t="shared" si="28"/>
        <v>6.8000000000000005E-2</v>
      </c>
      <c r="O10" s="165">
        <f t="shared" si="29"/>
        <v>11.276999999999999</v>
      </c>
      <c r="P10" s="166">
        <f t="shared" si="30"/>
        <v>779.25666666666666</v>
      </c>
      <c r="Q10" s="167">
        <f t="shared" si="31"/>
        <v>94</v>
      </c>
      <c r="R10" s="168">
        <f t="shared" si="32"/>
        <v>42.570337718730293</v>
      </c>
      <c r="S10" s="140">
        <f t="shared" si="33"/>
        <v>9</v>
      </c>
      <c r="T10" s="140">
        <f t="shared" si="34"/>
        <v>1500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175</v>
      </c>
      <c r="Z10" s="4" t="s">
        <v>140</v>
      </c>
      <c r="AA10" s="4" t="s">
        <v>48</v>
      </c>
      <c r="AB10" s="4">
        <v>510</v>
      </c>
      <c r="AC10" s="4">
        <v>13300.999</v>
      </c>
      <c r="AD10" s="4">
        <v>5221.3469999999998</v>
      </c>
      <c r="AE10" s="4">
        <v>2.5470000000000002</v>
      </c>
      <c r="AF10" s="4">
        <v>2.8</v>
      </c>
      <c r="AG10" s="4">
        <v>21.074999999999999</v>
      </c>
      <c r="AH10" s="4">
        <v>454.08990799999998</v>
      </c>
      <c r="AI10" s="4">
        <v>11.273815000000001</v>
      </c>
      <c r="AJ10" s="4">
        <v>130.36851300000001</v>
      </c>
      <c r="AK10" s="4">
        <v>2055</v>
      </c>
      <c r="AL10" s="4">
        <v>9</v>
      </c>
      <c r="AM10" s="4">
        <v>1500</v>
      </c>
      <c r="AN10" s="4">
        <v>94</v>
      </c>
      <c r="AO10" s="4">
        <v>29.291553</v>
      </c>
      <c r="AP10" s="4">
        <v>104975.4</v>
      </c>
      <c r="AQ10" s="4">
        <v>46755.4</v>
      </c>
      <c r="AR10" s="4">
        <v>67</v>
      </c>
      <c r="AS10" s="4">
        <v>38777</v>
      </c>
      <c r="AT10" s="4">
        <v>6.8000000000000005E-2</v>
      </c>
      <c r="AU10" s="4">
        <v>11.276999999999999</v>
      </c>
      <c r="AV10" s="4">
        <v>124540</v>
      </c>
      <c r="AW10" s="4">
        <v>0</v>
      </c>
      <c r="AX10" s="30">
        <v>0.56000000000000005</v>
      </c>
      <c r="AY10">
        <v>0.90964285714285731</v>
      </c>
      <c r="AZ10" t="s">
        <v>68</v>
      </c>
      <c r="BA10" t="s">
        <v>172</v>
      </c>
      <c r="BB10">
        <v>5</v>
      </c>
      <c r="BC10" t="s">
        <v>333</v>
      </c>
      <c r="BD10">
        <v>15</v>
      </c>
      <c r="BE10">
        <v>234506.60700000002</v>
      </c>
      <c r="BF10">
        <v>5.67190799873711E-2</v>
      </c>
      <c r="BG10">
        <v>5.1594105974226506E-2</v>
      </c>
      <c r="BH10">
        <v>390466.97900000017</v>
      </c>
      <c r="BI10">
        <v>3.4064337614577118E-2</v>
      </c>
      <c r="BJ10">
        <v>3.0986381394402834E-2</v>
      </c>
      <c r="BK10">
        <v>1</v>
      </c>
      <c r="BL10" t="s">
        <v>68</v>
      </c>
      <c r="BM10">
        <v>0</v>
      </c>
      <c r="BN10" t="s">
        <v>335</v>
      </c>
    </row>
    <row r="11" spans="1:66">
      <c r="A11" s="141" t="str">
        <f t="shared" si="20"/>
        <v>미래교통</v>
      </c>
      <c r="B11" s="141" t="str">
        <f t="shared" si="1"/>
        <v>111</v>
      </c>
      <c r="C11" s="142" t="str">
        <f t="shared" si="21"/>
        <v>70바5905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0.91724137931034488</v>
      </c>
      <c r="G11" s="150">
        <f t="shared" si="18"/>
        <v>2.66</v>
      </c>
      <c r="H11" s="151">
        <f t="shared" si="19"/>
        <v>2.9</v>
      </c>
      <c r="I11" s="152">
        <f t="shared" si="23"/>
        <v>11008.744000000001</v>
      </c>
      <c r="J11" s="153">
        <f t="shared" si="24"/>
        <v>4.116350881865681E-2</v>
      </c>
      <c r="K11" s="153">
        <f t="shared" si="25"/>
        <v>0.2798377666421269</v>
      </c>
      <c r="L11" s="153">
        <f t="shared" si="26"/>
        <v>0.17894866117333638</v>
      </c>
      <c r="M11" s="154">
        <f t="shared" si="27"/>
        <v>20.504999999999999</v>
      </c>
      <c r="N11" s="155">
        <f t="shared" si="28"/>
        <v>0.154</v>
      </c>
      <c r="O11" s="155">
        <f t="shared" si="29"/>
        <v>20.891999999999999</v>
      </c>
      <c r="P11" s="156">
        <f t="shared" si="30"/>
        <v>616.05999999999995</v>
      </c>
      <c r="Q11" s="157">
        <f t="shared" si="31"/>
        <v>93</v>
      </c>
      <c r="R11" s="158">
        <f t="shared" si="32"/>
        <v>43.548671297321825</v>
      </c>
      <c r="S11" s="143">
        <f t="shared" si="33"/>
        <v>17</v>
      </c>
      <c r="T11" s="143">
        <f t="shared" si="34"/>
        <v>2300</v>
      </c>
      <c r="U11" t="s">
        <v>119</v>
      </c>
      <c r="V11" s="5" t="s">
        <v>120</v>
      </c>
      <c r="W11" t="s">
        <v>119</v>
      </c>
      <c r="X11" s="5" t="s">
        <v>120</v>
      </c>
      <c r="Y11" t="s">
        <v>176</v>
      </c>
      <c r="Z11" t="s">
        <v>140</v>
      </c>
      <c r="AA11" t="s">
        <v>48</v>
      </c>
      <c r="AB11">
        <v>510</v>
      </c>
      <c r="AC11" s="1">
        <v>11008.744000000001</v>
      </c>
      <c r="AD11" s="1">
        <v>4138.8289999999997</v>
      </c>
      <c r="AE11" s="28">
        <v>2.66</v>
      </c>
      <c r="AF11">
        <v>2.9</v>
      </c>
      <c r="AG11">
        <v>20.504999999999999</v>
      </c>
      <c r="AH11">
        <v>372.30074500000001</v>
      </c>
      <c r="AI11">
        <v>15.325205</v>
      </c>
      <c r="AJ11">
        <v>104.183809</v>
      </c>
      <c r="AK11">
        <v>1970</v>
      </c>
      <c r="AL11">
        <v>17</v>
      </c>
      <c r="AM11">
        <v>2300</v>
      </c>
      <c r="AN11">
        <v>93</v>
      </c>
      <c r="AO11">
        <v>29.569492</v>
      </c>
      <c r="AP11">
        <v>76596.100000000006</v>
      </c>
      <c r="AQ11">
        <v>36963.599999999999</v>
      </c>
      <c r="AR11">
        <v>34</v>
      </c>
      <c r="AS11">
        <v>19149</v>
      </c>
      <c r="AT11">
        <v>0.154</v>
      </c>
      <c r="AU11">
        <v>20.891999999999999</v>
      </c>
      <c r="AV11">
        <v>99178</v>
      </c>
      <c r="AW11">
        <v>0</v>
      </c>
      <c r="AX11" s="29">
        <v>0.56000000000000005</v>
      </c>
      <c r="AY11">
        <v>0.91724137931034488</v>
      </c>
      <c r="AZ11" t="s">
        <v>68</v>
      </c>
      <c r="BA11" t="s">
        <v>172</v>
      </c>
      <c r="BB11">
        <v>3</v>
      </c>
      <c r="BC11" t="s">
        <v>339</v>
      </c>
      <c r="BD11">
        <v>11</v>
      </c>
      <c r="BE11">
        <v>234506.60700000002</v>
      </c>
      <c r="BF11">
        <v>4.6944280763910419E-2</v>
      </c>
      <c r="BG11">
        <v>4.3059236838621284E-2</v>
      </c>
      <c r="BH11">
        <v>390466.97900000017</v>
      </c>
      <c r="BI11">
        <v>2.8193789979869197E-2</v>
      </c>
      <c r="BJ11">
        <v>2.5860510809121402E-2</v>
      </c>
      <c r="BK11">
        <v>1</v>
      </c>
      <c r="BL11" t="s">
        <v>69</v>
      </c>
      <c r="BM11">
        <v>1</v>
      </c>
      <c r="BN11" t="s">
        <v>329</v>
      </c>
    </row>
    <row r="12" spans="1:66" s="2" customFormat="1">
      <c r="A12" s="138" t="str">
        <f t="shared" si="20"/>
        <v>미래교통</v>
      </c>
      <c r="B12" s="138" t="str">
        <f t="shared" si="1"/>
        <v>111</v>
      </c>
      <c r="C12" s="139" t="str">
        <f t="shared" si="21"/>
        <v>70바5907</v>
      </c>
      <c r="D12" s="113" t="str">
        <f t="shared" si="22"/>
        <v>대형</v>
      </c>
      <c r="E12" s="109" t="str">
        <f t="shared" si="16"/>
        <v>D</v>
      </c>
      <c r="F12" s="159">
        <f t="shared" si="17"/>
        <v>0.8406896551724139</v>
      </c>
      <c r="G12" s="160">
        <f t="shared" si="18"/>
        <v>2.4380000000000002</v>
      </c>
      <c r="H12" s="161">
        <f t="shared" si="19"/>
        <v>2.9</v>
      </c>
      <c r="I12" s="162">
        <f t="shared" si="23"/>
        <v>11706.326999999999</v>
      </c>
      <c r="J12" s="163">
        <f t="shared" si="24"/>
        <v>3.1766783945187158E-2</v>
      </c>
      <c r="K12" s="163">
        <f t="shared" si="25"/>
        <v>0.28424090961737786</v>
      </c>
      <c r="L12" s="163">
        <f t="shared" si="26"/>
        <v>0.14744163562148915</v>
      </c>
      <c r="M12" s="164">
        <f t="shared" si="27"/>
        <v>23.949000000000002</v>
      </c>
      <c r="N12" s="165">
        <f t="shared" si="28"/>
        <v>0.17899999999999999</v>
      </c>
      <c r="O12" s="165">
        <f t="shared" si="29"/>
        <v>32.837000000000003</v>
      </c>
      <c r="P12" s="166">
        <f t="shared" si="30"/>
        <v>790.91</v>
      </c>
      <c r="Q12" s="167">
        <f t="shared" si="31"/>
        <v>94</v>
      </c>
      <c r="R12" s="168">
        <f t="shared" si="32"/>
        <v>43.364516548211121</v>
      </c>
      <c r="S12" s="140">
        <f t="shared" si="33"/>
        <v>21</v>
      </c>
      <c r="T12" s="140">
        <f t="shared" si="34"/>
        <v>3844</v>
      </c>
      <c r="U12" t="s">
        <v>119</v>
      </c>
      <c r="V12" s="5" t="s">
        <v>120</v>
      </c>
      <c r="W12" t="s">
        <v>119</v>
      </c>
      <c r="X12" s="5" t="s">
        <v>120</v>
      </c>
      <c r="Y12" t="s">
        <v>338</v>
      </c>
      <c r="Z12" t="s">
        <v>140</v>
      </c>
      <c r="AA12" t="s">
        <v>48</v>
      </c>
      <c r="AB12">
        <v>510</v>
      </c>
      <c r="AC12" s="1">
        <v>11706.326999999999</v>
      </c>
      <c r="AD12" s="1">
        <v>4801.7070000000003</v>
      </c>
      <c r="AE12" s="28">
        <v>2.4380000000000002</v>
      </c>
      <c r="AF12">
        <v>2.9</v>
      </c>
      <c r="AG12">
        <v>23.949000000000002</v>
      </c>
      <c r="AH12">
        <v>394.67073599999998</v>
      </c>
      <c r="AI12">
        <v>12.537419999999999</v>
      </c>
      <c r="AJ12">
        <v>112.181569</v>
      </c>
      <c r="AK12">
        <v>1726</v>
      </c>
      <c r="AL12">
        <v>21</v>
      </c>
      <c r="AM12">
        <v>3844</v>
      </c>
      <c r="AN12">
        <v>94</v>
      </c>
      <c r="AO12">
        <v>29.660995</v>
      </c>
      <c r="AP12">
        <v>98504.3</v>
      </c>
      <c r="AQ12">
        <v>47454.6</v>
      </c>
      <c r="AR12">
        <v>52</v>
      </c>
      <c r="AS12">
        <v>38565</v>
      </c>
      <c r="AT12">
        <v>0.17899999999999999</v>
      </c>
      <c r="AU12">
        <v>32.837000000000003</v>
      </c>
      <c r="AV12">
        <v>107377</v>
      </c>
      <c r="AW12">
        <v>0</v>
      </c>
      <c r="AX12" s="29">
        <v>0.57999999999999996</v>
      </c>
      <c r="AY12" s="2">
        <v>0.8406896551724139</v>
      </c>
      <c r="AZ12" s="2" t="s">
        <v>67</v>
      </c>
      <c r="BA12" s="2" t="s">
        <v>172</v>
      </c>
      <c r="BB12" s="2">
        <v>1</v>
      </c>
      <c r="BC12" s="2" t="s">
        <v>173</v>
      </c>
      <c r="BD12" s="2">
        <v>11</v>
      </c>
      <c r="BE12" s="2">
        <v>234506.60700000002</v>
      </c>
      <c r="BF12" s="2">
        <v>4.9918964543288959E-2</v>
      </c>
      <c r="BG12" s="2">
        <v>4.1966357088461553E-2</v>
      </c>
      <c r="BH12" s="2">
        <v>390466.97900000017</v>
      </c>
      <c r="BI12" s="2">
        <v>2.9980325173668512E-2</v>
      </c>
      <c r="BJ12" s="2">
        <v>2.520414923220822E-2</v>
      </c>
      <c r="BK12" s="2">
        <v>1</v>
      </c>
      <c r="BL12" s="2" t="s">
        <v>67</v>
      </c>
      <c r="BM12" s="2">
        <v>0</v>
      </c>
      <c r="BN12" s="2" t="s">
        <v>335</v>
      </c>
    </row>
    <row r="13" spans="1:66">
      <c r="A13" s="141" t="str">
        <f t="shared" si="20"/>
        <v>미래교통</v>
      </c>
      <c r="B13" s="141" t="str">
        <f t="shared" si="1"/>
        <v>111</v>
      </c>
      <c r="C13" s="142" t="str">
        <f t="shared" si="21"/>
        <v>70바5924</v>
      </c>
      <c r="D13" s="130" t="str">
        <f t="shared" si="22"/>
        <v>대형</v>
      </c>
      <c r="E13" s="126" t="str">
        <f t="shared" si="16"/>
        <v>B</v>
      </c>
      <c r="F13" s="149">
        <f t="shared" si="17"/>
        <v>0.94433333333333336</v>
      </c>
      <c r="G13" s="150">
        <f t="shared" si="18"/>
        <v>2.8330000000000002</v>
      </c>
      <c r="H13" s="151">
        <f t="shared" si="19"/>
        <v>3</v>
      </c>
      <c r="I13" s="152">
        <f t="shared" si="23"/>
        <v>10492.005999999999</v>
      </c>
      <c r="J13" s="153">
        <f t="shared" si="24"/>
        <v>2.3210998130136089E-2</v>
      </c>
      <c r="K13" s="153">
        <f t="shared" si="25"/>
        <v>0.25716699007065313</v>
      </c>
      <c r="L13" s="153">
        <f t="shared" si="26"/>
        <v>0.13905825063386354</v>
      </c>
      <c r="M13" s="154">
        <f t="shared" si="27"/>
        <v>18.574000000000002</v>
      </c>
      <c r="N13" s="155">
        <f t="shared" si="28"/>
        <v>0.114</v>
      </c>
      <c r="O13" s="155">
        <f t="shared" si="29"/>
        <v>17.518000000000001</v>
      </c>
      <c r="P13" s="156">
        <f t="shared" si="30"/>
        <v>377.65999999999997</v>
      </c>
      <c r="Q13" s="157">
        <f t="shared" si="31"/>
        <v>94</v>
      </c>
      <c r="R13" s="158">
        <f t="shared" si="32"/>
        <v>43.127224095611908</v>
      </c>
      <c r="S13" s="143">
        <f t="shared" si="33"/>
        <v>12</v>
      </c>
      <c r="T13" s="143">
        <f t="shared" si="34"/>
        <v>1838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178</v>
      </c>
      <c r="Z13" s="4" t="s">
        <v>140</v>
      </c>
      <c r="AA13" s="4" t="s">
        <v>48</v>
      </c>
      <c r="AB13" s="4">
        <v>510</v>
      </c>
      <c r="AC13" s="4">
        <v>10492.005999999999</v>
      </c>
      <c r="AD13" s="4">
        <v>3703.6909999999998</v>
      </c>
      <c r="AE13" s="4">
        <v>2.8330000000000002</v>
      </c>
      <c r="AF13" s="4">
        <v>3</v>
      </c>
      <c r="AG13" s="4">
        <v>18.574000000000002</v>
      </c>
      <c r="AH13" s="4">
        <v>338.06684899999999</v>
      </c>
      <c r="AI13" s="4">
        <v>7.8468689999999999</v>
      </c>
      <c r="AJ13" s="4">
        <v>86.939633999999998</v>
      </c>
      <c r="AK13" s="4">
        <v>1459</v>
      </c>
      <c r="AL13" s="4">
        <v>12</v>
      </c>
      <c r="AM13" s="4">
        <v>1838</v>
      </c>
      <c r="AN13" s="4">
        <v>94</v>
      </c>
      <c r="AO13" s="4">
        <v>31.035298999999998</v>
      </c>
      <c r="AP13" s="4">
        <v>67500.3</v>
      </c>
      <c r="AQ13" s="4">
        <v>22659.599999999999</v>
      </c>
      <c r="AR13" s="4">
        <v>7</v>
      </c>
      <c r="AS13" s="4">
        <v>2129</v>
      </c>
      <c r="AT13" s="4">
        <v>0.114</v>
      </c>
      <c r="AU13" s="4">
        <v>17.518000000000001</v>
      </c>
      <c r="AV13" s="4">
        <v>97576</v>
      </c>
      <c r="AW13" s="4">
        <v>0</v>
      </c>
      <c r="AX13" s="30">
        <v>0.56000000000000005</v>
      </c>
      <c r="AY13">
        <v>0.94433333333333336</v>
      </c>
      <c r="AZ13" t="s">
        <v>68</v>
      </c>
      <c r="BA13" t="s">
        <v>172</v>
      </c>
      <c r="BB13">
        <v>2</v>
      </c>
      <c r="BC13" t="s">
        <v>343</v>
      </c>
      <c r="BD13">
        <v>10</v>
      </c>
      <c r="BE13">
        <v>234506.60700000002</v>
      </c>
      <c r="BF13">
        <v>4.4740769286726316E-2</v>
      </c>
      <c r="BG13">
        <v>4.2250199796431888E-2</v>
      </c>
      <c r="BH13">
        <v>390466.97900000017</v>
      </c>
      <c r="BI13">
        <v>2.6870405346107372E-2</v>
      </c>
      <c r="BJ13">
        <v>2.5374619448507395E-2</v>
      </c>
      <c r="BK13">
        <v>1</v>
      </c>
      <c r="BL13" t="s">
        <v>68</v>
      </c>
      <c r="BM13">
        <v>0</v>
      </c>
      <c r="BN13" t="s">
        <v>335</v>
      </c>
    </row>
    <row r="14" spans="1:66">
      <c r="A14" s="138" t="str">
        <f t="shared" si="20"/>
        <v>미래교통</v>
      </c>
      <c r="B14" s="138" t="str">
        <f t="shared" si="1"/>
        <v>111</v>
      </c>
      <c r="C14" s="139" t="str">
        <f t="shared" si="21"/>
        <v>70바5931</v>
      </c>
      <c r="D14" s="113" t="str">
        <f t="shared" si="22"/>
        <v>대형</v>
      </c>
      <c r="E14" s="109" t="str">
        <f t="shared" si="16"/>
        <v>D</v>
      </c>
      <c r="F14" s="159">
        <f t="shared" si="17"/>
        <v>0.81285714285714283</v>
      </c>
      <c r="G14" s="160">
        <f t="shared" si="18"/>
        <v>2.2759999999999998</v>
      </c>
      <c r="H14" s="161">
        <f t="shared" si="19"/>
        <v>2.8</v>
      </c>
      <c r="I14" s="162">
        <f t="shared" si="23"/>
        <v>9984.3389999999999</v>
      </c>
      <c r="J14" s="163">
        <f t="shared" si="24"/>
        <v>5.1754182153518451E-2</v>
      </c>
      <c r="K14" s="163">
        <f t="shared" si="25"/>
        <v>0.2759078508301045</v>
      </c>
      <c r="L14" s="163">
        <f t="shared" si="26"/>
        <v>0.13891755878881917</v>
      </c>
      <c r="M14" s="164">
        <f t="shared" si="27"/>
        <v>26.492999999999999</v>
      </c>
      <c r="N14" s="165">
        <f t="shared" si="28"/>
        <v>0.31</v>
      </c>
      <c r="O14" s="165">
        <f t="shared" si="29"/>
        <v>31.94</v>
      </c>
      <c r="P14" s="166">
        <f t="shared" si="30"/>
        <v>597.77333333333331</v>
      </c>
      <c r="Q14" s="167">
        <f t="shared" si="31"/>
        <v>93</v>
      </c>
      <c r="R14" s="168">
        <f t="shared" si="32"/>
        <v>44.576626501069939</v>
      </c>
      <c r="S14" s="140">
        <f t="shared" si="33"/>
        <v>31</v>
      </c>
      <c r="T14" s="140">
        <f t="shared" si="34"/>
        <v>3189</v>
      </c>
      <c r="U14" t="s">
        <v>119</v>
      </c>
      <c r="V14" s="5" t="s">
        <v>120</v>
      </c>
      <c r="W14" t="s">
        <v>119</v>
      </c>
      <c r="X14" s="5" t="s">
        <v>120</v>
      </c>
      <c r="Y14" t="s">
        <v>179</v>
      </c>
      <c r="Z14" t="s">
        <v>140</v>
      </c>
      <c r="AA14" t="s">
        <v>48</v>
      </c>
      <c r="AB14">
        <v>510</v>
      </c>
      <c r="AC14" s="1">
        <v>9984.3389999999999</v>
      </c>
      <c r="AD14" s="1">
        <v>4386.6329999999998</v>
      </c>
      <c r="AE14" s="28">
        <v>2.2759999999999998</v>
      </c>
      <c r="AF14">
        <v>2.8</v>
      </c>
      <c r="AG14">
        <v>26.492999999999999</v>
      </c>
      <c r="AH14">
        <v>333.138237</v>
      </c>
      <c r="AI14">
        <v>17.241296999999999</v>
      </c>
      <c r="AJ14">
        <v>91.915454999999994</v>
      </c>
      <c r="AK14">
        <v>1387</v>
      </c>
      <c r="AL14">
        <v>31</v>
      </c>
      <c r="AM14">
        <v>3189</v>
      </c>
      <c r="AN14">
        <v>93</v>
      </c>
      <c r="AO14">
        <v>29.970558</v>
      </c>
      <c r="AP14">
        <v>71301.600000000006</v>
      </c>
      <c r="AQ14">
        <v>35866.400000000001</v>
      </c>
      <c r="AR14">
        <v>14</v>
      </c>
      <c r="AS14">
        <v>10550</v>
      </c>
      <c r="AT14">
        <v>0.31</v>
      </c>
      <c r="AU14">
        <v>31.94</v>
      </c>
      <c r="AV14">
        <v>92033</v>
      </c>
      <c r="AW14">
        <v>0</v>
      </c>
      <c r="AX14" s="29">
        <v>0.56999999999999995</v>
      </c>
      <c r="AY14">
        <v>0.81285714285714283</v>
      </c>
      <c r="AZ14" t="s">
        <v>67</v>
      </c>
      <c r="BA14" t="s">
        <v>172</v>
      </c>
      <c r="BB14">
        <v>6</v>
      </c>
      <c r="BC14" t="s">
        <v>580</v>
      </c>
      <c r="BD14">
        <v>4</v>
      </c>
      <c r="BE14">
        <v>234506.60700000002</v>
      </c>
      <c r="BF14">
        <v>4.257593902247709E-2</v>
      </c>
      <c r="BG14">
        <v>3.4608156148270661E-2</v>
      </c>
      <c r="BH14">
        <v>390466.97900000017</v>
      </c>
      <c r="BI14">
        <v>2.5570251870133162E-2</v>
      </c>
      <c r="BJ14">
        <v>2.0784961877293954E-2</v>
      </c>
      <c r="BK14">
        <v>1</v>
      </c>
      <c r="BL14" t="s">
        <v>70</v>
      </c>
      <c r="BM14">
        <v>1</v>
      </c>
      <c r="BN14" t="s">
        <v>329</v>
      </c>
    </row>
    <row r="15" spans="1:66">
      <c r="A15" s="141" t="str">
        <f t="shared" si="20"/>
        <v>미래교통</v>
      </c>
      <c r="B15" s="141" t="str">
        <f t="shared" si="1"/>
        <v>111</v>
      </c>
      <c r="C15" s="142" t="str">
        <f t="shared" si="21"/>
        <v>70바5994</v>
      </c>
      <c r="D15" s="130" t="str">
        <f t="shared" si="22"/>
        <v>대형</v>
      </c>
      <c r="E15" s="126" t="str">
        <f t="shared" si="16"/>
        <v>A</v>
      </c>
      <c r="F15" s="149">
        <f t="shared" si="17"/>
        <v>0.95444444444444432</v>
      </c>
      <c r="G15" s="150">
        <f t="shared" si="18"/>
        <v>2.577</v>
      </c>
      <c r="H15" s="151">
        <f t="shared" si="19"/>
        <v>2.7</v>
      </c>
      <c r="I15" s="152">
        <f t="shared" si="23"/>
        <v>9944.7669999999998</v>
      </c>
      <c r="J15" s="153">
        <f t="shared" si="24"/>
        <v>3.8211349969782739E-2</v>
      </c>
      <c r="K15" s="153">
        <f t="shared" si="25"/>
        <v>0.26669178186052434</v>
      </c>
      <c r="L15" s="153">
        <f t="shared" si="26"/>
        <v>0.18351360067058384</v>
      </c>
      <c r="M15" s="154">
        <f t="shared" si="27"/>
        <v>22.827999999999999</v>
      </c>
      <c r="N15" s="155">
        <f t="shared" si="28"/>
        <v>0.29199999999999998</v>
      </c>
      <c r="O15" s="155">
        <f t="shared" si="29"/>
        <v>21.69</v>
      </c>
      <c r="P15" s="156">
        <f t="shared" si="30"/>
        <v>419.78666666666669</v>
      </c>
      <c r="Q15" s="157">
        <f t="shared" si="31"/>
        <v>92</v>
      </c>
      <c r="R15" s="158">
        <f t="shared" si="32"/>
        <v>43.435396429497928</v>
      </c>
      <c r="S15" s="143">
        <f t="shared" si="33"/>
        <v>29</v>
      </c>
      <c r="T15" s="143">
        <f t="shared" si="34"/>
        <v>2157</v>
      </c>
      <c r="U15" t="s">
        <v>119</v>
      </c>
      <c r="V15" s="5" t="s">
        <v>120</v>
      </c>
      <c r="W15" t="s">
        <v>119</v>
      </c>
      <c r="X15" s="5" t="s">
        <v>120</v>
      </c>
      <c r="Y15" t="s">
        <v>180</v>
      </c>
      <c r="Z15" t="s">
        <v>140</v>
      </c>
      <c r="AA15" t="s">
        <v>48</v>
      </c>
      <c r="AB15">
        <v>510</v>
      </c>
      <c r="AC15" s="1">
        <v>9944.7669999999998</v>
      </c>
      <c r="AD15" s="1">
        <v>3858.413</v>
      </c>
      <c r="AE15" s="28">
        <v>2.577</v>
      </c>
      <c r="AF15">
        <v>2.7</v>
      </c>
      <c r="AG15">
        <v>22.827999999999999</v>
      </c>
      <c r="AH15">
        <v>329.38626900000003</v>
      </c>
      <c r="AI15">
        <v>12.586294000000001</v>
      </c>
      <c r="AJ15">
        <v>87.844611</v>
      </c>
      <c r="AK15">
        <v>1825</v>
      </c>
      <c r="AL15">
        <v>29</v>
      </c>
      <c r="AM15">
        <v>2157</v>
      </c>
      <c r="AN15">
        <v>92</v>
      </c>
      <c r="AO15">
        <v>30.191808000000002</v>
      </c>
      <c r="AP15">
        <v>57988.4</v>
      </c>
      <c r="AQ15">
        <v>25187.200000000001</v>
      </c>
      <c r="AR15">
        <v>42</v>
      </c>
      <c r="AS15">
        <v>27620</v>
      </c>
      <c r="AT15">
        <v>0.29199999999999998</v>
      </c>
      <c r="AU15">
        <v>21.69</v>
      </c>
      <c r="AV15">
        <v>90364</v>
      </c>
      <c r="AW15">
        <v>0</v>
      </c>
      <c r="AX15" s="29">
        <v>0.59</v>
      </c>
      <c r="AY15">
        <v>0.95444444444444432</v>
      </c>
      <c r="AZ15" t="s">
        <v>66</v>
      </c>
      <c r="BA15" t="s">
        <v>172</v>
      </c>
      <c r="BB15">
        <v>3</v>
      </c>
      <c r="BC15" t="s">
        <v>393</v>
      </c>
      <c r="BD15">
        <v>6</v>
      </c>
      <c r="BE15">
        <v>234506.60700000002</v>
      </c>
      <c r="BF15">
        <v>4.2407193243813375E-2</v>
      </c>
      <c r="BG15">
        <v>4.0475309996039648E-2</v>
      </c>
      <c r="BH15">
        <v>390466.97900000017</v>
      </c>
      <c r="BI15">
        <v>2.5468906552530774E-2</v>
      </c>
      <c r="BJ15">
        <v>2.4308656365137703E-2</v>
      </c>
      <c r="BK15">
        <v>1</v>
      </c>
      <c r="BL15" t="s">
        <v>68</v>
      </c>
      <c r="BM15">
        <v>1</v>
      </c>
      <c r="BN15" t="s">
        <v>329</v>
      </c>
    </row>
    <row r="16" spans="1:66">
      <c r="A16" s="138" t="str">
        <f t="shared" si="20"/>
        <v>미래교통</v>
      </c>
      <c r="B16" s="138" t="str">
        <f t="shared" si="1"/>
        <v>111</v>
      </c>
      <c r="C16" s="139" t="str">
        <f t="shared" si="21"/>
        <v>70바6001</v>
      </c>
      <c r="D16" s="113" t="str">
        <f t="shared" si="22"/>
        <v>대형</v>
      </c>
      <c r="E16" s="109" t="str">
        <f t="shared" si="16"/>
        <v>B</v>
      </c>
      <c r="F16" s="159">
        <f t="shared" si="17"/>
        <v>0.94600000000000006</v>
      </c>
      <c r="G16" s="160">
        <f t="shared" si="18"/>
        <v>2.8380000000000001</v>
      </c>
      <c r="H16" s="161">
        <f t="shared" si="19"/>
        <v>3</v>
      </c>
      <c r="I16" s="162">
        <f t="shared" si="23"/>
        <v>10782.114</v>
      </c>
      <c r="J16" s="163">
        <f t="shared" si="24"/>
        <v>3.0761195047552824E-2</v>
      </c>
      <c r="K16" s="163">
        <f t="shared" si="25"/>
        <v>0.29608969087211595</v>
      </c>
      <c r="L16" s="163">
        <f t="shared" si="26"/>
        <v>0.19142813737639947</v>
      </c>
      <c r="M16" s="164">
        <f t="shared" si="27"/>
        <v>20.032</v>
      </c>
      <c r="N16" s="165">
        <f t="shared" si="28"/>
        <v>5.6000000000000001E-2</v>
      </c>
      <c r="O16" s="165">
        <f t="shared" si="29"/>
        <v>19.588000000000001</v>
      </c>
      <c r="P16" s="166">
        <f t="shared" si="30"/>
        <v>737.92499999999995</v>
      </c>
      <c r="Q16" s="167">
        <f t="shared" si="31"/>
        <v>94</v>
      </c>
      <c r="R16" s="168">
        <f t="shared" si="32"/>
        <v>44.095793897113403</v>
      </c>
      <c r="S16" s="140">
        <f t="shared" si="33"/>
        <v>6</v>
      </c>
      <c r="T16" s="140">
        <f t="shared" si="34"/>
        <v>2112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181</v>
      </c>
      <c r="Z16" s="4" t="s">
        <v>140</v>
      </c>
      <c r="AA16" s="4" t="s">
        <v>48</v>
      </c>
      <c r="AB16" s="4">
        <v>510</v>
      </c>
      <c r="AC16" s="4">
        <v>10782.114</v>
      </c>
      <c r="AD16" s="4">
        <v>3798.9960000000001</v>
      </c>
      <c r="AE16" s="4">
        <v>2.8380000000000001</v>
      </c>
      <c r="AF16" s="4">
        <v>3</v>
      </c>
      <c r="AG16" s="4">
        <v>20.032</v>
      </c>
      <c r="AH16" s="4">
        <v>363.241512</v>
      </c>
      <c r="AI16" s="4">
        <v>11.173743</v>
      </c>
      <c r="AJ16" s="4">
        <v>107.55206699999999</v>
      </c>
      <c r="AK16" s="4">
        <v>2064</v>
      </c>
      <c r="AL16" s="4">
        <v>6</v>
      </c>
      <c r="AM16" s="4">
        <v>2112</v>
      </c>
      <c r="AN16" s="4">
        <v>94</v>
      </c>
      <c r="AO16" s="4">
        <v>29.683043999999999</v>
      </c>
      <c r="AP16" s="4">
        <v>92172.6</v>
      </c>
      <c r="AQ16" s="4">
        <v>44275.5</v>
      </c>
      <c r="AR16" s="4">
        <v>88</v>
      </c>
      <c r="AS16" s="4">
        <v>46087</v>
      </c>
      <c r="AT16" s="4">
        <v>5.6000000000000001E-2</v>
      </c>
      <c r="AU16" s="4">
        <v>19.588000000000001</v>
      </c>
      <c r="AV16" s="4">
        <v>99618</v>
      </c>
      <c r="AW16" s="4">
        <v>0</v>
      </c>
      <c r="AX16" s="30">
        <v>0.57999999999999996</v>
      </c>
      <c r="AY16">
        <v>0.94600000000000006</v>
      </c>
      <c r="AZ16" t="s">
        <v>68</v>
      </c>
      <c r="BA16" t="s">
        <v>172</v>
      </c>
      <c r="BB16">
        <v>1</v>
      </c>
      <c r="BC16" t="s">
        <v>341</v>
      </c>
      <c r="BD16">
        <v>8</v>
      </c>
      <c r="BE16">
        <v>234506.60700000002</v>
      </c>
      <c r="BF16">
        <v>4.5977868760004696E-2</v>
      </c>
      <c r="BG16">
        <v>4.3495063846964443E-2</v>
      </c>
      <c r="BH16">
        <v>390466.97900000017</v>
      </c>
      <c r="BI16">
        <v>2.761338238540267E-2</v>
      </c>
      <c r="BJ16">
        <v>2.6122259736590929E-2</v>
      </c>
      <c r="BK16">
        <v>1</v>
      </c>
      <c r="BL16" t="s">
        <v>68</v>
      </c>
      <c r="BM16">
        <v>0</v>
      </c>
      <c r="BN16" t="s">
        <v>335</v>
      </c>
    </row>
    <row r="17" spans="1:66">
      <c r="A17" s="141" t="str">
        <f t="shared" si="20"/>
        <v>미래교통</v>
      </c>
      <c r="B17" s="141" t="str">
        <f t="shared" si="1"/>
        <v>111</v>
      </c>
      <c r="C17" s="142" t="str">
        <f t="shared" si="21"/>
        <v>70바6004</v>
      </c>
      <c r="D17" s="130" t="str">
        <f t="shared" si="22"/>
        <v>대형</v>
      </c>
      <c r="E17" s="126" t="str">
        <f t="shared" si="16"/>
        <v>C</v>
      </c>
      <c r="F17" s="149">
        <f t="shared" si="17"/>
        <v>0.8941379310344828</v>
      </c>
      <c r="G17" s="150">
        <f t="shared" si="18"/>
        <v>2.593</v>
      </c>
      <c r="H17" s="151">
        <f t="shared" si="19"/>
        <v>2.9</v>
      </c>
      <c r="I17" s="152">
        <f t="shared" si="23"/>
        <v>9851.3240000000005</v>
      </c>
      <c r="J17" s="153">
        <f t="shared" si="24"/>
        <v>1.7357856828502036E-2</v>
      </c>
      <c r="K17" s="153">
        <f t="shared" si="25"/>
        <v>0.24799409347413315</v>
      </c>
      <c r="L17" s="153">
        <f t="shared" si="26"/>
        <v>0.11896878023705239</v>
      </c>
      <c r="M17" s="154">
        <f t="shared" si="27"/>
        <v>21.626000000000001</v>
      </c>
      <c r="N17" s="155">
        <f t="shared" si="28"/>
        <v>1.167</v>
      </c>
      <c r="O17" s="155">
        <f t="shared" si="29"/>
        <v>8.7200000000000006</v>
      </c>
      <c r="P17" s="156">
        <f t="shared" si="30"/>
        <v>404.435</v>
      </c>
      <c r="Q17" s="157">
        <f t="shared" si="31"/>
        <v>93</v>
      </c>
      <c r="R17" s="158">
        <f t="shared" si="32"/>
        <v>41.929088865834252</v>
      </c>
      <c r="S17" s="143">
        <f t="shared" si="33"/>
        <v>115</v>
      </c>
      <c r="T17" s="143">
        <f t="shared" si="34"/>
        <v>859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292</v>
      </c>
      <c r="Z17" t="s">
        <v>140</v>
      </c>
      <c r="AA17" t="s">
        <v>48</v>
      </c>
      <c r="AB17">
        <v>510</v>
      </c>
      <c r="AC17" s="1">
        <v>9851.3240000000005</v>
      </c>
      <c r="AD17" s="1">
        <v>3799.788</v>
      </c>
      <c r="AE17" s="28">
        <v>2.593</v>
      </c>
      <c r="AF17">
        <v>2.9</v>
      </c>
      <c r="AG17">
        <v>21.626000000000001</v>
      </c>
      <c r="AH17">
        <v>319.81574999999998</v>
      </c>
      <c r="AI17">
        <v>5.5513159999999999</v>
      </c>
      <c r="AJ17">
        <v>79.312416999999996</v>
      </c>
      <c r="AK17">
        <v>1172</v>
      </c>
      <c r="AL17">
        <v>115</v>
      </c>
      <c r="AM17">
        <v>859</v>
      </c>
      <c r="AN17">
        <v>93</v>
      </c>
      <c r="AO17">
        <v>30.803122999999999</v>
      </c>
      <c r="AP17">
        <v>63313.7</v>
      </c>
      <c r="AQ17">
        <v>24266.1</v>
      </c>
      <c r="AR17">
        <v>13</v>
      </c>
      <c r="AS17">
        <v>7579</v>
      </c>
      <c r="AT17">
        <v>1.167</v>
      </c>
      <c r="AU17">
        <v>8.7200000000000006</v>
      </c>
      <c r="AV17">
        <v>92310</v>
      </c>
      <c r="AW17">
        <v>0</v>
      </c>
      <c r="AX17" s="29">
        <v>0.59</v>
      </c>
      <c r="AY17">
        <v>0.8941379310344828</v>
      </c>
      <c r="AZ17" t="s">
        <v>69</v>
      </c>
      <c r="BA17" t="s">
        <v>172</v>
      </c>
      <c r="BB17">
        <v>2</v>
      </c>
      <c r="BC17" t="s">
        <v>177</v>
      </c>
      <c r="BD17">
        <v>5</v>
      </c>
      <c r="BE17">
        <v>234506.60700000002</v>
      </c>
      <c r="BF17">
        <v>4.2008726858599764E-2</v>
      </c>
      <c r="BG17">
        <v>3.7561596118741103E-2</v>
      </c>
      <c r="BH17">
        <v>390466.97900000017</v>
      </c>
      <c r="BI17">
        <v>2.5229595663196904E-2</v>
      </c>
      <c r="BJ17">
        <v>2.2558738467127439E-2</v>
      </c>
      <c r="BK17">
        <v>1</v>
      </c>
      <c r="BL17" t="s">
        <v>69</v>
      </c>
      <c r="BM17">
        <v>0</v>
      </c>
      <c r="BN17" t="s">
        <v>335</v>
      </c>
    </row>
    <row r="18" spans="1:66">
      <c r="A18" s="138" t="str">
        <f t="shared" si="20"/>
        <v>미래교통</v>
      </c>
      <c r="B18" s="138" t="str">
        <f t="shared" si="1"/>
        <v>111</v>
      </c>
      <c r="C18" s="139" t="str">
        <f t="shared" si="21"/>
        <v>70바6067</v>
      </c>
      <c r="D18" s="113" t="str">
        <f t="shared" si="22"/>
        <v>대형</v>
      </c>
      <c r="E18" s="109" t="str">
        <f t="shared" si="16"/>
        <v>B</v>
      </c>
      <c r="F18" s="159">
        <f t="shared" si="17"/>
        <v>0.9086206896551724</v>
      </c>
      <c r="G18" s="160">
        <f t="shared" si="18"/>
        <v>2.6349999999999998</v>
      </c>
      <c r="H18" s="161">
        <f t="shared" si="19"/>
        <v>2.9</v>
      </c>
      <c r="I18" s="162">
        <f t="shared" si="23"/>
        <v>10296.183999999999</v>
      </c>
      <c r="J18" s="163">
        <f t="shared" si="24"/>
        <v>1.7819917219401151E-2</v>
      </c>
      <c r="K18" s="163">
        <f t="shared" si="25"/>
        <v>0.32747916468738275</v>
      </c>
      <c r="L18" s="163">
        <f t="shared" si="26"/>
        <v>0.14840449626774349</v>
      </c>
      <c r="M18" s="164">
        <f t="shared" si="27"/>
        <v>20.015000000000001</v>
      </c>
      <c r="N18" s="165">
        <f t="shared" si="28"/>
        <v>5.8000000000000003E-2</v>
      </c>
      <c r="O18" s="165">
        <f t="shared" si="29"/>
        <v>21.523</v>
      </c>
      <c r="P18" s="166">
        <f t="shared" si="30"/>
        <v>927.96833333333336</v>
      </c>
      <c r="Q18" s="167">
        <f t="shared" si="31"/>
        <v>94</v>
      </c>
      <c r="R18" s="168">
        <f t="shared" si="32"/>
        <v>44.766010384450553</v>
      </c>
      <c r="S18" s="140">
        <f t="shared" si="33"/>
        <v>6</v>
      </c>
      <c r="T18" s="140">
        <f t="shared" si="34"/>
        <v>2216</v>
      </c>
      <c r="U18" t="s">
        <v>119</v>
      </c>
      <c r="V18" s="5" t="s">
        <v>120</v>
      </c>
      <c r="W18" t="s">
        <v>119</v>
      </c>
      <c r="X18" s="5" t="s">
        <v>120</v>
      </c>
      <c r="Y18" t="s">
        <v>182</v>
      </c>
      <c r="Z18" t="s">
        <v>140</v>
      </c>
      <c r="AA18" t="s">
        <v>48</v>
      </c>
      <c r="AB18">
        <v>510</v>
      </c>
      <c r="AC18" s="1">
        <v>10296.183999999999</v>
      </c>
      <c r="AD18" s="1">
        <v>3907.741</v>
      </c>
      <c r="AE18" s="28">
        <v>2.6349999999999998</v>
      </c>
      <c r="AF18">
        <v>2.9</v>
      </c>
      <c r="AG18">
        <v>20.015000000000001</v>
      </c>
      <c r="AH18">
        <v>351.30550399999998</v>
      </c>
      <c r="AI18">
        <v>6.2602349999999998</v>
      </c>
      <c r="AJ18">
        <v>115.045233</v>
      </c>
      <c r="AK18">
        <v>1528</v>
      </c>
      <c r="AL18">
        <v>6</v>
      </c>
      <c r="AM18">
        <v>2216</v>
      </c>
      <c r="AN18">
        <v>94</v>
      </c>
      <c r="AO18">
        <v>29.308347999999999</v>
      </c>
      <c r="AP18">
        <v>114172.3</v>
      </c>
      <c r="AQ18">
        <v>55678.1</v>
      </c>
      <c r="AR18">
        <v>105</v>
      </c>
      <c r="AS18">
        <v>52178</v>
      </c>
      <c r="AT18">
        <v>5.8000000000000003E-2</v>
      </c>
      <c r="AU18">
        <v>21.523</v>
      </c>
      <c r="AV18">
        <v>96290</v>
      </c>
      <c r="AW18">
        <v>0</v>
      </c>
      <c r="AX18" s="29">
        <v>0.53</v>
      </c>
      <c r="AY18">
        <v>0.9086206896551724</v>
      </c>
      <c r="AZ18" t="s">
        <v>68</v>
      </c>
      <c r="BA18" t="s">
        <v>172</v>
      </c>
      <c r="BB18">
        <v>6</v>
      </c>
      <c r="BC18" t="s">
        <v>336</v>
      </c>
      <c r="BD18">
        <v>10</v>
      </c>
      <c r="BE18">
        <v>234506.60700000002</v>
      </c>
      <c r="BF18">
        <v>4.3905730980108373E-2</v>
      </c>
      <c r="BG18">
        <v>3.9893655562960539E-2</v>
      </c>
      <c r="BH18">
        <v>390466.97900000017</v>
      </c>
      <c r="BI18">
        <v>2.6368898149515468E-2</v>
      </c>
      <c r="BJ18">
        <v>2.3959326422059744E-2</v>
      </c>
      <c r="BK18">
        <v>1</v>
      </c>
      <c r="BL18" t="s">
        <v>68</v>
      </c>
      <c r="BM18">
        <v>0</v>
      </c>
      <c r="BN18" t="s">
        <v>335</v>
      </c>
    </row>
    <row r="19" spans="1:66">
      <c r="A19" s="141" t="str">
        <f t="shared" si="20"/>
        <v>미래교통</v>
      </c>
      <c r="B19" s="141" t="str">
        <f t="shared" si="1"/>
        <v>111</v>
      </c>
      <c r="C19" s="142" t="str">
        <f t="shared" si="21"/>
        <v>70바6092</v>
      </c>
      <c r="D19" s="130" t="str">
        <f t="shared" si="22"/>
        <v>대형</v>
      </c>
      <c r="E19" s="126" t="str">
        <f t="shared" si="16"/>
        <v>C</v>
      </c>
      <c r="F19" s="149">
        <f t="shared" si="17"/>
        <v>0.89551724137931032</v>
      </c>
      <c r="G19" s="150">
        <f t="shared" si="18"/>
        <v>2.597</v>
      </c>
      <c r="H19" s="151">
        <f t="shared" si="19"/>
        <v>2.9</v>
      </c>
      <c r="I19" s="152">
        <f t="shared" si="23"/>
        <v>10636.999</v>
      </c>
      <c r="J19" s="153">
        <f t="shared" si="24"/>
        <v>3.3386422876884592E-2</v>
      </c>
      <c r="K19" s="153">
        <f t="shared" si="25"/>
        <v>0.32900023749331747</v>
      </c>
      <c r="L19" s="153">
        <f t="shared" si="26"/>
        <v>0.15746922604768507</v>
      </c>
      <c r="M19" s="154">
        <f t="shared" si="27"/>
        <v>19.619</v>
      </c>
      <c r="N19" s="155">
        <f t="shared" si="28"/>
        <v>0.14099999999999999</v>
      </c>
      <c r="O19" s="155">
        <f t="shared" si="29"/>
        <v>37.511000000000003</v>
      </c>
      <c r="P19" s="156">
        <f t="shared" si="30"/>
        <v>922.84333333333336</v>
      </c>
      <c r="Q19" s="157">
        <f t="shared" si="31"/>
        <v>94</v>
      </c>
      <c r="R19" s="158">
        <f t="shared" si="32"/>
        <v>44.311587431213049</v>
      </c>
      <c r="S19" s="143">
        <f t="shared" si="33"/>
        <v>15</v>
      </c>
      <c r="T19" s="143">
        <f t="shared" si="34"/>
        <v>3990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183</v>
      </c>
      <c r="Z19" s="4" t="s">
        <v>140</v>
      </c>
      <c r="AA19" s="4" t="s">
        <v>48</v>
      </c>
      <c r="AB19" s="4">
        <v>510</v>
      </c>
      <c r="AC19" s="4">
        <v>10636.999</v>
      </c>
      <c r="AD19" s="4">
        <v>4096.4549999999999</v>
      </c>
      <c r="AE19" s="4">
        <v>2.597</v>
      </c>
      <c r="AF19" s="4">
        <v>2.9</v>
      </c>
      <c r="AG19" s="4">
        <v>19.619</v>
      </c>
      <c r="AH19" s="4">
        <v>376.48217199999999</v>
      </c>
      <c r="AI19" s="4">
        <v>12.569393</v>
      </c>
      <c r="AJ19" s="4">
        <v>123.862724</v>
      </c>
      <c r="AK19" s="4">
        <v>1675</v>
      </c>
      <c r="AL19" s="4">
        <v>15</v>
      </c>
      <c r="AM19" s="4">
        <v>3990</v>
      </c>
      <c r="AN19" s="4">
        <v>94</v>
      </c>
      <c r="AO19" s="4">
        <v>28.253658999999999</v>
      </c>
      <c r="AP19" s="4">
        <v>118706.5</v>
      </c>
      <c r="AQ19" s="4">
        <v>55370.6</v>
      </c>
      <c r="AR19" s="4">
        <v>118</v>
      </c>
      <c r="AS19" s="4">
        <v>77415</v>
      </c>
      <c r="AT19" s="4">
        <v>0.14099999999999999</v>
      </c>
      <c r="AU19" s="4">
        <v>37.511000000000003</v>
      </c>
      <c r="AV19" s="4">
        <v>99581</v>
      </c>
      <c r="AW19" s="4">
        <v>0</v>
      </c>
      <c r="AX19" s="30">
        <v>0.52</v>
      </c>
      <c r="AY19">
        <v>0.89551724137931032</v>
      </c>
      <c r="AZ19" t="s">
        <v>69</v>
      </c>
      <c r="BA19" t="s">
        <v>172</v>
      </c>
      <c r="BB19">
        <v>1</v>
      </c>
      <c r="BC19" t="s">
        <v>186</v>
      </c>
      <c r="BD19">
        <v>6</v>
      </c>
      <c r="BE19">
        <v>234506.60700000002</v>
      </c>
      <c r="BF19">
        <v>4.5359058902762595E-2</v>
      </c>
      <c r="BG19">
        <v>4.0619819300163604E-2</v>
      </c>
      <c r="BH19">
        <v>390466.97900000017</v>
      </c>
      <c r="BI19">
        <v>2.7241737642557464E-2</v>
      </c>
      <c r="BJ19">
        <v>2.4395445744041976E-2</v>
      </c>
      <c r="BK19">
        <v>1</v>
      </c>
      <c r="BL19" t="s">
        <v>69</v>
      </c>
      <c r="BM19">
        <v>0</v>
      </c>
      <c r="BN19" t="s">
        <v>335</v>
      </c>
    </row>
    <row r="20" spans="1:66">
      <c r="A20" s="138" t="str">
        <f t="shared" si="20"/>
        <v>미래교통</v>
      </c>
      <c r="B20" s="138" t="str">
        <f t="shared" si="1"/>
        <v>111</v>
      </c>
      <c r="C20" s="139" t="str">
        <f t="shared" si="21"/>
        <v>70바6093</v>
      </c>
      <c r="D20" s="113" t="str">
        <f t="shared" si="22"/>
        <v>대형</v>
      </c>
      <c r="E20" s="109" t="str">
        <f t="shared" si="16"/>
        <v>A</v>
      </c>
      <c r="F20" s="159">
        <f t="shared" si="17"/>
        <v>0.96166666666666656</v>
      </c>
      <c r="G20" s="160">
        <f t="shared" si="18"/>
        <v>2.8849999999999998</v>
      </c>
      <c r="H20" s="161">
        <f t="shared" si="19"/>
        <v>3</v>
      </c>
      <c r="I20" s="162">
        <f t="shared" si="23"/>
        <v>13446.919</v>
      </c>
      <c r="J20" s="163">
        <f t="shared" si="24"/>
        <v>3.6080676545521356E-2</v>
      </c>
      <c r="K20" s="163">
        <f t="shared" si="25"/>
        <v>0.29598373543585177</v>
      </c>
      <c r="L20" s="163">
        <f t="shared" si="26"/>
        <v>0.15312057728614265</v>
      </c>
      <c r="M20" s="164">
        <f t="shared" si="27"/>
        <v>18.398</v>
      </c>
      <c r="N20" s="165">
        <f t="shared" si="28"/>
        <v>8.8999999999999996E-2</v>
      </c>
      <c r="O20" s="165">
        <f t="shared" si="29"/>
        <v>31.204000000000001</v>
      </c>
      <c r="P20" s="166">
        <f t="shared" si="30"/>
        <v>771.6</v>
      </c>
      <c r="Q20" s="167">
        <f t="shared" si="31"/>
        <v>95</v>
      </c>
      <c r="R20" s="168">
        <f t="shared" si="32"/>
        <v>43.60906304333998</v>
      </c>
      <c r="S20" s="140">
        <f t="shared" si="33"/>
        <v>12</v>
      </c>
      <c r="T20" s="140">
        <f t="shared" si="34"/>
        <v>4196</v>
      </c>
      <c r="U20" t="s">
        <v>119</v>
      </c>
      <c r="V20" s="5" t="s">
        <v>120</v>
      </c>
      <c r="W20" t="s">
        <v>119</v>
      </c>
      <c r="X20" s="5" t="s">
        <v>120</v>
      </c>
      <c r="Y20" t="s">
        <v>184</v>
      </c>
      <c r="Z20" t="s">
        <v>140</v>
      </c>
      <c r="AA20" t="s">
        <v>48</v>
      </c>
      <c r="AB20">
        <v>510</v>
      </c>
      <c r="AC20" s="1">
        <v>13446.919</v>
      </c>
      <c r="AD20" s="1">
        <v>4661.5910000000003</v>
      </c>
      <c r="AE20" s="28">
        <v>2.8849999999999998</v>
      </c>
      <c r="AF20">
        <v>3</v>
      </c>
      <c r="AG20">
        <v>18.398</v>
      </c>
      <c r="AH20">
        <v>461.64852200000001</v>
      </c>
      <c r="AI20">
        <v>16.656590999999999</v>
      </c>
      <c r="AJ20">
        <v>136.64045400000001</v>
      </c>
      <c r="AK20">
        <v>2059</v>
      </c>
      <c r="AL20">
        <v>12</v>
      </c>
      <c r="AM20">
        <v>4196</v>
      </c>
      <c r="AN20">
        <v>95</v>
      </c>
      <c r="AO20">
        <v>29.128045</v>
      </c>
      <c r="AP20">
        <v>115984.5</v>
      </c>
      <c r="AQ20">
        <v>46296</v>
      </c>
      <c r="AR20">
        <v>94</v>
      </c>
      <c r="AS20">
        <v>41594</v>
      </c>
      <c r="AT20">
        <v>8.8999999999999996E-2</v>
      </c>
      <c r="AU20">
        <v>31.204000000000001</v>
      </c>
      <c r="AV20">
        <v>124551</v>
      </c>
      <c r="AW20">
        <v>0</v>
      </c>
      <c r="AX20" s="29">
        <v>0.56000000000000005</v>
      </c>
      <c r="AY20">
        <v>0.96166666666666656</v>
      </c>
      <c r="AZ20" t="s">
        <v>66</v>
      </c>
      <c r="BA20" t="s">
        <v>172</v>
      </c>
      <c r="BB20">
        <v>2</v>
      </c>
      <c r="BC20" t="s">
        <v>437</v>
      </c>
      <c r="BD20">
        <v>12</v>
      </c>
      <c r="BE20">
        <v>234506.60700000002</v>
      </c>
      <c r="BF20">
        <v>5.7341322583717221E-2</v>
      </c>
      <c r="BG20">
        <v>5.5143238551341386E-2</v>
      </c>
      <c r="BH20">
        <v>390466.97900000017</v>
      </c>
      <c r="BI20">
        <v>3.4438043991422883E-2</v>
      </c>
      <c r="BJ20">
        <v>3.3117918971751668E-2</v>
      </c>
      <c r="BK20">
        <v>1</v>
      </c>
      <c r="BL20" t="s">
        <v>68</v>
      </c>
      <c r="BM20">
        <v>1</v>
      </c>
      <c r="BN20" t="s">
        <v>329</v>
      </c>
    </row>
    <row r="21" spans="1:66">
      <c r="A21" s="141" t="str">
        <f t="shared" si="20"/>
        <v>미래교통</v>
      </c>
      <c r="B21" s="141" t="str">
        <f t="shared" si="1"/>
        <v>111</v>
      </c>
      <c r="C21" s="142" t="str">
        <f t="shared" si="21"/>
        <v>70바6094</v>
      </c>
      <c r="D21" s="130" t="str">
        <f t="shared" si="22"/>
        <v>대형</v>
      </c>
      <c r="E21" s="126" t="str">
        <f t="shared" si="16"/>
        <v>A</v>
      </c>
      <c r="F21" s="149">
        <f t="shared" si="17"/>
        <v>0.96392857142857147</v>
      </c>
      <c r="G21" s="150">
        <f t="shared" si="18"/>
        <v>2.6989999999999998</v>
      </c>
      <c r="H21" s="151">
        <f t="shared" si="19"/>
        <v>2.8</v>
      </c>
      <c r="I21" s="152">
        <f t="shared" si="23"/>
        <v>13625.329</v>
      </c>
      <c r="J21" s="153">
        <f t="shared" si="24"/>
        <v>3.4382833918974266E-2</v>
      </c>
      <c r="K21" s="153">
        <f t="shared" si="25"/>
        <v>0.31010765885689084</v>
      </c>
      <c r="L21" s="153">
        <f t="shared" si="26"/>
        <v>0.16168416924097759</v>
      </c>
      <c r="M21" s="154">
        <f t="shared" si="27"/>
        <v>19.984999999999999</v>
      </c>
      <c r="N21" s="155">
        <f t="shared" si="28"/>
        <v>0.27200000000000002</v>
      </c>
      <c r="O21" s="155">
        <f t="shared" si="29"/>
        <v>24.77</v>
      </c>
      <c r="P21" s="156">
        <f t="shared" si="30"/>
        <v>1029.0416666666667</v>
      </c>
      <c r="Q21" s="157">
        <f t="shared" si="31"/>
        <v>94</v>
      </c>
      <c r="R21" s="158">
        <f t="shared" si="32"/>
        <v>44.960316392609379</v>
      </c>
      <c r="S21" s="143">
        <f t="shared" si="33"/>
        <v>37</v>
      </c>
      <c r="T21" s="143">
        <f t="shared" si="34"/>
        <v>3375</v>
      </c>
      <c r="U21" t="s">
        <v>119</v>
      </c>
      <c r="V21" s="5" t="s">
        <v>120</v>
      </c>
      <c r="W21" t="s">
        <v>119</v>
      </c>
      <c r="X21" s="5" t="s">
        <v>120</v>
      </c>
      <c r="Y21" t="s">
        <v>185</v>
      </c>
      <c r="Z21" t="s">
        <v>140</v>
      </c>
      <c r="AA21" t="s">
        <v>48</v>
      </c>
      <c r="AB21">
        <v>510</v>
      </c>
      <c r="AC21" s="1">
        <v>13625.329</v>
      </c>
      <c r="AD21" s="1">
        <v>5047.6009999999997</v>
      </c>
      <c r="AE21" s="28">
        <v>2.6989999999999998</v>
      </c>
      <c r="AF21">
        <v>2.8</v>
      </c>
      <c r="AG21">
        <v>19.984999999999999</v>
      </c>
      <c r="AH21">
        <v>462.31570199999999</v>
      </c>
      <c r="AI21">
        <v>15.895724</v>
      </c>
      <c r="AJ21">
        <v>143.36763999999999</v>
      </c>
      <c r="AK21">
        <v>2203</v>
      </c>
      <c r="AL21">
        <v>37</v>
      </c>
      <c r="AM21">
        <v>3375</v>
      </c>
      <c r="AN21">
        <v>94</v>
      </c>
      <c r="AO21">
        <v>29.471914000000002</v>
      </c>
      <c r="AP21">
        <v>130080</v>
      </c>
      <c r="AQ21">
        <v>61742.5</v>
      </c>
      <c r="AR21">
        <v>82</v>
      </c>
      <c r="AS21">
        <v>74908</v>
      </c>
      <c r="AT21">
        <v>0.27200000000000002</v>
      </c>
      <c r="AU21">
        <v>24.77</v>
      </c>
      <c r="AV21">
        <v>128819</v>
      </c>
      <c r="AW21">
        <v>0</v>
      </c>
      <c r="AX21" s="29">
        <v>0.54</v>
      </c>
      <c r="AY21">
        <v>0.96392857142857147</v>
      </c>
      <c r="AZ21" t="s">
        <v>66</v>
      </c>
      <c r="BA21" t="s">
        <v>172</v>
      </c>
      <c r="BB21">
        <v>1</v>
      </c>
      <c r="BC21" t="s">
        <v>428</v>
      </c>
      <c r="BD21">
        <v>16</v>
      </c>
      <c r="BE21">
        <v>234506.60700000002</v>
      </c>
      <c r="BF21">
        <v>5.8102111383156033E-2</v>
      </c>
      <c r="BG21">
        <v>5.6006285222549336E-2</v>
      </c>
      <c r="BH21">
        <v>390466.97900000017</v>
      </c>
      <c r="BI21">
        <v>3.4894958428738208E-2</v>
      </c>
      <c r="BJ21">
        <v>3.3636247428273008E-2</v>
      </c>
      <c r="BK21">
        <v>1</v>
      </c>
      <c r="BL21" t="s">
        <v>68</v>
      </c>
      <c r="BM21">
        <v>1</v>
      </c>
      <c r="BN21" t="s">
        <v>329</v>
      </c>
    </row>
    <row r="22" spans="1:66">
      <c r="A22" s="138" t="str">
        <f t="shared" si="20"/>
        <v>미래교통</v>
      </c>
      <c r="B22" s="138" t="str">
        <f t="shared" si="1"/>
        <v>111</v>
      </c>
      <c r="C22" s="139" t="str">
        <f t="shared" si="21"/>
        <v>72바1605</v>
      </c>
      <c r="D22" s="113" t="str">
        <f t="shared" si="22"/>
        <v>대형</v>
      </c>
      <c r="E22" s="109" t="str">
        <f t="shared" si="16"/>
        <v>D</v>
      </c>
      <c r="F22" s="159">
        <f t="shared" si="17"/>
        <v>0.81333333333333335</v>
      </c>
      <c r="G22" s="160">
        <f t="shared" si="18"/>
        <v>2.44</v>
      </c>
      <c r="H22" s="161">
        <f t="shared" si="19"/>
        <v>3</v>
      </c>
      <c r="I22" s="162">
        <f t="shared" si="23"/>
        <v>13615.92</v>
      </c>
      <c r="J22" s="163">
        <f t="shared" si="24"/>
        <v>4.9082801997119958E-2</v>
      </c>
      <c r="K22" s="163">
        <f t="shared" si="25"/>
        <v>0.31346175487998146</v>
      </c>
      <c r="L22" s="163">
        <f t="shared" si="26"/>
        <v>0.177365906967726</v>
      </c>
      <c r="M22" s="164">
        <f t="shared" si="27"/>
        <v>21.411000000000001</v>
      </c>
      <c r="N22" s="165">
        <f t="shared" si="28"/>
        <v>0.60199999999999998</v>
      </c>
      <c r="O22" s="165">
        <f t="shared" si="29"/>
        <v>33.329000000000001</v>
      </c>
      <c r="P22" s="166">
        <f t="shared" si="30"/>
        <v>1387.0216666666668</v>
      </c>
      <c r="Q22" s="167">
        <f t="shared" si="31"/>
        <v>96</v>
      </c>
      <c r="R22" s="168">
        <f t="shared" si="32"/>
        <v>44.432167948211777</v>
      </c>
      <c r="S22" s="140">
        <f t="shared" si="33"/>
        <v>82</v>
      </c>
      <c r="T22" s="140">
        <f t="shared" si="34"/>
        <v>4538</v>
      </c>
      <c r="U22" t="s">
        <v>119</v>
      </c>
      <c r="V22" t="s">
        <v>120</v>
      </c>
      <c r="W22" s="4" t="s">
        <v>119</v>
      </c>
      <c r="X22" s="4" t="s">
        <v>120</v>
      </c>
      <c r="Y22" s="4" t="s">
        <v>187</v>
      </c>
      <c r="Z22" s="4" t="s">
        <v>140</v>
      </c>
      <c r="AA22" s="4" t="s">
        <v>48</v>
      </c>
      <c r="AB22" s="4">
        <v>510</v>
      </c>
      <c r="AC22" s="4">
        <v>13615.92</v>
      </c>
      <c r="AD22" s="4">
        <v>5580.9260000000004</v>
      </c>
      <c r="AE22" s="4">
        <v>2.44</v>
      </c>
      <c r="AF22" s="4">
        <v>3</v>
      </c>
      <c r="AG22" s="4">
        <v>21.411000000000001</v>
      </c>
      <c r="AH22" s="4">
        <v>480.72825999999998</v>
      </c>
      <c r="AI22" s="4">
        <v>23.595490000000002</v>
      </c>
      <c r="AJ22" s="4">
        <v>150.68992399999999</v>
      </c>
      <c r="AK22" s="4">
        <v>2415</v>
      </c>
      <c r="AL22" s="4">
        <v>82</v>
      </c>
      <c r="AM22" s="4">
        <v>4538</v>
      </c>
      <c r="AN22" s="4">
        <v>96</v>
      </c>
      <c r="AO22" s="4">
        <v>28.323526999999999</v>
      </c>
      <c r="AP22" s="4">
        <v>155475.5</v>
      </c>
      <c r="AQ22" s="4">
        <v>83221.3</v>
      </c>
      <c r="AR22" s="4">
        <v>121</v>
      </c>
      <c r="AS22" s="4">
        <v>81044</v>
      </c>
      <c r="AT22" s="4">
        <v>0.60199999999999998</v>
      </c>
      <c r="AU22" s="4">
        <v>33.329000000000001</v>
      </c>
      <c r="AV22" s="4">
        <v>122917</v>
      </c>
      <c r="AW22" s="4">
        <v>0</v>
      </c>
      <c r="AX22" s="30">
        <v>0.52</v>
      </c>
      <c r="AY22">
        <v>0.81333333333333335</v>
      </c>
      <c r="AZ22" t="s">
        <v>67</v>
      </c>
      <c r="BA22" t="s">
        <v>172</v>
      </c>
      <c r="BB22">
        <v>5</v>
      </c>
      <c r="BC22" t="s">
        <v>452</v>
      </c>
      <c r="BD22">
        <v>10</v>
      </c>
      <c r="BE22">
        <v>234506.60700000002</v>
      </c>
      <c r="BF22">
        <v>5.8061988846224696E-2</v>
      </c>
      <c r="BG22">
        <v>4.7223750928262753E-2</v>
      </c>
      <c r="BH22">
        <v>390466.97900000017</v>
      </c>
      <c r="BI22">
        <v>3.4870861640773965E-2</v>
      </c>
      <c r="BJ22">
        <v>2.8361634134496157E-2</v>
      </c>
      <c r="BK22">
        <v>1</v>
      </c>
      <c r="BL22" t="s">
        <v>70</v>
      </c>
      <c r="BM22">
        <v>1</v>
      </c>
      <c r="BN22" t="s">
        <v>329</v>
      </c>
    </row>
    <row r="23" spans="1:66">
      <c r="A23" s="141" t="str">
        <f t="shared" si="20"/>
        <v>미래교통</v>
      </c>
      <c r="B23" s="141" t="str">
        <f t="shared" si="1"/>
        <v>111</v>
      </c>
      <c r="C23" s="142" t="str">
        <f t="shared" si="21"/>
        <v>72바1606</v>
      </c>
      <c r="D23" s="130" t="str">
        <f t="shared" si="22"/>
        <v>대형</v>
      </c>
      <c r="E23" s="126" t="str">
        <f t="shared" si="16"/>
        <v>B</v>
      </c>
      <c r="F23" s="149">
        <f t="shared" si="17"/>
        <v>0.90464285714285719</v>
      </c>
      <c r="G23" s="150">
        <f t="shared" si="18"/>
        <v>2.5329999999999999</v>
      </c>
      <c r="H23" s="151">
        <f t="shared" si="19"/>
        <v>2.8</v>
      </c>
      <c r="I23" s="152">
        <f t="shared" si="23"/>
        <v>12622.986999999999</v>
      </c>
      <c r="J23" s="153">
        <f t="shared" si="24"/>
        <v>3.1641329697529773E-2</v>
      </c>
      <c r="K23" s="153">
        <f t="shared" si="25"/>
        <v>0.327514721941909</v>
      </c>
      <c r="L23" s="153">
        <f t="shared" si="26"/>
        <v>0.18125662333328871</v>
      </c>
      <c r="M23" s="154">
        <f t="shared" si="27"/>
        <v>21.324000000000002</v>
      </c>
      <c r="N23" s="155">
        <f t="shared" si="28"/>
        <v>0.50700000000000001</v>
      </c>
      <c r="O23" s="155">
        <f t="shared" si="29"/>
        <v>37.701000000000001</v>
      </c>
      <c r="P23" s="156">
        <f t="shared" si="30"/>
        <v>1370.0316666666665</v>
      </c>
      <c r="Q23" s="157">
        <f t="shared" si="31"/>
        <v>97</v>
      </c>
      <c r="R23" s="158">
        <f t="shared" si="32"/>
        <v>45.11534127905508</v>
      </c>
      <c r="S23" s="143">
        <f t="shared" si="33"/>
        <v>64</v>
      </c>
      <c r="T23" s="143">
        <f t="shared" si="34"/>
        <v>4759</v>
      </c>
      <c r="U23" t="s">
        <v>119</v>
      </c>
      <c r="V23" s="5" t="s">
        <v>120</v>
      </c>
      <c r="W23" t="s">
        <v>119</v>
      </c>
      <c r="X23" s="5" t="s">
        <v>120</v>
      </c>
      <c r="Y23" t="s">
        <v>188</v>
      </c>
      <c r="Z23" t="s">
        <v>140</v>
      </c>
      <c r="AA23" t="s">
        <v>48</v>
      </c>
      <c r="AB23">
        <v>510</v>
      </c>
      <c r="AC23" s="1">
        <v>12622.986999999999</v>
      </c>
      <c r="AD23" s="1">
        <v>4983.451</v>
      </c>
      <c r="AE23" s="28">
        <v>2.5329999999999999</v>
      </c>
      <c r="AF23">
        <v>2.8</v>
      </c>
      <c r="AG23">
        <v>21.324000000000002</v>
      </c>
      <c r="AH23">
        <v>436.601879</v>
      </c>
      <c r="AI23">
        <v>13.814664</v>
      </c>
      <c r="AJ23">
        <v>142.99354299999999</v>
      </c>
      <c r="AK23">
        <v>2288</v>
      </c>
      <c r="AL23">
        <v>64</v>
      </c>
      <c r="AM23">
        <v>4759</v>
      </c>
      <c r="AN23">
        <v>97</v>
      </c>
      <c r="AO23">
        <v>28.911892999999999</v>
      </c>
      <c r="AP23">
        <v>156581.1</v>
      </c>
      <c r="AQ23">
        <v>82201.899999999994</v>
      </c>
      <c r="AR23">
        <v>113</v>
      </c>
      <c r="AS23">
        <v>68342</v>
      </c>
      <c r="AT23">
        <v>0.50700000000000001</v>
      </c>
      <c r="AU23">
        <v>37.701000000000001</v>
      </c>
      <c r="AV23">
        <v>118397</v>
      </c>
      <c r="AW23">
        <v>0</v>
      </c>
      <c r="AX23" s="29">
        <v>0.53</v>
      </c>
      <c r="AY23">
        <v>0.90464285714285719</v>
      </c>
      <c r="AZ23" t="s">
        <v>68</v>
      </c>
      <c r="BA23" t="s">
        <v>172</v>
      </c>
      <c r="BB23">
        <v>7</v>
      </c>
      <c r="BC23" t="s">
        <v>370</v>
      </c>
      <c r="BD23">
        <v>13</v>
      </c>
      <c r="BE23">
        <v>234506.60700000002</v>
      </c>
      <c r="BF23">
        <v>5.3827852278805939E-2</v>
      </c>
      <c r="BG23">
        <v>4.869498207936266E-2</v>
      </c>
      <c r="BH23">
        <v>390466.97900000017</v>
      </c>
      <c r="BI23">
        <v>3.2327924456833503E-2</v>
      </c>
      <c r="BJ23">
        <v>2.9245225946128311E-2</v>
      </c>
      <c r="BK23">
        <v>1</v>
      </c>
      <c r="BL23" t="s">
        <v>69</v>
      </c>
      <c r="BM23">
        <v>1</v>
      </c>
      <c r="BN23" t="s">
        <v>329</v>
      </c>
    </row>
    <row r="24" spans="1:66">
      <c r="A24" s="138" t="str">
        <f t="shared" si="20"/>
        <v>미래교통</v>
      </c>
      <c r="B24" s="138" t="str">
        <f t="shared" si="1"/>
        <v>111</v>
      </c>
      <c r="C24" s="139" t="str">
        <f t="shared" si="21"/>
        <v>72바1607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0.90965517241379312</v>
      </c>
      <c r="G24" s="160">
        <f t="shared" si="18"/>
        <v>2.6379999999999999</v>
      </c>
      <c r="H24" s="161">
        <f t="shared" si="19"/>
        <v>2.9</v>
      </c>
      <c r="I24" s="162">
        <f t="shared" si="23"/>
        <v>13063.308999999999</v>
      </c>
      <c r="J24" s="163">
        <f t="shared" si="24"/>
        <v>2.0697481556046844E-2</v>
      </c>
      <c r="K24" s="163">
        <f t="shared" si="25"/>
        <v>0.27398834264243627</v>
      </c>
      <c r="L24" s="163">
        <f t="shared" si="26"/>
        <v>0.17575944961571377</v>
      </c>
      <c r="M24" s="164">
        <f t="shared" si="27"/>
        <v>18.998999999999999</v>
      </c>
      <c r="N24" s="165">
        <f t="shared" si="28"/>
        <v>0.222</v>
      </c>
      <c r="O24" s="165">
        <f t="shared" si="29"/>
        <v>22.881</v>
      </c>
      <c r="P24" s="166">
        <f t="shared" si="30"/>
        <v>871.5</v>
      </c>
      <c r="Q24" s="167">
        <f t="shared" si="31"/>
        <v>97</v>
      </c>
      <c r="R24" s="168">
        <f t="shared" si="32"/>
        <v>43.140070838858236</v>
      </c>
      <c r="S24" s="140">
        <f t="shared" si="33"/>
        <v>29</v>
      </c>
      <c r="T24" s="140">
        <f t="shared" si="34"/>
        <v>2989</v>
      </c>
      <c r="U24" t="s">
        <v>119</v>
      </c>
      <c r="V24" s="5" t="s">
        <v>120</v>
      </c>
      <c r="W24" t="s">
        <v>119</v>
      </c>
      <c r="X24" s="5" t="s">
        <v>120</v>
      </c>
      <c r="Y24" t="s">
        <v>322</v>
      </c>
      <c r="Z24" t="s">
        <v>140</v>
      </c>
      <c r="AA24" t="s">
        <v>48</v>
      </c>
      <c r="AB24">
        <v>510</v>
      </c>
      <c r="AC24" s="1">
        <v>13063.308999999999</v>
      </c>
      <c r="AD24" s="1">
        <v>4951.4759999999997</v>
      </c>
      <c r="AE24" s="28">
        <v>2.6379999999999999</v>
      </c>
      <c r="AF24">
        <v>2.9</v>
      </c>
      <c r="AG24">
        <v>18.998999999999999</v>
      </c>
      <c r="AH24">
        <v>429.32851399999998</v>
      </c>
      <c r="AI24">
        <v>8.8860189999999992</v>
      </c>
      <c r="AJ24">
        <v>117.63100799999999</v>
      </c>
      <c r="AK24">
        <v>2296</v>
      </c>
      <c r="AL24">
        <v>29</v>
      </c>
      <c r="AM24">
        <v>2989</v>
      </c>
      <c r="AN24">
        <v>97</v>
      </c>
      <c r="AO24">
        <v>30.427302999999998</v>
      </c>
      <c r="AP24">
        <v>101974.7</v>
      </c>
      <c r="AQ24">
        <v>52290</v>
      </c>
      <c r="AR24">
        <v>49</v>
      </c>
      <c r="AS24">
        <v>27962</v>
      </c>
      <c r="AT24">
        <v>0.222</v>
      </c>
      <c r="AU24">
        <v>22.881</v>
      </c>
      <c r="AV24">
        <v>122258</v>
      </c>
      <c r="AW24">
        <v>0</v>
      </c>
      <c r="AX24" s="29">
        <v>0.53</v>
      </c>
      <c r="AY24">
        <v>0.90965517241379312</v>
      </c>
      <c r="AZ24" t="s">
        <v>68</v>
      </c>
      <c r="BA24" t="s">
        <v>172</v>
      </c>
      <c r="BB24">
        <v>4</v>
      </c>
      <c r="BC24" t="s">
        <v>344</v>
      </c>
      <c r="BD24">
        <v>15</v>
      </c>
      <c r="BE24">
        <v>234506.60700000002</v>
      </c>
      <c r="BF24">
        <v>5.5705505133166668E-2</v>
      </c>
      <c r="BG24">
        <v>5.0672800876308162E-2</v>
      </c>
      <c r="BH24">
        <v>390466.97900000017</v>
      </c>
      <c r="BI24">
        <v>3.3455604961668203E-2</v>
      </c>
      <c r="BJ24">
        <v>3.0433064099614042E-2</v>
      </c>
      <c r="BK24">
        <v>1</v>
      </c>
      <c r="BL24" t="s">
        <v>68</v>
      </c>
      <c r="BM24">
        <v>0</v>
      </c>
      <c r="BN24" t="s">
        <v>335</v>
      </c>
    </row>
    <row r="25" spans="1:66">
      <c r="A25" s="141" t="str">
        <f t="shared" si="20"/>
        <v>미래교통</v>
      </c>
      <c r="B25" s="141" t="str">
        <f t="shared" si="1"/>
        <v>111-2</v>
      </c>
      <c r="C25" s="142" t="str">
        <f t="shared" si="21"/>
        <v>70바5027</v>
      </c>
      <c r="D25" s="130" t="str">
        <f t="shared" si="22"/>
        <v>대형</v>
      </c>
      <c r="E25" s="126" t="str">
        <f t="shared" si="16"/>
        <v>C</v>
      </c>
      <c r="F25" s="149">
        <f t="shared" si="17"/>
        <v>0.85399999999999998</v>
      </c>
      <c r="G25" s="150">
        <f t="shared" si="18"/>
        <v>1.708</v>
      </c>
      <c r="H25" s="151">
        <f t="shared" si="19"/>
        <v>2</v>
      </c>
      <c r="I25" s="152">
        <f t="shared" si="23"/>
        <v>3255.681</v>
      </c>
      <c r="J25" s="153">
        <f t="shared" si="24"/>
        <v>1.8765979841534167E-2</v>
      </c>
      <c r="K25" s="153">
        <f t="shared" si="25"/>
        <v>0.40172356757824823</v>
      </c>
      <c r="L25" s="153">
        <f t="shared" si="26"/>
        <v>0.204565496435308</v>
      </c>
      <c r="M25" s="154">
        <f t="shared" si="27"/>
        <v>17.712</v>
      </c>
      <c r="N25" s="155">
        <f t="shared" si="28"/>
        <v>1.72</v>
      </c>
      <c r="O25" s="155">
        <f t="shared" si="29"/>
        <v>47.731999999999999</v>
      </c>
      <c r="P25" s="156">
        <f t="shared" si="30"/>
        <v>0.41833333333333333</v>
      </c>
      <c r="Q25" s="157">
        <f t="shared" si="31"/>
        <v>91</v>
      </c>
      <c r="R25" s="158">
        <f t="shared" si="32"/>
        <v>27.589076238239148</v>
      </c>
      <c r="S25" s="143">
        <f t="shared" si="33"/>
        <v>56</v>
      </c>
      <c r="T25" s="143">
        <f t="shared" si="34"/>
        <v>1554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191</v>
      </c>
      <c r="Z25" s="4" t="s">
        <v>140</v>
      </c>
      <c r="AA25" s="4" t="s">
        <v>48</v>
      </c>
      <c r="AB25" s="4">
        <v>510</v>
      </c>
      <c r="AC25" s="4">
        <v>3255.681</v>
      </c>
      <c r="AD25" s="4">
        <v>1905.924</v>
      </c>
      <c r="AE25" s="4">
        <v>1.708</v>
      </c>
      <c r="AF25" s="4">
        <v>2</v>
      </c>
      <c r="AG25" s="4">
        <v>17.712</v>
      </c>
      <c r="AH25" s="4">
        <v>203.630774</v>
      </c>
      <c r="AI25" s="4">
        <v>3.8213309999999998</v>
      </c>
      <c r="AJ25" s="4">
        <v>81.803280999999998</v>
      </c>
      <c r="AK25" s="4">
        <v>666</v>
      </c>
      <c r="AL25" s="4">
        <v>56</v>
      </c>
      <c r="AM25" s="4">
        <v>1554</v>
      </c>
      <c r="AN25" s="4">
        <v>91</v>
      </c>
      <c r="AO25" s="4">
        <v>15.988158</v>
      </c>
      <c r="AP25" s="4">
        <v>1636.2</v>
      </c>
      <c r="AQ25" s="4">
        <v>25.1</v>
      </c>
      <c r="AR25" s="4">
        <v>29</v>
      </c>
      <c r="AS25" s="4">
        <v>6097</v>
      </c>
      <c r="AT25" s="4">
        <v>1.72</v>
      </c>
      <c r="AU25" s="4">
        <v>47.731999999999999</v>
      </c>
      <c r="AV25" s="4">
        <v>27915</v>
      </c>
      <c r="AW25" s="4">
        <v>0</v>
      </c>
      <c r="AX25" s="30">
        <v>0.51</v>
      </c>
      <c r="AY25">
        <v>0.85399999999999998</v>
      </c>
      <c r="AZ25" t="s">
        <v>69</v>
      </c>
      <c r="BA25" t="s">
        <v>192</v>
      </c>
      <c r="BB25">
        <v>5</v>
      </c>
      <c r="BC25" t="s">
        <v>294</v>
      </c>
      <c r="BD25">
        <v>12</v>
      </c>
      <c r="BE25">
        <v>82114.620999999999</v>
      </c>
      <c r="BF25">
        <v>3.9648006169327628E-2</v>
      </c>
      <c r="BG25">
        <v>3.3859397268605797E-2</v>
      </c>
      <c r="BH25">
        <v>390466.97900000017</v>
      </c>
      <c r="BI25">
        <v>8.3379163286429886E-3</v>
      </c>
      <c r="BJ25">
        <v>7.1205805446611118E-3</v>
      </c>
      <c r="BK25">
        <v>1</v>
      </c>
      <c r="BL25" t="s">
        <v>70</v>
      </c>
      <c r="BM25">
        <v>2</v>
      </c>
      <c r="BN25" t="s">
        <v>329</v>
      </c>
    </row>
    <row r="26" spans="1:66">
      <c r="A26" s="138" t="str">
        <f t="shared" si="20"/>
        <v>미래교통</v>
      </c>
      <c r="B26" s="138" t="str">
        <f t="shared" si="1"/>
        <v>111-2</v>
      </c>
      <c r="C26" s="139" t="str">
        <f t="shared" si="21"/>
        <v>70바5028</v>
      </c>
      <c r="D26" s="113" t="str">
        <f t="shared" si="22"/>
        <v>대형</v>
      </c>
      <c r="E26" s="109" t="str">
        <f t="shared" si="16"/>
        <v>B</v>
      </c>
      <c r="F26" s="159">
        <f t="shared" si="17"/>
        <v>0.9335</v>
      </c>
      <c r="G26" s="160">
        <f t="shared" si="18"/>
        <v>1.867</v>
      </c>
      <c r="H26" s="161">
        <f t="shared" si="19"/>
        <v>2</v>
      </c>
      <c r="I26" s="162">
        <f t="shared" si="23"/>
        <v>6085.0720000000001</v>
      </c>
      <c r="J26" s="163">
        <f t="shared" si="24"/>
        <v>2.7848305187320677E-2</v>
      </c>
      <c r="K26" s="163">
        <f t="shared" si="25"/>
        <v>0.39650480253253201</v>
      </c>
      <c r="L26" s="163">
        <f t="shared" si="26"/>
        <v>0.20887180956938553</v>
      </c>
      <c r="M26" s="164">
        <f t="shared" si="27"/>
        <v>14.273</v>
      </c>
      <c r="N26" s="165">
        <f t="shared" si="28"/>
        <v>0.67400000000000004</v>
      </c>
      <c r="O26" s="165">
        <f t="shared" si="29"/>
        <v>10.961</v>
      </c>
      <c r="P26" s="166">
        <f t="shared" si="30"/>
        <v>2.585</v>
      </c>
      <c r="Q26" s="167">
        <f t="shared" si="31"/>
        <v>93</v>
      </c>
      <c r="R26" s="168">
        <f t="shared" si="32"/>
        <v>25.963427832009621</v>
      </c>
      <c r="S26" s="140">
        <f t="shared" si="33"/>
        <v>41</v>
      </c>
      <c r="T26" s="140">
        <f t="shared" si="34"/>
        <v>667</v>
      </c>
      <c r="U26" t="s">
        <v>119</v>
      </c>
      <c r="V26" s="5" t="s">
        <v>121</v>
      </c>
      <c r="W26" t="s">
        <v>119</v>
      </c>
      <c r="X26" s="5" t="s">
        <v>121</v>
      </c>
      <c r="Y26" t="s">
        <v>193</v>
      </c>
      <c r="Z26" t="s">
        <v>140</v>
      </c>
      <c r="AA26" t="s">
        <v>48</v>
      </c>
      <c r="AB26">
        <v>510</v>
      </c>
      <c r="AC26" s="1">
        <v>6085.0720000000001</v>
      </c>
      <c r="AD26" s="1">
        <v>3258.5810000000001</v>
      </c>
      <c r="AE26" s="28">
        <v>1.867</v>
      </c>
      <c r="AF26">
        <v>2</v>
      </c>
      <c r="AG26">
        <v>14.273</v>
      </c>
      <c r="AH26">
        <v>407.14352000000002</v>
      </c>
      <c r="AI26">
        <v>11.338257</v>
      </c>
      <c r="AJ26">
        <v>161.434361</v>
      </c>
      <c r="AK26">
        <v>1271</v>
      </c>
      <c r="AL26">
        <v>41</v>
      </c>
      <c r="AM26">
        <v>667</v>
      </c>
      <c r="AN26">
        <v>93</v>
      </c>
      <c r="AO26">
        <v>14.945766000000001</v>
      </c>
      <c r="AP26">
        <v>2499.4</v>
      </c>
      <c r="AQ26">
        <v>155.1</v>
      </c>
      <c r="AR26">
        <v>44</v>
      </c>
      <c r="AS26">
        <v>18959</v>
      </c>
      <c r="AT26">
        <v>0.67400000000000004</v>
      </c>
      <c r="AU26">
        <v>10.961</v>
      </c>
      <c r="AV26">
        <v>52666</v>
      </c>
      <c r="AW26">
        <v>0</v>
      </c>
      <c r="AX26" s="29">
        <v>0.51</v>
      </c>
      <c r="AY26">
        <v>0.9335</v>
      </c>
      <c r="AZ26" t="s">
        <v>68</v>
      </c>
      <c r="BA26" t="s">
        <v>192</v>
      </c>
      <c r="BB26">
        <v>2</v>
      </c>
      <c r="BC26" t="s">
        <v>293</v>
      </c>
      <c r="BD26">
        <v>12</v>
      </c>
      <c r="BE26">
        <v>82114.620999999999</v>
      </c>
      <c r="BF26">
        <v>7.4104610432288304E-2</v>
      </c>
      <c r="BG26">
        <v>6.917665383854113E-2</v>
      </c>
      <c r="BH26">
        <v>390466.97900000017</v>
      </c>
      <c r="BI26">
        <v>1.5584088609961555E-2</v>
      </c>
      <c r="BJ26">
        <v>1.4547746717399111E-2</v>
      </c>
      <c r="BK26">
        <v>1</v>
      </c>
      <c r="BL26" t="s">
        <v>69</v>
      </c>
      <c r="BM26">
        <v>1</v>
      </c>
      <c r="BN26" t="s">
        <v>329</v>
      </c>
    </row>
    <row r="27" spans="1:66">
      <c r="A27" s="141" t="str">
        <f t="shared" si="20"/>
        <v>미래교통</v>
      </c>
      <c r="B27" s="141" t="str">
        <f t="shared" si="1"/>
        <v>111-2</v>
      </c>
      <c r="C27" s="142" t="str">
        <f t="shared" si="21"/>
        <v>70바5029</v>
      </c>
      <c r="D27" s="130" t="str">
        <f t="shared" si="22"/>
        <v>대형</v>
      </c>
      <c r="E27" s="126" t="str">
        <f t="shared" si="16"/>
        <v>D</v>
      </c>
      <c r="F27" s="149">
        <f t="shared" si="17"/>
        <v>0.84299999999999997</v>
      </c>
      <c r="G27" s="150">
        <f t="shared" si="18"/>
        <v>1.6859999999999999</v>
      </c>
      <c r="H27" s="151">
        <f t="shared" si="19"/>
        <v>2</v>
      </c>
      <c r="I27" s="152">
        <f t="shared" si="23"/>
        <v>4432.5379999999996</v>
      </c>
      <c r="J27" s="153">
        <f t="shared" si="24"/>
        <v>1.5733342239179646E-2</v>
      </c>
      <c r="K27" s="153">
        <f t="shared" si="25"/>
        <v>0.42879637310899488</v>
      </c>
      <c r="L27" s="153">
        <f t="shared" si="26"/>
        <v>0.16830086961465421</v>
      </c>
      <c r="M27" s="154">
        <f t="shared" si="27"/>
        <v>17.535</v>
      </c>
      <c r="N27" s="155">
        <f t="shared" si="28"/>
        <v>1.083</v>
      </c>
      <c r="O27" s="155">
        <f t="shared" si="29"/>
        <v>27.545999999999999</v>
      </c>
      <c r="P27" s="156">
        <f t="shared" si="30"/>
        <v>7.7149999999999999</v>
      </c>
      <c r="Q27" s="157">
        <f t="shared" si="31"/>
        <v>91</v>
      </c>
      <c r="R27" s="158">
        <f t="shared" si="32"/>
        <v>27.033936340977558</v>
      </c>
      <c r="S27" s="143">
        <f t="shared" si="33"/>
        <v>48</v>
      </c>
      <c r="T27" s="143">
        <f t="shared" si="34"/>
        <v>1221</v>
      </c>
      <c r="U27" t="s">
        <v>119</v>
      </c>
      <c r="V27" t="s">
        <v>121</v>
      </c>
      <c r="W27" t="s">
        <v>119</v>
      </c>
      <c r="X27" s="4" t="s">
        <v>121</v>
      </c>
      <c r="Y27" s="4" t="s">
        <v>195</v>
      </c>
      <c r="Z27" s="4" t="s">
        <v>140</v>
      </c>
      <c r="AA27" s="4" t="s">
        <v>48</v>
      </c>
      <c r="AB27" s="4">
        <v>510</v>
      </c>
      <c r="AC27" s="4">
        <v>4432.5379999999996</v>
      </c>
      <c r="AD27" s="4">
        <v>2628.8020000000001</v>
      </c>
      <c r="AE27" s="4">
        <v>1.6859999999999999</v>
      </c>
      <c r="AF27" s="4">
        <v>2</v>
      </c>
      <c r="AG27" s="4">
        <v>17.535</v>
      </c>
      <c r="AH27" s="4">
        <v>295.17688800000002</v>
      </c>
      <c r="AI27" s="4">
        <v>4.6441189999999999</v>
      </c>
      <c r="AJ27" s="4">
        <v>126.570779</v>
      </c>
      <c r="AK27" s="4">
        <v>746</v>
      </c>
      <c r="AL27" s="4">
        <v>48</v>
      </c>
      <c r="AM27" s="4">
        <v>1221</v>
      </c>
      <c r="AN27" s="4">
        <v>91</v>
      </c>
      <c r="AO27" s="4">
        <v>15.016548</v>
      </c>
      <c r="AP27" s="4">
        <v>3512.1</v>
      </c>
      <c r="AQ27" s="4">
        <v>462.9</v>
      </c>
      <c r="AR27" s="4">
        <v>50</v>
      </c>
      <c r="AS27" s="4">
        <v>35312</v>
      </c>
      <c r="AT27" s="4">
        <v>1.083</v>
      </c>
      <c r="AU27" s="4">
        <v>27.545999999999999</v>
      </c>
      <c r="AV27" s="4">
        <v>39463</v>
      </c>
      <c r="AW27" s="4">
        <v>0</v>
      </c>
      <c r="AX27" s="30">
        <v>0.51</v>
      </c>
      <c r="AY27">
        <v>0.84299999999999997</v>
      </c>
      <c r="AZ27" t="s">
        <v>67</v>
      </c>
      <c r="BA27" t="s">
        <v>192</v>
      </c>
      <c r="BB27">
        <v>2</v>
      </c>
      <c r="BC27" t="s">
        <v>316</v>
      </c>
      <c r="BD27">
        <v>13</v>
      </c>
      <c r="BE27">
        <v>82114.620999999999</v>
      </c>
      <c r="BF27">
        <v>5.3979887455122028E-2</v>
      </c>
      <c r="BG27">
        <v>4.5505045124667867E-2</v>
      </c>
      <c r="BH27">
        <v>390466.97900000017</v>
      </c>
      <c r="BI27">
        <v>1.1351889502543563E-2</v>
      </c>
      <c r="BJ27">
        <v>9.5696428506442232E-3</v>
      </c>
      <c r="BK27">
        <v>1</v>
      </c>
      <c r="BL27" t="s">
        <v>70</v>
      </c>
      <c r="BM27">
        <v>1</v>
      </c>
      <c r="BN27" t="s">
        <v>329</v>
      </c>
    </row>
    <row r="28" spans="1:66">
      <c r="A28" s="138" t="str">
        <f t="shared" si="20"/>
        <v>미래교통</v>
      </c>
      <c r="B28" s="138" t="str">
        <f t="shared" si="1"/>
        <v>111-2</v>
      </c>
      <c r="C28" s="139" t="str">
        <f t="shared" si="21"/>
        <v>70바5072</v>
      </c>
      <c r="D28" s="113" t="str">
        <f t="shared" si="22"/>
        <v>대형</v>
      </c>
      <c r="E28" s="109" t="str">
        <f t="shared" si="16"/>
        <v>D</v>
      </c>
      <c r="F28" s="159">
        <f t="shared" si="17"/>
        <v>0.83272727272727265</v>
      </c>
      <c r="G28" s="160">
        <f t="shared" si="18"/>
        <v>1.8320000000000001</v>
      </c>
      <c r="H28" s="161">
        <f t="shared" si="19"/>
        <v>2.2000000000000002</v>
      </c>
      <c r="I28" s="162">
        <f t="shared" si="23"/>
        <v>5958.6679999999997</v>
      </c>
      <c r="J28" s="163">
        <f t="shared" si="24"/>
        <v>1.9053030430752311E-2</v>
      </c>
      <c r="K28" s="163">
        <f t="shared" si="25"/>
        <v>0.40697407508020267</v>
      </c>
      <c r="L28" s="163">
        <f t="shared" si="26"/>
        <v>0.17319306932354681</v>
      </c>
      <c r="M28" s="164">
        <f t="shared" si="27"/>
        <v>17.029</v>
      </c>
      <c r="N28" s="165">
        <f t="shared" si="28"/>
        <v>1.359</v>
      </c>
      <c r="O28" s="165">
        <f t="shared" si="29"/>
        <v>30.829000000000001</v>
      </c>
      <c r="P28" s="166">
        <f t="shared" si="30"/>
        <v>1.6366666666666667</v>
      </c>
      <c r="Q28" s="167">
        <f t="shared" si="31"/>
        <v>90</v>
      </c>
      <c r="R28" s="168">
        <f t="shared" si="32"/>
        <v>27.177631443586961</v>
      </c>
      <c r="S28" s="140">
        <f t="shared" si="33"/>
        <v>81</v>
      </c>
      <c r="T28" s="140">
        <f t="shared" si="34"/>
        <v>1837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197</v>
      </c>
      <c r="Z28" s="4" t="s">
        <v>140</v>
      </c>
      <c r="AA28" s="4" t="s">
        <v>48</v>
      </c>
      <c r="AB28" s="4">
        <v>510</v>
      </c>
      <c r="AC28" s="4">
        <v>5958.6679999999997</v>
      </c>
      <c r="AD28" s="4">
        <v>3252.2689999999998</v>
      </c>
      <c r="AE28" s="4">
        <v>1.8320000000000001</v>
      </c>
      <c r="AF28" s="4">
        <v>2.2000000000000002</v>
      </c>
      <c r="AG28" s="4">
        <v>17.029</v>
      </c>
      <c r="AH28" s="4">
        <v>381.98490399999997</v>
      </c>
      <c r="AI28" s="4">
        <v>7.2779699999999998</v>
      </c>
      <c r="AJ28" s="4">
        <v>155.457953</v>
      </c>
      <c r="AK28" s="4">
        <v>1032</v>
      </c>
      <c r="AL28" s="4">
        <v>81</v>
      </c>
      <c r="AM28" s="4">
        <v>1837</v>
      </c>
      <c r="AN28" s="4">
        <v>90</v>
      </c>
      <c r="AO28" s="4">
        <v>15.599223</v>
      </c>
      <c r="AP28" s="4">
        <v>2265.6</v>
      </c>
      <c r="AQ28" s="4">
        <v>98.2</v>
      </c>
      <c r="AR28" s="4">
        <v>23</v>
      </c>
      <c r="AS28" s="4">
        <v>7369</v>
      </c>
      <c r="AT28" s="4">
        <v>1.359</v>
      </c>
      <c r="AU28" s="4">
        <v>30.829000000000001</v>
      </c>
      <c r="AV28" s="4">
        <v>52751</v>
      </c>
      <c r="AW28" s="4">
        <v>0</v>
      </c>
      <c r="AX28" s="30">
        <v>0.54</v>
      </c>
      <c r="AY28">
        <v>0.83272727272727265</v>
      </c>
      <c r="AZ28" t="s">
        <v>67</v>
      </c>
      <c r="BA28" t="s">
        <v>192</v>
      </c>
      <c r="BB28">
        <v>4</v>
      </c>
      <c r="BC28" t="s">
        <v>315</v>
      </c>
      <c r="BD28">
        <v>10</v>
      </c>
      <c r="BE28">
        <v>82114.620999999999</v>
      </c>
      <c r="BF28">
        <v>7.2565249981486238E-2</v>
      </c>
      <c r="BG28">
        <v>6.0427062711855807E-2</v>
      </c>
      <c r="BH28">
        <v>390466.97900000017</v>
      </c>
      <c r="BI28">
        <v>1.5260363412190092E-2</v>
      </c>
      <c r="BJ28">
        <v>1.2707720805060111E-2</v>
      </c>
      <c r="BK28">
        <v>1</v>
      </c>
      <c r="BL28" t="s">
        <v>67</v>
      </c>
      <c r="BM28">
        <v>0</v>
      </c>
      <c r="BN28" t="s">
        <v>335</v>
      </c>
    </row>
    <row r="29" spans="1:66">
      <c r="A29" s="141" t="str">
        <f t="shared" si="20"/>
        <v>미래교통</v>
      </c>
      <c r="B29" s="141" t="str">
        <f t="shared" si="1"/>
        <v>111-2</v>
      </c>
      <c r="C29" s="142" t="str">
        <f t="shared" si="21"/>
        <v>70바5082</v>
      </c>
      <c r="D29" s="130" t="str">
        <f t="shared" si="22"/>
        <v>대형</v>
      </c>
      <c r="E29" s="126" t="str">
        <f t="shared" si="16"/>
        <v>D</v>
      </c>
      <c r="F29" s="149">
        <f t="shared" si="17"/>
        <v>0.79999999999999993</v>
      </c>
      <c r="G29" s="150">
        <f t="shared" si="18"/>
        <v>1.68</v>
      </c>
      <c r="H29" s="151">
        <f t="shared" si="19"/>
        <v>2.1</v>
      </c>
      <c r="I29" s="152">
        <f t="shared" si="23"/>
        <v>3092.444</v>
      </c>
      <c r="J29" s="153">
        <f t="shared" si="24"/>
        <v>4.2524771417162918E-2</v>
      </c>
      <c r="K29" s="153">
        <f t="shared" si="25"/>
        <v>0.38842589670298611</v>
      </c>
      <c r="L29" s="153">
        <f t="shared" si="26"/>
        <v>0.14519260494288661</v>
      </c>
      <c r="M29" s="154">
        <f t="shared" si="27"/>
        <v>18.026</v>
      </c>
      <c r="N29" s="155">
        <f t="shared" si="28"/>
        <v>2.91</v>
      </c>
      <c r="O29" s="155">
        <f t="shared" si="29"/>
        <v>40.646999999999998</v>
      </c>
      <c r="P29" s="156">
        <f t="shared" si="30"/>
        <v>0.74833333333333329</v>
      </c>
      <c r="Q29" s="157">
        <f t="shared" si="31"/>
        <v>90</v>
      </c>
      <c r="R29" s="158">
        <f t="shared" si="32"/>
        <v>27.470810280901301</v>
      </c>
      <c r="S29" s="143">
        <f t="shared" si="33"/>
        <v>90</v>
      </c>
      <c r="T29" s="143">
        <f t="shared" si="34"/>
        <v>1257</v>
      </c>
      <c r="U29" t="s">
        <v>119</v>
      </c>
      <c r="V29" s="5" t="s">
        <v>121</v>
      </c>
      <c r="W29" t="s">
        <v>119</v>
      </c>
      <c r="X29" s="5" t="s">
        <v>121</v>
      </c>
      <c r="Y29" t="s">
        <v>347</v>
      </c>
      <c r="Z29" t="s">
        <v>140</v>
      </c>
      <c r="AA29" t="s">
        <v>48</v>
      </c>
      <c r="AB29">
        <v>510</v>
      </c>
      <c r="AC29" s="1">
        <v>3092.444</v>
      </c>
      <c r="AD29" s="1">
        <v>1840.989</v>
      </c>
      <c r="AE29" s="28">
        <v>1.68</v>
      </c>
      <c r="AF29">
        <v>2.1</v>
      </c>
      <c r="AG29">
        <v>18.026</v>
      </c>
      <c r="AH29">
        <v>197.82467299999999</v>
      </c>
      <c r="AI29">
        <v>8.4124490000000005</v>
      </c>
      <c r="AJ29">
        <v>76.840226000000001</v>
      </c>
      <c r="AK29">
        <v>449</v>
      </c>
      <c r="AL29">
        <v>90</v>
      </c>
      <c r="AM29">
        <v>1257</v>
      </c>
      <c r="AN29">
        <v>90</v>
      </c>
      <c r="AO29">
        <v>15.632246</v>
      </c>
      <c r="AP29">
        <v>2206.6999999999998</v>
      </c>
      <c r="AQ29">
        <v>44.9</v>
      </c>
      <c r="AR29">
        <v>16</v>
      </c>
      <c r="AS29">
        <v>5765</v>
      </c>
      <c r="AT29">
        <v>2.91</v>
      </c>
      <c r="AU29">
        <v>40.646999999999998</v>
      </c>
      <c r="AV29">
        <v>26392</v>
      </c>
      <c r="AW29">
        <v>0</v>
      </c>
      <c r="AX29" s="29">
        <v>0.51</v>
      </c>
      <c r="AY29">
        <v>0.79999999999999993</v>
      </c>
      <c r="AZ29" t="s">
        <v>67</v>
      </c>
      <c r="BA29" t="s">
        <v>192</v>
      </c>
      <c r="BB29">
        <v>9</v>
      </c>
      <c r="BC29" t="s">
        <v>414</v>
      </c>
      <c r="BD29">
        <v>6</v>
      </c>
      <c r="BE29">
        <v>82114.620999999999</v>
      </c>
      <c r="BF29">
        <v>3.7660089790830305E-2</v>
      </c>
      <c r="BG29">
        <v>3.0128071832664242E-2</v>
      </c>
      <c r="BH29">
        <v>390466.97900000017</v>
      </c>
      <c r="BI29">
        <v>7.9198604909430734E-3</v>
      </c>
      <c r="BJ29">
        <v>6.3358883927544579E-3</v>
      </c>
      <c r="BK29">
        <v>1</v>
      </c>
      <c r="BL29" t="s">
        <v>70</v>
      </c>
      <c r="BM29">
        <v>1</v>
      </c>
      <c r="BN29" t="s">
        <v>329</v>
      </c>
    </row>
    <row r="30" spans="1:66">
      <c r="A30" s="138" t="str">
        <f t="shared" si="20"/>
        <v>미래교통</v>
      </c>
      <c r="B30" s="138" t="str">
        <f t="shared" si="1"/>
        <v>111-2</v>
      </c>
      <c r="C30" s="139" t="str">
        <f t="shared" si="21"/>
        <v>70바5092</v>
      </c>
      <c r="D30" s="113" t="str">
        <f t="shared" si="22"/>
        <v>대형</v>
      </c>
      <c r="E30" s="109" t="str">
        <f t="shared" si="16"/>
        <v>D</v>
      </c>
      <c r="F30" s="159">
        <f t="shared" si="17"/>
        <v>0.81333333333333324</v>
      </c>
      <c r="G30" s="160">
        <f t="shared" si="18"/>
        <v>1.708</v>
      </c>
      <c r="H30" s="161">
        <f t="shared" si="19"/>
        <v>2.1</v>
      </c>
      <c r="I30" s="162">
        <f t="shared" si="23"/>
        <v>3780.1950000000002</v>
      </c>
      <c r="J30" s="163">
        <f t="shared" si="24"/>
        <v>1.9608375197005798E-2</v>
      </c>
      <c r="K30" s="163">
        <f t="shared" si="25"/>
        <v>0.41712836139101878</v>
      </c>
      <c r="L30" s="163">
        <f t="shared" si="26"/>
        <v>0.22855963779646288</v>
      </c>
      <c r="M30" s="164">
        <f t="shared" si="27"/>
        <v>18.440000000000001</v>
      </c>
      <c r="N30" s="165">
        <f t="shared" si="28"/>
        <v>0.52900000000000003</v>
      </c>
      <c r="O30" s="165">
        <f t="shared" si="29"/>
        <v>38.834000000000003</v>
      </c>
      <c r="P30" s="166">
        <f t="shared" si="30"/>
        <v>3.4916666666666667</v>
      </c>
      <c r="Q30" s="167">
        <f t="shared" si="31"/>
        <v>89</v>
      </c>
      <c r="R30" s="168">
        <f t="shared" si="32"/>
        <v>28.405836455040092</v>
      </c>
      <c r="S30" s="140">
        <f t="shared" si="33"/>
        <v>20</v>
      </c>
      <c r="T30" s="140">
        <f t="shared" si="34"/>
        <v>1468</v>
      </c>
      <c r="U30" t="s">
        <v>119</v>
      </c>
      <c r="V30" t="s">
        <v>121</v>
      </c>
      <c r="W30" t="s">
        <v>119</v>
      </c>
      <c r="X30" s="4" t="s">
        <v>121</v>
      </c>
      <c r="Y30" s="4" t="s">
        <v>198</v>
      </c>
      <c r="Z30" s="4" t="s">
        <v>140</v>
      </c>
      <c r="AA30" s="4" t="s">
        <v>48</v>
      </c>
      <c r="AB30" s="4">
        <v>510</v>
      </c>
      <c r="AC30" s="4">
        <v>3780.1950000000002</v>
      </c>
      <c r="AD30" s="4">
        <v>2212.7220000000002</v>
      </c>
      <c r="AE30" s="4">
        <v>1.708</v>
      </c>
      <c r="AF30" s="4">
        <v>2.1</v>
      </c>
      <c r="AG30" s="4">
        <v>18.440000000000001</v>
      </c>
      <c r="AH30" s="4">
        <v>236.26271700000001</v>
      </c>
      <c r="AI30" s="4">
        <v>4.6327280000000002</v>
      </c>
      <c r="AJ30" s="4">
        <v>98.551879999999997</v>
      </c>
      <c r="AK30" s="4">
        <v>864</v>
      </c>
      <c r="AL30" s="4">
        <v>20</v>
      </c>
      <c r="AM30" s="4">
        <v>1468</v>
      </c>
      <c r="AN30" s="4">
        <v>89</v>
      </c>
      <c r="AO30" s="4">
        <v>15.999964</v>
      </c>
      <c r="AP30" s="4">
        <v>2382.8000000000002</v>
      </c>
      <c r="AQ30" s="4">
        <v>209.5</v>
      </c>
      <c r="AR30" s="4">
        <v>39</v>
      </c>
      <c r="AS30" s="4">
        <v>18394</v>
      </c>
      <c r="AT30" s="4">
        <v>0.52900000000000003</v>
      </c>
      <c r="AU30" s="4">
        <v>38.834000000000003</v>
      </c>
      <c r="AV30" s="4">
        <v>35189</v>
      </c>
      <c r="AW30" s="4">
        <v>0</v>
      </c>
      <c r="AX30" s="30">
        <v>0.51</v>
      </c>
      <c r="AY30">
        <v>0.81333333333333324</v>
      </c>
      <c r="AZ30" t="s">
        <v>67</v>
      </c>
      <c r="BA30" t="s">
        <v>192</v>
      </c>
      <c r="BB30">
        <v>8</v>
      </c>
      <c r="BC30" t="s">
        <v>447</v>
      </c>
      <c r="BD30">
        <v>9</v>
      </c>
      <c r="BE30">
        <v>82114.620999999999</v>
      </c>
      <c r="BF30">
        <v>4.6035589691146482E-2</v>
      </c>
      <c r="BG30">
        <v>3.7442279615465798E-2</v>
      </c>
      <c r="BH30">
        <v>390466.97900000017</v>
      </c>
      <c r="BI30">
        <v>9.6812155785393535E-3</v>
      </c>
      <c r="BJ30">
        <v>7.8740553372120062E-3</v>
      </c>
      <c r="BK30">
        <v>1</v>
      </c>
      <c r="BL30" t="s">
        <v>70</v>
      </c>
      <c r="BM30">
        <v>1</v>
      </c>
      <c r="BN30" t="s">
        <v>329</v>
      </c>
    </row>
    <row r="31" spans="1:66">
      <c r="A31" s="141" t="str">
        <f t="shared" si="20"/>
        <v>미래교통</v>
      </c>
      <c r="B31" s="141" t="str">
        <f t="shared" si="1"/>
        <v>111-2</v>
      </c>
      <c r="C31" s="142" t="str">
        <f t="shared" si="21"/>
        <v>70바5100</v>
      </c>
      <c r="D31" s="130" t="str">
        <f t="shared" si="22"/>
        <v>대형</v>
      </c>
      <c r="E31" s="126" t="str">
        <f t="shared" si="16"/>
        <v>D</v>
      </c>
      <c r="F31" s="149">
        <f t="shared" si="17"/>
        <v>0.84550000000000003</v>
      </c>
      <c r="G31" s="150">
        <f t="shared" si="18"/>
        <v>1.6910000000000001</v>
      </c>
      <c r="H31" s="151">
        <f t="shared" si="19"/>
        <v>2</v>
      </c>
      <c r="I31" s="152">
        <f t="shared" si="23"/>
        <v>3772.6289999999999</v>
      </c>
      <c r="J31" s="153">
        <f t="shared" si="24"/>
        <v>2.5199997323899843E-2</v>
      </c>
      <c r="K31" s="153">
        <f t="shared" si="25"/>
        <v>0.41564751192401661</v>
      </c>
      <c r="L31" s="153">
        <f t="shared" si="26"/>
        <v>0.18660727042070663</v>
      </c>
      <c r="M31" s="154">
        <f t="shared" si="27"/>
        <v>19.454000000000001</v>
      </c>
      <c r="N31" s="155">
        <f t="shared" si="28"/>
        <v>0.47699999999999998</v>
      </c>
      <c r="O31" s="155">
        <f t="shared" si="29"/>
        <v>47.58</v>
      </c>
      <c r="P31" s="156">
        <f t="shared" si="30"/>
        <v>10.43</v>
      </c>
      <c r="Q31" s="157">
        <f t="shared" si="31"/>
        <v>92</v>
      </c>
      <c r="R31" s="158">
        <f t="shared" si="32"/>
        <v>28.124264279307777</v>
      </c>
      <c r="S31" s="143">
        <f t="shared" si="33"/>
        <v>18</v>
      </c>
      <c r="T31" s="143">
        <f t="shared" si="34"/>
        <v>1795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199</v>
      </c>
      <c r="Z31" s="4" t="s">
        <v>140</v>
      </c>
      <c r="AA31" s="4" t="s">
        <v>48</v>
      </c>
      <c r="AB31" s="4">
        <v>510</v>
      </c>
      <c r="AC31" s="4">
        <v>3772.6289999999999</v>
      </c>
      <c r="AD31" s="4">
        <v>2231.547</v>
      </c>
      <c r="AE31" s="4">
        <v>1.6910000000000001</v>
      </c>
      <c r="AF31" s="4">
        <v>2</v>
      </c>
      <c r="AG31" s="4">
        <v>19.454000000000001</v>
      </c>
      <c r="AH31" s="4">
        <v>239.90133499999999</v>
      </c>
      <c r="AI31" s="4">
        <v>6.0455129999999997</v>
      </c>
      <c r="AJ31" s="4">
        <v>99.714393000000001</v>
      </c>
      <c r="AK31" s="4">
        <v>704</v>
      </c>
      <c r="AL31" s="4">
        <v>18</v>
      </c>
      <c r="AM31" s="4">
        <v>1795</v>
      </c>
      <c r="AN31" s="4">
        <v>92</v>
      </c>
      <c r="AO31" s="4">
        <v>15.725752</v>
      </c>
      <c r="AP31" s="4">
        <v>3418.5</v>
      </c>
      <c r="AQ31" s="4">
        <v>625.79999999999995</v>
      </c>
      <c r="AR31" s="4">
        <v>61</v>
      </c>
      <c r="AS31" s="4">
        <v>32595</v>
      </c>
      <c r="AT31" s="4">
        <v>0.47699999999999998</v>
      </c>
      <c r="AU31" s="4">
        <v>47.58</v>
      </c>
      <c r="AV31" s="4">
        <v>33058</v>
      </c>
      <c r="AW31" s="4">
        <v>0</v>
      </c>
      <c r="AX31" s="4">
        <v>0.53</v>
      </c>
      <c r="AY31">
        <v>0.84550000000000003</v>
      </c>
      <c r="AZ31" t="s">
        <v>67</v>
      </c>
      <c r="BA31" t="s">
        <v>192</v>
      </c>
      <c r="BB31">
        <v>1</v>
      </c>
      <c r="BC31" t="s">
        <v>196</v>
      </c>
      <c r="BD31">
        <v>13</v>
      </c>
      <c r="BE31">
        <v>82114.620999999999</v>
      </c>
      <c r="BF31">
        <v>4.5943450192627695E-2</v>
      </c>
      <c r="BG31">
        <v>3.8845187137866714E-2</v>
      </c>
      <c r="BH31">
        <v>390466.97900000017</v>
      </c>
      <c r="BI31">
        <v>9.6618387799701708E-3</v>
      </c>
      <c r="BJ31">
        <v>8.16908468846478E-3</v>
      </c>
      <c r="BK31">
        <v>1</v>
      </c>
      <c r="BL31" t="s">
        <v>70</v>
      </c>
      <c r="BM31">
        <v>1</v>
      </c>
      <c r="BN31" t="s">
        <v>329</v>
      </c>
    </row>
    <row r="32" spans="1:66">
      <c r="A32" s="138" t="str">
        <f t="shared" si="20"/>
        <v>미래교통</v>
      </c>
      <c r="B32" s="138" t="str">
        <f t="shared" si="1"/>
        <v>111-2</v>
      </c>
      <c r="C32" s="139" t="str">
        <f t="shared" si="21"/>
        <v>70바6029</v>
      </c>
      <c r="D32" s="113" t="str">
        <f t="shared" si="22"/>
        <v>대형</v>
      </c>
      <c r="E32" s="109" t="str">
        <f t="shared" si="16"/>
        <v>D</v>
      </c>
      <c r="F32" s="159">
        <f t="shared" si="17"/>
        <v>0.82</v>
      </c>
      <c r="G32" s="160">
        <f t="shared" si="18"/>
        <v>1.722</v>
      </c>
      <c r="H32" s="161">
        <f t="shared" si="19"/>
        <v>2.1</v>
      </c>
      <c r="I32" s="162">
        <f t="shared" si="23"/>
        <v>4879.3620000000001</v>
      </c>
      <c r="J32" s="163">
        <f t="shared" si="24"/>
        <v>3.0424908052383664E-2</v>
      </c>
      <c r="K32" s="163">
        <f t="shared" si="25"/>
        <v>0.39865468572647494</v>
      </c>
      <c r="L32" s="163">
        <f t="shared" si="26"/>
        <v>0.21519206814333514</v>
      </c>
      <c r="M32" s="164">
        <f t="shared" si="27"/>
        <v>17.895</v>
      </c>
      <c r="N32" s="165">
        <f t="shared" si="28"/>
        <v>1.5169999999999999</v>
      </c>
      <c r="O32" s="165">
        <f t="shared" si="29"/>
        <v>45.539000000000001</v>
      </c>
      <c r="P32" s="166">
        <f t="shared" si="30"/>
        <v>3.7516666666666665</v>
      </c>
      <c r="Q32" s="167">
        <f t="shared" si="31"/>
        <v>91</v>
      </c>
      <c r="R32" s="168">
        <f t="shared" si="32"/>
        <v>28.016086482819709</v>
      </c>
      <c r="S32" s="140">
        <f t="shared" si="33"/>
        <v>74</v>
      </c>
      <c r="T32" s="140">
        <f t="shared" si="34"/>
        <v>2222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200</v>
      </c>
      <c r="Z32" t="s">
        <v>140</v>
      </c>
      <c r="AA32" t="s">
        <v>48</v>
      </c>
      <c r="AB32">
        <v>510</v>
      </c>
      <c r="AC32" s="1">
        <v>4879.3620000000001</v>
      </c>
      <c r="AD32" s="1">
        <v>2834.279</v>
      </c>
      <c r="AE32" s="28">
        <v>1.722</v>
      </c>
      <c r="AF32">
        <v>2.1</v>
      </c>
      <c r="AG32">
        <v>17.895</v>
      </c>
      <c r="AH32">
        <v>305.05630400000001</v>
      </c>
      <c r="AI32">
        <v>9.2813099999999995</v>
      </c>
      <c r="AJ32">
        <v>121.61212500000001</v>
      </c>
      <c r="AK32">
        <v>1050</v>
      </c>
      <c r="AL32">
        <v>74</v>
      </c>
      <c r="AM32">
        <v>2222</v>
      </c>
      <c r="AN32">
        <v>91</v>
      </c>
      <c r="AO32">
        <v>15.994954999999999</v>
      </c>
      <c r="AP32">
        <v>3801.7</v>
      </c>
      <c r="AQ32">
        <v>225.1</v>
      </c>
      <c r="AR32">
        <v>53</v>
      </c>
      <c r="AS32">
        <v>19144</v>
      </c>
      <c r="AT32">
        <v>1.5169999999999999</v>
      </c>
      <c r="AU32">
        <v>45.539000000000001</v>
      </c>
      <c r="AV32">
        <v>40287</v>
      </c>
      <c r="AW32">
        <v>0</v>
      </c>
      <c r="AX32">
        <v>0.51</v>
      </c>
      <c r="AY32">
        <v>0.82</v>
      </c>
      <c r="AZ32" t="s">
        <v>67</v>
      </c>
      <c r="BA32" t="s">
        <v>192</v>
      </c>
      <c r="BB32">
        <v>6</v>
      </c>
      <c r="BC32" t="s">
        <v>346</v>
      </c>
      <c r="BD32">
        <v>9</v>
      </c>
      <c r="BE32">
        <v>82114.620999999999</v>
      </c>
      <c r="BF32">
        <v>5.9421354450384663E-2</v>
      </c>
      <c r="BG32">
        <v>4.8725510649315421E-2</v>
      </c>
      <c r="BH32">
        <v>390466.97900000017</v>
      </c>
      <c r="BI32">
        <v>1.2496221863616278E-2</v>
      </c>
      <c r="BJ32">
        <v>1.0246901928165348E-2</v>
      </c>
      <c r="BK32">
        <v>1</v>
      </c>
      <c r="BL32" t="s">
        <v>70</v>
      </c>
      <c r="BM32">
        <v>1</v>
      </c>
      <c r="BN32" t="s">
        <v>329</v>
      </c>
    </row>
    <row r="33" spans="1:66">
      <c r="A33" s="141" t="str">
        <f t="shared" si="20"/>
        <v>미래교통</v>
      </c>
      <c r="B33" s="141" t="str">
        <f t="shared" si="1"/>
        <v>111-2</v>
      </c>
      <c r="C33" s="142" t="str">
        <f t="shared" si="21"/>
        <v>70바6045</v>
      </c>
      <c r="D33" s="130" t="str">
        <f t="shared" si="22"/>
        <v>대형</v>
      </c>
      <c r="E33" s="126" t="str">
        <f t="shared" si="16"/>
        <v>D</v>
      </c>
      <c r="F33" s="149">
        <f t="shared" si="17"/>
        <v>0.8409523809523809</v>
      </c>
      <c r="G33" s="150">
        <f t="shared" si="18"/>
        <v>1.766</v>
      </c>
      <c r="H33" s="151">
        <f t="shared" si="19"/>
        <v>2.1</v>
      </c>
      <c r="I33" s="152">
        <f t="shared" si="23"/>
        <v>5232.1229999999996</v>
      </c>
      <c r="J33" s="153">
        <f t="shared" si="24"/>
        <v>2.1787938974013221E-2</v>
      </c>
      <c r="K33" s="153">
        <f t="shared" si="25"/>
        <v>0.40220246699803636</v>
      </c>
      <c r="L33" s="153">
        <f t="shared" si="26"/>
        <v>0.20010997447881101</v>
      </c>
      <c r="M33" s="154">
        <f t="shared" si="27"/>
        <v>16.510999999999999</v>
      </c>
      <c r="N33" s="155">
        <f t="shared" si="28"/>
        <v>1.758</v>
      </c>
      <c r="O33" s="155">
        <f t="shared" si="29"/>
        <v>57.701000000000001</v>
      </c>
      <c r="P33" s="156">
        <f t="shared" si="30"/>
        <v>5.7733333333333325</v>
      </c>
      <c r="Q33" s="157">
        <f t="shared" si="31"/>
        <v>93</v>
      </c>
      <c r="R33" s="158">
        <f t="shared" si="32"/>
        <v>27.132708026928576</v>
      </c>
      <c r="S33" s="143">
        <f t="shared" si="33"/>
        <v>92</v>
      </c>
      <c r="T33" s="143">
        <f t="shared" si="34"/>
        <v>3019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201</v>
      </c>
      <c r="Z33" s="4" t="s">
        <v>140</v>
      </c>
      <c r="AA33" s="4" t="s">
        <v>48</v>
      </c>
      <c r="AB33" s="4">
        <v>510</v>
      </c>
      <c r="AC33" s="4">
        <v>5232.1229999999996</v>
      </c>
      <c r="AD33" s="4">
        <v>2962.7489999999998</v>
      </c>
      <c r="AE33" s="4">
        <v>1.766</v>
      </c>
      <c r="AF33" s="4">
        <v>2.1</v>
      </c>
      <c r="AG33" s="4">
        <v>16.510999999999999</v>
      </c>
      <c r="AH33" s="4">
        <v>334.77659399999999</v>
      </c>
      <c r="AI33" s="4">
        <v>7.294092</v>
      </c>
      <c r="AJ33" s="4">
        <v>134.64797200000001</v>
      </c>
      <c r="AK33" s="4">
        <v>1047</v>
      </c>
      <c r="AL33" s="4">
        <v>92</v>
      </c>
      <c r="AM33" s="4">
        <v>3019</v>
      </c>
      <c r="AN33" s="4">
        <v>93</v>
      </c>
      <c r="AO33" s="4">
        <v>15.6287</v>
      </c>
      <c r="AP33" s="4">
        <v>4040.5</v>
      </c>
      <c r="AQ33" s="4">
        <v>346.4</v>
      </c>
      <c r="AR33" s="4">
        <v>55</v>
      </c>
      <c r="AS33" s="4">
        <v>26612</v>
      </c>
      <c r="AT33" s="4">
        <v>1.758</v>
      </c>
      <c r="AU33" s="4">
        <v>57.701000000000001</v>
      </c>
      <c r="AV33" s="4">
        <v>45767</v>
      </c>
      <c r="AW33" s="4">
        <v>0</v>
      </c>
      <c r="AX33" s="4">
        <v>0.51</v>
      </c>
      <c r="AY33">
        <v>0.8409523809523809</v>
      </c>
      <c r="AZ33" t="s">
        <v>67</v>
      </c>
      <c r="BA33" t="s">
        <v>192</v>
      </c>
      <c r="BB33">
        <v>3</v>
      </c>
      <c r="BC33" t="s">
        <v>318</v>
      </c>
      <c r="BD33">
        <v>14</v>
      </c>
      <c r="BE33">
        <v>82114.620999999999</v>
      </c>
      <c r="BF33">
        <v>6.3717312900950979E-2</v>
      </c>
      <c r="BG33">
        <v>5.3583225991942582E-2</v>
      </c>
      <c r="BH33">
        <v>390466.97900000017</v>
      </c>
      <c r="BI33">
        <v>1.3399655493019288E-2</v>
      </c>
      <c r="BJ33">
        <v>1.1268472190796221E-2</v>
      </c>
      <c r="BK33">
        <v>1</v>
      </c>
      <c r="BL33" t="s">
        <v>415</v>
      </c>
      <c r="BM33" t="s">
        <v>416</v>
      </c>
      <c r="BN33" t="s">
        <v>415</v>
      </c>
    </row>
    <row r="34" spans="1:66">
      <c r="A34" s="138" t="str">
        <f t="shared" si="20"/>
        <v>미래교통</v>
      </c>
      <c r="B34" s="138" t="str">
        <f t="shared" si="1"/>
        <v>111-2</v>
      </c>
      <c r="C34" s="139" t="str">
        <f t="shared" si="21"/>
        <v>70바6046</v>
      </c>
      <c r="D34" s="113" t="str">
        <f t="shared" si="22"/>
        <v>대형</v>
      </c>
      <c r="E34" s="109" t="str">
        <f t="shared" si="16"/>
        <v>D</v>
      </c>
      <c r="F34" s="159">
        <f t="shared" si="17"/>
        <v>0.82047619047619047</v>
      </c>
      <c r="G34" s="160">
        <f t="shared" si="18"/>
        <v>1.7230000000000001</v>
      </c>
      <c r="H34" s="161">
        <f t="shared" si="19"/>
        <v>2.1</v>
      </c>
      <c r="I34" s="162">
        <f t="shared" si="23"/>
        <v>3647.9160000000002</v>
      </c>
      <c r="J34" s="163">
        <f t="shared" si="24"/>
        <v>2.1302611476059472E-2</v>
      </c>
      <c r="K34" s="163">
        <f t="shared" si="25"/>
        <v>0.41015323907286155</v>
      </c>
      <c r="L34" s="163">
        <f t="shared" si="26"/>
        <v>0.18503715546081653</v>
      </c>
      <c r="M34" s="164">
        <f t="shared" si="27"/>
        <v>18.204000000000001</v>
      </c>
      <c r="N34" s="165">
        <f t="shared" si="28"/>
        <v>1.891</v>
      </c>
      <c r="O34" s="165">
        <f t="shared" si="29"/>
        <v>50.795999999999999</v>
      </c>
      <c r="P34" s="166">
        <f t="shared" si="30"/>
        <v>1.5116666666666667</v>
      </c>
      <c r="Q34" s="167">
        <f t="shared" si="31"/>
        <v>90</v>
      </c>
      <c r="R34" s="168">
        <f t="shared" si="32"/>
        <v>28.374026316021997</v>
      </c>
      <c r="S34" s="140">
        <f t="shared" si="33"/>
        <v>69</v>
      </c>
      <c r="T34" s="140">
        <f t="shared" si="34"/>
        <v>1853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202</v>
      </c>
      <c r="Z34" s="4" t="s">
        <v>140</v>
      </c>
      <c r="AA34" s="4" t="s">
        <v>48</v>
      </c>
      <c r="AB34" s="4">
        <v>510</v>
      </c>
      <c r="AC34" s="4">
        <v>3647.9160000000002</v>
      </c>
      <c r="AD34" s="4">
        <v>2117.7199999999998</v>
      </c>
      <c r="AE34" s="4">
        <v>1.7230000000000001</v>
      </c>
      <c r="AF34" s="4">
        <v>2.1</v>
      </c>
      <c r="AG34" s="4">
        <v>18.204000000000001</v>
      </c>
      <c r="AH34" s="4">
        <v>226.130773</v>
      </c>
      <c r="AI34" s="4">
        <v>4.8171759999999999</v>
      </c>
      <c r="AJ34" s="4">
        <v>92.748268999999993</v>
      </c>
      <c r="AK34" s="4">
        <v>675</v>
      </c>
      <c r="AL34" s="4">
        <v>69</v>
      </c>
      <c r="AM34" s="4">
        <v>1853</v>
      </c>
      <c r="AN34" s="4">
        <v>90</v>
      </c>
      <c r="AO34" s="4">
        <v>16.131886000000002</v>
      </c>
      <c r="AP34" s="4">
        <v>2084.1999999999998</v>
      </c>
      <c r="AQ34" s="4">
        <v>90.7</v>
      </c>
      <c r="AR34" s="4">
        <v>49</v>
      </c>
      <c r="AS34" s="4">
        <v>18098</v>
      </c>
      <c r="AT34" s="4">
        <v>1.891</v>
      </c>
      <c r="AU34" s="4">
        <v>50.795999999999999</v>
      </c>
      <c r="AV34" s="4">
        <v>30595</v>
      </c>
      <c r="AW34" s="4">
        <v>0</v>
      </c>
      <c r="AX34" s="4">
        <v>0.51</v>
      </c>
      <c r="AY34">
        <v>0.82047619047619047</v>
      </c>
      <c r="AZ34" t="s">
        <v>67</v>
      </c>
      <c r="BA34" t="s">
        <v>192</v>
      </c>
      <c r="BB34">
        <v>5</v>
      </c>
      <c r="BC34" t="s">
        <v>350</v>
      </c>
      <c r="BD34">
        <v>13</v>
      </c>
      <c r="BE34">
        <v>82114.620999999999</v>
      </c>
      <c r="BF34">
        <v>4.4424682907566487E-2</v>
      </c>
      <c r="BG34">
        <v>3.6449394595112886E-2</v>
      </c>
      <c r="BH34">
        <v>390466.97900000017</v>
      </c>
      <c r="BI34">
        <v>9.3424442941178864E-3</v>
      </c>
      <c r="BJ34">
        <v>7.6652531041738661E-3</v>
      </c>
      <c r="BK34">
        <v>1</v>
      </c>
      <c r="BL34" t="s">
        <v>70</v>
      </c>
      <c r="BM34">
        <v>1</v>
      </c>
      <c r="BN34" t="s">
        <v>329</v>
      </c>
    </row>
    <row r="35" spans="1:66">
      <c r="A35" s="141" t="str">
        <f t="shared" si="20"/>
        <v>미래교통</v>
      </c>
      <c r="B35" s="141" t="str">
        <f t="shared" si="1"/>
        <v>111-2</v>
      </c>
      <c r="C35" s="142" t="str">
        <f t="shared" si="21"/>
        <v>70바6053</v>
      </c>
      <c r="D35" s="130" t="str">
        <f t="shared" si="22"/>
        <v>대형</v>
      </c>
      <c r="E35" s="126" t="str">
        <f t="shared" si="16"/>
        <v>C</v>
      </c>
      <c r="F35" s="149">
        <f t="shared" si="17"/>
        <v>0.87749999999999995</v>
      </c>
      <c r="G35" s="150">
        <f t="shared" si="18"/>
        <v>1.7549999999999999</v>
      </c>
      <c r="H35" s="151">
        <f t="shared" si="19"/>
        <v>2</v>
      </c>
      <c r="I35" s="152">
        <f t="shared" si="23"/>
        <v>5246.3180000000002</v>
      </c>
      <c r="J35" s="153">
        <f t="shared" si="24"/>
        <v>2.5545202187937596E-2</v>
      </c>
      <c r="K35" s="153">
        <f t="shared" si="25"/>
        <v>0.4102165101694098</v>
      </c>
      <c r="L35" s="153">
        <f t="shared" si="26"/>
        <v>0.26151674374294503</v>
      </c>
      <c r="M35" s="154">
        <f t="shared" si="27"/>
        <v>17.463999999999999</v>
      </c>
      <c r="N35" s="155">
        <f t="shared" si="28"/>
        <v>1.296</v>
      </c>
      <c r="O35" s="155">
        <f t="shared" si="29"/>
        <v>41.343000000000004</v>
      </c>
      <c r="P35" s="156">
        <f t="shared" si="30"/>
        <v>3.5233333333333334</v>
      </c>
      <c r="Q35" s="157">
        <f t="shared" si="31"/>
        <v>91</v>
      </c>
      <c r="R35" s="158">
        <f t="shared" si="32"/>
        <v>28.064002374222607</v>
      </c>
      <c r="S35" s="143">
        <f t="shared" si="33"/>
        <v>68</v>
      </c>
      <c r="T35" s="143">
        <f t="shared" si="34"/>
        <v>2169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203</v>
      </c>
      <c r="Z35" s="4" t="s">
        <v>140</v>
      </c>
      <c r="AA35" s="4" t="s">
        <v>48</v>
      </c>
      <c r="AB35" s="4">
        <v>510</v>
      </c>
      <c r="AC35" s="4">
        <v>5246.3180000000002</v>
      </c>
      <c r="AD35" s="4">
        <v>2989.433</v>
      </c>
      <c r="AE35" s="4">
        <v>1.7549999999999999</v>
      </c>
      <c r="AF35" s="4">
        <v>2</v>
      </c>
      <c r="AG35" s="4">
        <v>17.463999999999999</v>
      </c>
      <c r="AH35" s="4">
        <v>331.31603100000001</v>
      </c>
      <c r="AI35" s="4">
        <v>8.4635350000000003</v>
      </c>
      <c r="AJ35" s="4">
        <v>135.911306</v>
      </c>
      <c r="AK35" s="4">
        <v>1372</v>
      </c>
      <c r="AL35" s="4">
        <v>68</v>
      </c>
      <c r="AM35" s="4">
        <v>2169</v>
      </c>
      <c r="AN35" s="4">
        <v>91</v>
      </c>
      <c r="AO35" s="4">
        <v>15.834784000000001</v>
      </c>
      <c r="AP35" s="4">
        <v>3053.6</v>
      </c>
      <c r="AQ35" s="4">
        <v>211.4</v>
      </c>
      <c r="AR35" s="4">
        <v>51</v>
      </c>
      <c r="AS35" s="4">
        <v>15024</v>
      </c>
      <c r="AT35" s="4">
        <v>1.296</v>
      </c>
      <c r="AU35" s="4">
        <v>41.343000000000004</v>
      </c>
      <c r="AV35" s="4">
        <v>47987</v>
      </c>
      <c r="AW35" s="4">
        <v>0</v>
      </c>
      <c r="AX35" s="4">
        <v>0.51</v>
      </c>
      <c r="AY35">
        <v>0.87749999999999995</v>
      </c>
      <c r="AZ35" t="s">
        <v>69</v>
      </c>
      <c r="BA35" t="s">
        <v>192</v>
      </c>
      <c r="BB35">
        <v>2</v>
      </c>
      <c r="BC35" t="s">
        <v>194</v>
      </c>
      <c r="BD35">
        <v>11</v>
      </c>
      <c r="BE35">
        <v>82114.620999999999</v>
      </c>
      <c r="BF35">
        <v>6.3890181019041661E-2</v>
      </c>
      <c r="BG35">
        <v>5.6063633844209051E-2</v>
      </c>
      <c r="BH35">
        <v>390466.97900000017</v>
      </c>
      <c r="BI35">
        <v>1.3436009399401731E-2</v>
      </c>
      <c r="BJ35">
        <v>1.1790098247975018E-2</v>
      </c>
      <c r="BK35">
        <v>1</v>
      </c>
      <c r="BL35" t="s">
        <v>70</v>
      </c>
      <c r="BM35">
        <v>2</v>
      </c>
      <c r="BN35" t="s">
        <v>329</v>
      </c>
    </row>
    <row r="36" spans="1:66">
      <c r="A36" s="138" t="str">
        <f t="shared" si="20"/>
        <v>미래교통</v>
      </c>
      <c r="B36" s="138" t="str">
        <f t="shared" si="1"/>
        <v>111-2</v>
      </c>
      <c r="C36" s="139" t="str">
        <f t="shared" si="21"/>
        <v>70바6055</v>
      </c>
      <c r="D36" s="113" t="str">
        <f t="shared" si="22"/>
        <v>대형</v>
      </c>
      <c r="E36" s="109" t="str">
        <f t="shared" si="16"/>
        <v>C</v>
      </c>
      <c r="F36" s="159">
        <f t="shared" si="17"/>
        <v>0.88523809523809516</v>
      </c>
      <c r="G36" s="160">
        <f t="shared" si="18"/>
        <v>1.859</v>
      </c>
      <c r="H36" s="161">
        <f t="shared" si="19"/>
        <v>2.1</v>
      </c>
      <c r="I36" s="162">
        <f t="shared" si="23"/>
        <v>7434.3149999999996</v>
      </c>
      <c r="J36" s="163">
        <f t="shared" si="24"/>
        <v>2.7926344654040737E-2</v>
      </c>
      <c r="K36" s="163">
        <f t="shared" si="25"/>
        <v>0.40254598572674266</v>
      </c>
      <c r="L36" s="163">
        <f t="shared" si="26"/>
        <v>0.24037184327002556</v>
      </c>
      <c r="M36" s="164">
        <f t="shared" si="27"/>
        <v>17.363</v>
      </c>
      <c r="N36" s="165">
        <f t="shared" si="28"/>
        <v>0.68600000000000005</v>
      </c>
      <c r="O36" s="165">
        <f t="shared" si="29"/>
        <v>29.149000000000001</v>
      </c>
      <c r="P36" s="166">
        <f t="shared" si="30"/>
        <v>4.9833333333333334</v>
      </c>
      <c r="Q36" s="167">
        <f t="shared" si="31"/>
        <v>93</v>
      </c>
      <c r="R36" s="168">
        <f t="shared" si="32"/>
        <v>26.959056443994019</v>
      </c>
      <c r="S36" s="140">
        <f t="shared" si="33"/>
        <v>51</v>
      </c>
      <c r="T36" s="140">
        <f t="shared" si="34"/>
        <v>2167</v>
      </c>
      <c r="U36" t="s">
        <v>119</v>
      </c>
      <c r="V36" s="5" t="s">
        <v>121</v>
      </c>
      <c r="W36" t="s">
        <v>119</v>
      </c>
      <c r="X36" s="5" t="s">
        <v>121</v>
      </c>
      <c r="Y36" t="s">
        <v>204</v>
      </c>
      <c r="Z36" t="s">
        <v>140</v>
      </c>
      <c r="AA36" t="s">
        <v>48</v>
      </c>
      <c r="AB36">
        <v>510</v>
      </c>
      <c r="AC36" s="1">
        <v>7434.3149999999996</v>
      </c>
      <c r="AD36" s="1">
        <v>3998.8020000000001</v>
      </c>
      <c r="AE36" s="28">
        <v>1.859</v>
      </c>
      <c r="AF36">
        <v>2.1</v>
      </c>
      <c r="AG36">
        <v>17.363</v>
      </c>
      <c r="AH36">
        <v>484.19627300000002</v>
      </c>
      <c r="AI36">
        <v>13.521832</v>
      </c>
      <c r="AJ36">
        <v>194.91126600000001</v>
      </c>
      <c r="AK36">
        <v>1787</v>
      </c>
      <c r="AL36">
        <v>51</v>
      </c>
      <c r="AM36">
        <v>2167</v>
      </c>
      <c r="AN36">
        <v>93</v>
      </c>
      <c r="AO36">
        <v>15.353928</v>
      </c>
      <c r="AP36">
        <v>3573.3</v>
      </c>
      <c r="AQ36">
        <v>299</v>
      </c>
      <c r="AR36">
        <v>56</v>
      </c>
      <c r="AS36">
        <v>22770</v>
      </c>
      <c r="AT36">
        <v>0.68600000000000005</v>
      </c>
      <c r="AU36">
        <v>29.149000000000001</v>
      </c>
      <c r="AV36">
        <v>64562</v>
      </c>
      <c r="AW36">
        <v>0</v>
      </c>
      <c r="AX36">
        <v>0.56000000000000005</v>
      </c>
      <c r="AY36">
        <v>0.88523809523809516</v>
      </c>
      <c r="AZ36" t="s">
        <v>69</v>
      </c>
      <c r="BA36" t="s">
        <v>192</v>
      </c>
      <c r="BB36">
        <v>1</v>
      </c>
      <c r="BC36" t="s">
        <v>209</v>
      </c>
      <c r="BD36">
        <v>13</v>
      </c>
      <c r="BE36">
        <v>82114.620999999999</v>
      </c>
      <c r="BF36">
        <v>9.0535825526126462E-2</v>
      </c>
      <c r="BG36">
        <v>8.0145761739556703E-2</v>
      </c>
      <c r="BH36">
        <v>390466.97900000017</v>
      </c>
      <c r="BI36">
        <v>1.9039548540159643E-2</v>
      </c>
      <c r="BJ36">
        <v>1.6854533683884176E-2</v>
      </c>
      <c r="BK36">
        <v>1</v>
      </c>
      <c r="BL36" t="s">
        <v>69</v>
      </c>
      <c r="BM36">
        <v>0</v>
      </c>
      <c r="BN36" t="s">
        <v>335</v>
      </c>
    </row>
    <row r="37" spans="1:66">
      <c r="A37" s="141" t="str">
        <f t="shared" si="20"/>
        <v>미래교통</v>
      </c>
      <c r="B37" s="141" t="str">
        <f t="shared" si="1"/>
        <v>111-2</v>
      </c>
      <c r="C37" s="142" t="str">
        <f t="shared" si="21"/>
        <v>70바6084</v>
      </c>
      <c r="D37" s="130" t="str">
        <f t="shared" si="22"/>
        <v>대형</v>
      </c>
      <c r="E37" s="126" t="str">
        <f t="shared" si="16"/>
        <v>C</v>
      </c>
      <c r="F37" s="149">
        <f t="shared" si="17"/>
        <v>0.87095238095238092</v>
      </c>
      <c r="G37" s="150">
        <f t="shared" si="18"/>
        <v>1.829</v>
      </c>
      <c r="H37" s="151">
        <f t="shared" si="19"/>
        <v>2.1</v>
      </c>
      <c r="I37" s="152">
        <f t="shared" si="23"/>
        <v>6224.32</v>
      </c>
      <c r="J37" s="153">
        <f t="shared" si="24"/>
        <v>2.086346462083874E-2</v>
      </c>
      <c r="K37" s="153">
        <f t="shared" si="25"/>
        <v>0.4004552045156608</v>
      </c>
      <c r="L37" s="153">
        <f t="shared" si="26"/>
        <v>0.29770320292015834</v>
      </c>
      <c r="M37" s="154">
        <f t="shared" si="27"/>
        <v>16.216999999999999</v>
      </c>
      <c r="N37" s="155">
        <f t="shared" si="28"/>
        <v>0.78700000000000003</v>
      </c>
      <c r="O37" s="155">
        <f t="shared" si="29"/>
        <v>33.930999999999997</v>
      </c>
      <c r="P37" s="156">
        <f t="shared" si="30"/>
        <v>1.5216666666666667</v>
      </c>
      <c r="Q37" s="157">
        <f t="shared" si="31"/>
        <v>91</v>
      </c>
      <c r="R37" s="158">
        <f t="shared" si="32"/>
        <v>27.75068885849112</v>
      </c>
      <c r="S37" s="143">
        <f t="shared" si="33"/>
        <v>49</v>
      </c>
      <c r="T37" s="143">
        <f t="shared" si="34"/>
        <v>2112</v>
      </c>
      <c r="U37" t="s">
        <v>119</v>
      </c>
      <c r="V37" t="s">
        <v>121</v>
      </c>
      <c r="W37" s="4" t="s">
        <v>119</v>
      </c>
      <c r="X37" s="4" t="s">
        <v>121</v>
      </c>
      <c r="Y37" s="4" t="s">
        <v>295</v>
      </c>
      <c r="Z37" s="4" t="s">
        <v>140</v>
      </c>
      <c r="AA37" s="4" t="s">
        <v>48</v>
      </c>
      <c r="AB37" s="4">
        <v>510</v>
      </c>
      <c r="AC37" s="4">
        <v>6224.32</v>
      </c>
      <c r="AD37" s="4">
        <v>3403.2919999999999</v>
      </c>
      <c r="AE37" s="4">
        <v>1.829</v>
      </c>
      <c r="AF37" s="4">
        <v>2.1</v>
      </c>
      <c r="AG37" s="4">
        <v>16.216999999999999</v>
      </c>
      <c r="AH37" s="4">
        <v>387.59545200000002</v>
      </c>
      <c r="AI37" s="4">
        <v>8.0865840000000002</v>
      </c>
      <c r="AJ37" s="4">
        <v>155.21461600000001</v>
      </c>
      <c r="AK37" s="4">
        <v>1853</v>
      </c>
      <c r="AL37" s="4">
        <v>49</v>
      </c>
      <c r="AM37" s="4">
        <v>2112</v>
      </c>
      <c r="AN37" s="4">
        <v>91</v>
      </c>
      <c r="AO37" s="4">
        <v>16.058805</v>
      </c>
      <c r="AP37" s="4">
        <v>3326.5</v>
      </c>
      <c r="AQ37" s="4">
        <v>91.3</v>
      </c>
      <c r="AR37" s="4">
        <v>34</v>
      </c>
      <c r="AS37" s="4">
        <v>9523</v>
      </c>
      <c r="AT37" s="4">
        <v>0.78700000000000003</v>
      </c>
      <c r="AU37" s="4">
        <v>33.930999999999997</v>
      </c>
      <c r="AV37" s="4">
        <v>55069</v>
      </c>
      <c r="AW37" s="4">
        <v>0</v>
      </c>
      <c r="AX37" s="4">
        <v>0.51</v>
      </c>
      <c r="AY37">
        <v>0.87095238095238092</v>
      </c>
      <c r="AZ37" t="s">
        <v>69</v>
      </c>
      <c r="BA37" t="s">
        <v>192</v>
      </c>
      <c r="BB37">
        <v>4</v>
      </c>
      <c r="BC37" t="s">
        <v>296</v>
      </c>
      <c r="BD37">
        <v>10</v>
      </c>
      <c r="BE37">
        <v>82114.620999999999</v>
      </c>
      <c r="BF37">
        <v>7.5800386389166918E-2</v>
      </c>
      <c r="BG37">
        <v>6.6018527002755373E-2</v>
      </c>
      <c r="BH37">
        <v>390466.97900000017</v>
      </c>
      <c r="BI37">
        <v>1.594070775444496E-2</v>
      </c>
      <c r="BJ37">
        <v>1.3883597372799919E-2</v>
      </c>
      <c r="BK37">
        <v>1</v>
      </c>
      <c r="BL37" t="s">
        <v>70</v>
      </c>
      <c r="BM37">
        <v>2</v>
      </c>
      <c r="BN37" t="s">
        <v>329</v>
      </c>
    </row>
    <row r="38" spans="1:66">
      <c r="A38" s="138" t="str">
        <f t="shared" si="20"/>
        <v>미래교통</v>
      </c>
      <c r="B38" s="138" t="str">
        <f t="shared" si="1"/>
        <v>111-2</v>
      </c>
      <c r="C38" s="139" t="str">
        <f t="shared" si="21"/>
        <v>72바1546</v>
      </c>
      <c r="D38" s="113" t="str">
        <f t="shared" si="22"/>
        <v>대형</v>
      </c>
      <c r="E38" s="109" t="str">
        <f t="shared" si="16"/>
        <v>D</v>
      </c>
      <c r="F38" s="159">
        <f t="shared" si="17"/>
        <v>0.8186363636363635</v>
      </c>
      <c r="G38" s="160">
        <f t="shared" si="18"/>
        <v>1.8009999999999999</v>
      </c>
      <c r="H38" s="161">
        <f t="shared" si="19"/>
        <v>2.2000000000000002</v>
      </c>
      <c r="I38" s="162">
        <f t="shared" si="23"/>
        <v>6738.1080000000002</v>
      </c>
      <c r="J38" s="163">
        <f t="shared" si="24"/>
        <v>3.1752838977167387E-2</v>
      </c>
      <c r="K38" s="163">
        <f t="shared" si="25"/>
        <v>0.4409361528578466</v>
      </c>
      <c r="L38" s="163">
        <f t="shared" si="26"/>
        <v>0.19248726793930879</v>
      </c>
      <c r="M38" s="164">
        <f t="shared" si="27"/>
        <v>17.562000000000001</v>
      </c>
      <c r="N38" s="165">
        <f t="shared" si="28"/>
        <v>1.306</v>
      </c>
      <c r="O38" s="165">
        <f t="shared" si="29"/>
        <v>72.721000000000004</v>
      </c>
      <c r="P38" s="166">
        <f t="shared" si="30"/>
        <v>0.36499999999999999</v>
      </c>
      <c r="Q38" s="167">
        <f t="shared" si="31"/>
        <v>82</v>
      </c>
      <c r="R38" s="168">
        <f t="shared" si="32"/>
        <v>27.306713118945027</v>
      </c>
      <c r="S38" s="140">
        <f t="shared" si="33"/>
        <v>88</v>
      </c>
      <c r="T38" s="140">
        <f t="shared" si="34"/>
        <v>4900</v>
      </c>
      <c r="U38" t="s">
        <v>119</v>
      </c>
      <c r="V38" t="s">
        <v>121</v>
      </c>
      <c r="W38" t="s">
        <v>119</v>
      </c>
      <c r="X38" s="4" t="s">
        <v>121</v>
      </c>
      <c r="Y38" s="4" t="s">
        <v>206</v>
      </c>
      <c r="Z38" s="4" t="s">
        <v>140</v>
      </c>
      <c r="AA38" s="4" t="s">
        <v>48</v>
      </c>
      <c r="AB38" s="4">
        <v>510</v>
      </c>
      <c r="AC38" s="4">
        <v>6738.1080000000002</v>
      </c>
      <c r="AD38" s="4">
        <v>3741.076</v>
      </c>
      <c r="AE38" s="4">
        <v>1.8009999999999999</v>
      </c>
      <c r="AF38" s="4">
        <v>2.2000000000000002</v>
      </c>
      <c r="AG38" s="4">
        <v>17.562000000000001</v>
      </c>
      <c r="AH38" s="4">
        <v>467.95242500000001</v>
      </c>
      <c r="AI38" s="4">
        <v>14.858817999999999</v>
      </c>
      <c r="AJ38" s="4">
        <v>206.337142</v>
      </c>
      <c r="AK38" s="4">
        <v>1297</v>
      </c>
      <c r="AL38" s="4">
        <v>88</v>
      </c>
      <c r="AM38" s="4">
        <v>4900</v>
      </c>
      <c r="AN38" s="4">
        <v>82</v>
      </c>
      <c r="AO38" s="4">
        <v>14.39913</v>
      </c>
      <c r="AP38" s="4">
        <v>6407.6</v>
      </c>
      <c r="AQ38" s="4">
        <v>21.9</v>
      </c>
      <c r="AR38" s="4">
        <v>126</v>
      </c>
      <c r="AS38" s="4">
        <v>105790</v>
      </c>
      <c r="AT38" s="4">
        <v>1.306</v>
      </c>
      <c r="AU38" s="4">
        <v>72.721000000000004</v>
      </c>
      <c r="AV38" s="4">
        <v>56725</v>
      </c>
      <c r="AW38" s="4">
        <v>0</v>
      </c>
      <c r="AX38" s="4">
        <v>0.54</v>
      </c>
      <c r="AY38">
        <v>0.8186363636363635</v>
      </c>
      <c r="AZ38" t="s">
        <v>67</v>
      </c>
      <c r="BA38" t="s">
        <v>192</v>
      </c>
      <c r="BB38">
        <v>7</v>
      </c>
      <c r="BC38" t="s">
        <v>348</v>
      </c>
      <c r="BD38">
        <v>10</v>
      </c>
      <c r="BE38">
        <v>82114.620999999999</v>
      </c>
      <c r="BF38">
        <v>8.2057347619006848E-2</v>
      </c>
      <c r="BG38">
        <v>6.7175128664468772E-2</v>
      </c>
      <c r="BH38">
        <v>390466.97900000017</v>
      </c>
      <c r="BI38">
        <v>1.725653733193146E-2</v>
      </c>
      <c r="BJ38">
        <v>1.4126828970367525E-2</v>
      </c>
      <c r="BK38">
        <v>1</v>
      </c>
      <c r="BL38" t="s">
        <v>67</v>
      </c>
      <c r="BM38">
        <v>0</v>
      </c>
      <c r="BN38" t="s">
        <v>335</v>
      </c>
    </row>
    <row r="39" spans="1:66">
      <c r="A39" s="141" t="str">
        <f t="shared" si="20"/>
        <v>미래교통</v>
      </c>
      <c r="B39" s="141" t="str">
        <f t="shared" si="1"/>
        <v>111-2</v>
      </c>
      <c r="C39" s="142" t="str">
        <f t="shared" si="21"/>
        <v>72바1547</v>
      </c>
      <c r="D39" s="130" t="str">
        <f t="shared" si="22"/>
        <v>대형</v>
      </c>
      <c r="E39" s="126" t="str">
        <f t="shared" si="16"/>
        <v>C</v>
      </c>
      <c r="F39" s="149">
        <f t="shared" si="17"/>
        <v>0.87636363636363623</v>
      </c>
      <c r="G39" s="150">
        <f t="shared" si="18"/>
        <v>1.9279999999999999</v>
      </c>
      <c r="H39" s="151">
        <f t="shared" si="19"/>
        <v>2.2000000000000002</v>
      </c>
      <c r="I39" s="152">
        <f t="shared" si="23"/>
        <v>5320.232</v>
      </c>
      <c r="J39" s="153">
        <f t="shared" si="24"/>
        <v>1.9559554629771502E-2</v>
      </c>
      <c r="K39" s="153">
        <f t="shared" si="25"/>
        <v>0.39222241554293552</v>
      </c>
      <c r="L39" s="153">
        <f t="shared" si="26"/>
        <v>0.24303451428433948</v>
      </c>
      <c r="M39" s="154">
        <f t="shared" si="27"/>
        <v>13.868</v>
      </c>
      <c r="N39" s="155">
        <f t="shared" si="28"/>
        <v>6.673</v>
      </c>
      <c r="O39" s="155">
        <f t="shared" si="29"/>
        <v>28.832999999999998</v>
      </c>
      <c r="P39" s="156">
        <f t="shared" si="30"/>
        <v>1.3883333333333332</v>
      </c>
      <c r="Q39" s="157">
        <f t="shared" si="31"/>
        <v>92</v>
      </c>
      <c r="R39" s="158">
        <f t="shared" si="32"/>
        <v>26.827393667013336</v>
      </c>
      <c r="S39" s="143">
        <f t="shared" si="33"/>
        <v>355</v>
      </c>
      <c r="T39" s="143">
        <f t="shared" si="34"/>
        <v>1534</v>
      </c>
      <c r="U39" t="s">
        <v>119</v>
      </c>
      <c r="V39" s="5" t="s">
        <v>121</v>
      </c>
      <c r="W39" t="s">
        <v>119</v>
      </c>
      <c r="X39" s="5" t="s">
        <v>121</v>
      </c>
      <c r="Y39" t="s">
        <v>351</v>
      </c>
      <c r="Z39" t="s">
        <v>140</v>
      </c>
      <c r="AA39" t="s">
        <v>48</v>
      </c>
      <c r="AB39">
        <v>510</v>
      </c>
      <c r="AC39" s="1">
        <v>5320.232</v>
      </c>
      <c r="AD39" s="1">
        <v>2758.848</v>
      </c>
      <c r="AE39" s="28">
        <v>1.9279999999999999</v>
      </c>
      <c r="AF39">
        <v>2.2000000000000002</v>
      </c>
      <c r="AG39">
        <v>13.868</v>
      </c>
      <c r="AH39">
        <v>337.142697</v>
      </c>
      <c r="AI39">
        <v>6.5943610000000001</v>
      </c>
      <c r="AJ39">
        <v>132.23492300000001</v>
      </c>
      <c r="AK39">
        <v>1293</v>
      </c>
      <c r="AL39">
        <v>355</v>
      </c>
      <c r="AM39">
        <v>1534</v>
      </c>
      <c r="AN39">
        <v>92</v>
      </c>
      <c r="AO39">
        <v>15.780355999999999</v>
      </c>
      <c r="AP39">
        <v>2055.5</v>
      </c>
      <c r="AQ39">
        <v>83.3</v>
      </c>
      <c r="AR39">
        <v>45</v>
      </c>
      <c r="AS39">
        <v>14936</v>
      </c>
      <c r="AT39">
        <v>6.673</v>
      </c>
      <c r="AU39">
        <v>28.832999999999998</v>
      </c>
      <c r="AV39">
        <v>45540</v>
      </c>
      <c r="AW39">
        <v>0</v>
      </c>
      <c r="AX39">
        <v>0.5</v>
      </c>
      <c r="AY39">
        <v>0.87636363636363623</v>
      </c>
      <c r="AZ39" t="s">
        <v>69</v>
      </c>
      <c r="BA39" t="s">
        <v>192</v>
      </c>
      <c r="BB39">
        <v>3</v>
      </c>
      <c r="BC39" t="s">
        <v>205</v>
      </c>
      <c r="BD39">
        <v>10</v>
      </c>
      <c r="BE39">
        <v>82114.620999999999</v>
      </c>
      <c r="BF39">
        <v>6.4790313043032857E-2</v>
      </c>
      <c r="BG39">
        <v>5.6779874339530606E-2</v>
      </c>
      <c r="BH39">
        <v>390466.97900000017</v>
      </c>
      <c r="BI39">
        <v>1.3625305816192968E-2</v>
      </c>
      <c r="BJ39">
        <v>1.1940722551645471E-2</v>
      </c>
      <c r="BK39">
        <v>1</v>
      </c>
      <c r="BL39" t="s">
        <v>67</v>
      </c>
      <c r="BM39">
        <v>1</v>
      </c>
      <c r="BN39" t="s">
        <v>329</v>
      </c>
    </row>
    <row r="40" spans="1:66">
      <c r="A40" s="138" t="str">
        <f t="shared" si="20"/>
        <v>미래교통</v>
      </c>
      <c r="B40" s="138" t="str">
        <f t="shared" si="1"/>
        <v>111-2</v>
      </c>
      <c r="C40" s="139" t="str">
        <f t="shared" si="21"/>
        <v>72바1548</v>
      </c>
      <c r="D40" s="113" t="str">
        <f t="shared" si="22"/>
        <v>대형</v>
      </c>
      <c r="E40" s="109" t="str">
        <f t="shared" si="16"/>
        <v>B</v>
      </c>
      <c r="F40" s="159">
        <f t="shared" si="17"/>
        <v>0.93681818181818177</v>
      </c>
      <c r="G40" s="160">
        <f t="shared" si="18"/>
        <v>2.0609999999999999</v>
      </c>
      <c r="H40" s="161">
        <f t="shared" si="19"/>
        <v>2.2000000000000002</v>
      </c>
      <c r="I40" s="162">
        <f t="shared" si="23"/>
        <v>7014.7</v>
      </c>
      <c r="J40" s="163">
        <f t="shared" si="24"/>
        <v>2.6015658486255949E-2</v>
      </c>
      <c r="K40" s="163">
        <f t="shared" si="25"/>
        <v>0.43356064189917737</v>
      </c>
      <c r="L40" s="163">
        <f t="shared" si="26"/>
        <v>0.20628109541391648</v>
      </c>
      <c r="M40" s="164">
        <f t="shared" si="27"/>
        <v>16.544</v>
      </c>
      <c r="N40" s="165">
        <f t="shared" si="28"/>
        <v>2.2949999999999999</v>
      </c>
      <c r="O40" s="165">
        <f t="shared" si="29"/>
        <v>50.109000000000002</v>
      </c>
      <c r="P40" s="166">
        <f t="shared" si="30"/>
        <v>3.2749999999999999</v>
      </c>
      <c r="Q40" s="167">
        <f t="shared" si="31"/>
        <v>90</v>
      </c>
      <c r="R40" s="168">
        <f t="shared" si="32"/>
        <v>27.896371812922443</v>
      </c>
      <c r="S40" s="140">
        <f t="shared" si="33"/>
        <v>161</v>
      </c>
      <c r="T40" s="140">
        <f t="shared" si="34"/>
        <v>3515</v>
      </c>
      <c r="U40" t="s">
        <v>119</v>
      </c>
      <c r="V40" t="s">
        <v>121</v>
      </c>
      <c r="W40" s="4" t="s">
        <v>119</v>
      </c>
      <c r="X40" s="4" t="s">
        <v>121</v>
      </c>
      <c r="Y40" s="4" t="s">
        <v>208</v>
      </c>
      <c r="Z40" s="4" t="s">
        <v>140</v>
      </c>
      <c r="AA40" s="4" t="s">
        <v>48</v>
      </c>
      <c r="AB40" s="4">
        <v>510</v>
      </c>
      <c r="AC40" s="4">
        <v>7014.7</v>
      </c>
      <c r="AD40" s="4">
        <v>3402.84</v>
      </c>
      <c r="AE40" s="4">
        <v>2.0609999999999999</v>
      </c>
      <c r="AF40" s="4">
        <v>2.2000000000000002</v>
      </c>
      <c r="AG40" s="4">
        <v>16.544</v>
      </c>
      <c r="AH40" s="4">
        <v>465.29350799999997</v>
      </c>
      <c r="AI40" s="4">
        <v>12.104917</v>
      </c>
      <c r="AJ40" s="4">
        <v>201.73295200000001</v>
      </c>
      <c r="AK40" s="4">
        <v>1447</v>
      </c>
      <c r="AL40" s="4">
        <v>161</v>
      </c>
      <c r="AM40" s="4">
        <v>3515</v>
      </c>
      <c r="AN40" s="4">
        <v>90</v>
      </c>
      <c r="AO40" s="4">
        <v>15.07586</v>
      </c>
      <c r="AP40" s="4">
        <v>4924.1000000000004</v>
      </c>
      <c r="AQ40" s="4">
        <v>196.5</v>
      </c>
      <c r="AR40" s="4">
        <v>77</v>
      </c>
      <c r="AS40" s="4">
        <v>68562</v>
      </c>
      <c r="AT40" s="4">
        <v>2.2949999999999999</v>
      </c>
      <c r="AU40" s="4">
        <v>50.109000000000002</v>
      </c>
      <c r="AV40" s="4">
        <v>61304</v>
      </c>
      <c r="AW40" s="4">
        <v>0</v>
      </c>
      <c r="AX40" s="4">
        <v>0.57999999999999996</v>
      </c>
      <c r="AY40">
        <v>0.93681818181818177</v>
      </c>
      <c r="AZ40" t="s">
        <v>68</v>
      </c>
      <c r="BA40" t="s">
        <v>192</v>
      </c>
      <c r="BB40">
        <v>1</v>
      </c>
      <c r="BC40" t="s">
        <v>207</v>
      </c>
      <c r="BD40">
        <v>15</v>
      </c>
      <c r="BE40">
        <v>82114.620999999999</v>
      </c>
      <c r="BF40">
        <v>8.5425712431894438E-2</v>
      </c>
      <c r="BG40">
        <v>8.0028360600970197E-2</v>
      </c>
      <c r="BH40">
        <v>390466.97900000017</v>
      </c>
      <c r="BI40">
        <v>1.7964899408305656E-2</v>
      </c>
      <c r="BJ40">
        <v>1.6829844400235435E-2</v>
      </c>
      <c r="BK40">
        <v>1</v>
      </c>
      <c r="BL40" t="s">
        <v>68</v>
      </c>
      <c r="BM40">
        <v>0</v>
      </c>
      <c r="BN40" t="s">
        <v>335</v>
      </c>
    </row>
    <row r="41" spans="1:66">
      <c r="A41" s="141" t="str">
        <f t="shared" si="20"/>
        <v>미래교통</v>
      </c>
      <c r="B41" s="141" t="str">
        <f t="shared" si="1"/>
        <v>117</v>
      </c>
      <c r="C41" s="142" t="str">
        <f t="shared" si="21"/>
        <v>75아1243</v>
      </c>
      <c r="D41" s="130" t="str">
        <f t="shared" si="22"/>
        <v>대형</v>
      </c>
      <c r="E41" s="126" t="str">
        <f t="shared" si="16"/>
        <v>S</v>
      </c>
      <c r="F41" s="149">
        <f t="shared" si="17"/>
        <v>1.0514814814814815</v>
      </c>
      <c r="G41" s="150">
        <f t="shared" si="18"/>
        <v>2.839</v>
      </c>
      <c r="H41" s="151">
        <f t="shared" si="19"/>
        <v>2.7</v>
      </c>
      <c r="I41" s="152">
        <f t="shared" si="23"/>
        <v>10601.441999999999</v>
      </c>
      <c r="J41" s="153">
        <f t="shared" si="24"/>
        <v>1.0643540584501872E-2</v>
      </c>
      <c r="K41" s="153">
        <f t="shared" si="25"/>
        <v>0.19632814400835791</v>
      </c>
      <c r="L41" s="153">
        <f t="shared" si="26"/>
        <v>9.1025352966134232E-2</v>
      </c>
      <c r="M41" s="154">
        <f t="shared" si="27"/>
        <v>18.524000000000001</v>
      </c>
      <c r="N41" s="155">
        <f t="shared" si="28"/>
        <v>2.8000000000000001E-2</v>
      </c>
      <c r="O41" s="155">
        <f t="shared" si="29"/>
        <v>2</v>
      </c>
      <c r="P41" s="156">
        <f t="shared" si="30"/>
        <v>1176.7449999999999</v>
      </c>
      <c r="Q41" s="157">
        <f t="shared" si="31"/>
        <v>94</v>
      </c>
      <c r="R41" s="158">
        <f t="shared" si="32"/>
        <v>52.499414141662044</v>
      </c>
      <c r="S41" s="143">
        <f t="shared" si="33"/>
        <v>3</v>
      </c>
      <c r="T41" s="143">
        <f t="shared" si="34"/>
        <v>212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210</v>
      </c>
      <c r="Z41" s="4" t="s">
        <v>140</v>
      </c>
      <c r="AA41" s="4" t="s">
        <v>48</v>
      </c>
      <c r="AB41" s="4">
        <v>510</v>
      </c>
      <c r="AC41" s="4">
        <v>10601.441999999999</v>
      </c>
      <c r="AD41" s="4">
        <v>3734.8270000000002</v>
      </c>
      <c r="AE41" s="4">
        <v>2.839</v>
      </c>
      <c r="AF41" s="4">
        <v>2.7</v>
      </c>
      <c r="AG41" s="4">
        <v>18.524000000000001</v>
      </c>
      <c r="AH41" s="4">
        <v>254.63716500000001</v>
      </c>
      <c r="AI41" s="4">
        <v>2.7102409999999999</v>
      </c>
      <c r="AJ41" s="4">
        <v>49.992441999999997</v>
      </c>
      <c r="AK41" s="4">
        <v>965</v>
      </c>
      <c r="AL41" s="4">
        <v>3</v>
      </c>
      <c r="AM41" s="4">
        <v>212</v>
      </c>
      <c r="AN41" s="4">
        <v>94</v>
      </c>
      <c r="AO41" s="4">
        <v>41.633521000000002</v>
      </c>
      <c r="AP41" s="4">
        <v>127485.2</v>
      </c>
      <c r="AQ41" s="4">
        <v>70604.7</v>
      </c>
      <c r="AR41" s="4">
        <v>18</v>
      </c>
      <c r="AS41" s="4">
        <v>1819</v>
      </c>
      <c r="AT41" s="4">
        <v>2.8000000000000001E-2</v>
      </c>
      <c r="AU41" s="4">
        <v>2</v>
      </c>
      <c r="AV41" s="4">
        <v>89123</v>
      </c>
      <c r="AW41" s="4">
        <v>0</v>
      </c>
      <c r="AX41" s="4">
        <v>0.46</v>
      </c>
      <c r="AY41">
        <v>1.0514814814814815</v>
      </c>
      <c r="AZ41" t="s">
        <v>71</v>
      </c>
      <c r="BA41" t="s">
        <v>211</v>
      </c>
      <c r="BB41">
        <v>1</v>
      </c>
      <c r="BC41" t="s">
        <v>352</v>
      </c>
      <c r="BD41">
        <v>2</v>
      </c>
      <c r="BE41">
        <v>20691.847000000002</v>
      </c>
      <c r="BF41">
        <v>0.51234875262706114</v>
      </c>
      <c r="BG41">
        <v>0.53872522544749135</v>
      </c>
      <c r="BH41">
        <v>390466.97900000017</v>
      </c>
      <c r="BI41">
        <v>2.7150674884597589E-2</v>
      </c>
      <c r="BJ41">
        <v>2.8548431850878724E-2</v>
      </c>
      <c r="BK41">
        <v>1</v>
      </c>
      <c r="BL41" t="s">
        <v>71</v>
      </c>
      <c r="BM41">
        <v>0</v>
      </c>
      <c r="BN41" t="s">
        <v>335</v>
      </c>
    </row>
    <row r="42" spans="1:66">
      <c r="A42" s="138" t="str">
        <f t="shared" si="20"/>
        <v>미래교통</v>
      </c>
      <c r="B42" s="138" t="str">
        <f t="shared" si="1"/>
        <v>117</v>
      </c>
      <c r="C42" s="139" t="str">
        <f t="shared" si="21"/>
        <v>75아1244</v>
      </c>
      <c r="D42" s="113" t="str">
        <f t="shared" si="22"/>
        <v>대형</v>
      </c>
      <c r="E42" s="109" t="str">
        <f t="shared" si="16"/>
        <v>A</v>
      </c>
      <c r="F42" s="159">
        <f t="shared" si="17"/>
        <v>0.98111111111111104</v>
      </c>
      <c r="G42" s="160">
        <f t="shared" si="18"/>
        <v>2.649</v>
      </c>
      <c r="H42" s="161">
        <f t="shared" si="19"/>
        <v>2.7</v>
      </c>
      <c r="I42" s="162">
        <f t="shared" si="23"/>
        <v>10090.405000000001</v>
      </c>
      <c r="J42" s="163">
        <f t="shared" si="24"/>
        <v>1.2297442293495374E-2</v>
      </c>
      <c r="K42" s="163">
        <f t="shared" si="25"/>
        <v>0.29864243176697369</v>
      </c>
      <c r="L42" s="163">
        <f t="shared" si="26"/>
        <v>7.4526245477758324E-2</v>
      </c>
      <c r="M42" s="164">
        <f t="shared" si="27"/>
        <v>21.213000000000001</v>
      </c>
      <c r="N42" s="165">
        <f t="shared" si="28"/>
        <v>0.01</v>
      </c>
      <c r="O42" s="165">
        <f t="shared" si="29"/>
        <v>2.7250000000000001</v>
      </c>
      <c r="P42" s="166">
        <f t="shared" si="30"/>
        <v>1587.7983333333332</v>
      </c>
      <c r="Q42" s="167">
        <f t="shared" si="31"/>
        <v>94</v>
      </c>
      <c r="R42" s="168">
        <f t="shared" si="32"/>
        <v>54.160181146886998</v>
      </c>
      <c r="S42" s="140">
        <f t="shared" si="33"/>
        <v>1</v>
      </c>
      <c r="T42" s="140">
        <f t="shared" si="34"/>
        <v>275</v>
      </c>
      <c r="U42" t="s">
        <v>119</v>
      </c>
      <c r="V42" t="s">
        <v>122</v>
      </c>
      <c r="W42" t="s">
        <v>119</v>
      </c>
      <c r="X42" s="4" t="s">
        <v>122</v>
      </c>
      <c r="Y42" s="4" t="s">
        <v>212</v>
      </c>
      <c r="Z42" s="4" t="s">
        <v>140</v>
      </c>
      <c r="AA42" s="4" t="s">
        <v>48</v>
      </c>
      <c r="AB42" s="4">
        <v>510</v>
      </c>
      <c r="AC42" s="4">
        <v>10090.405000000001</v>
      </c>
      <c r="AD42" s="4">
        <v>3808.989</v>
      </c>
      <c r="AE42" s="4">
        <v>2.649</v>
      </c>
      <c r="AF42" s="4">
        <v>2.7</v>
      </c>
      <c r="AG42" s="4">
        <v>21.213000000000001</v>
      </c>
      <c r="AH42" s="4">
        <v>270.37801200000001</v>
      </c>
      <c r="AI42" s="4">
        <v>3.3249580000000001</v>
      </c>
      <c r="AJ42" s="4">
        <v>80.746347</v>
      </c>
      <c r="AK42" s="4">
        <v>752</v>
      </c>
      <c r="AL42" s="4">
        <v>1</v>
      </c>
      <c r="AM42" s="4">
        <v>275</v>
      </c>
      <c r="AN42" s="4">
        <v>94</v>
      </c>
      <c r="AO42" s="4">
        <v>37.319620999999998</v>
      </c>
      <c r="AP42" s="4">
        <v>155156</v>
      </c>
      <c r="AQ42" s="4">
        <v>95267.9</v>
      </c>
      <c r="AR42" s="4">
        <v>99</v>
      </c>
      <c r="AS42" s="4">
        <v>115047</v>
      </c>
      <c r="AT42" s="4">
        <v>0.01</v>
      </c>
      <c r="AU42" s="4">
        <v>2.7250000000000001</v>
      </c>
      <c r="AV42" s="4">
        <v>97495</v>
      </c>
      <c r="AW42" s="4">
        <v>0</v>
      </c>
      <c r="AX42" s="4">
        <v>0.46</v>
      </c>
      <c r="AY42">
        <v>0.98111111111111104</v>
      </c>
      <c r="AZ42" t="s">
        <v>66</v>
      </c>
      <c r="BA42" t="s">
        <v>211</v>
      </c>
      <c r="BB42">
        <v>1</v>
      </c>
      <c r="BC42" t="s">
        <v>319</v>
      </c>
      <c r="BD42">
        <v>2</v>
      </c>
      <c r="BE42">
        <v>20691.847000000002</v>
      </c>
      <c r="BF42">
        <v>0.48765124737293875</v>
      </c>
      <c r="BG42">
        <v>0.47844005714478322</v>
      </c>
      <c r="BH42">
        <v>390466.97900000017</v>
      </c>
      <c r="BI42">
        <v>2.5841890717217337E-2</v>
      </c>
      <c r="BJ42">
        <v>2.5353766114781007E-2</v>
      </c>
      <c r="BK42">
        <v>1</v>
      </c>
      <c r="BL42" t="s">
        <v>66</v>
      </c>
      <c r="BM42">
        <v>0</v>
      </c>
      <c r="BN42" t="s">
        <v>335</v>
      </c>
    </row>
    <row r="43" spans="1:66">
      <c r="A43" s="141" t="str">
        <f t="shared" si="20"/>
        <v>미래교통</v>
      </c>
      <c r="B43" s="141" t="str">
        <f t="shared" si="1"/>
        <v>304</v>
      </c>
      <c r="C43" s="142" t="str">
        <f t="shared" si="21"/>
        <v>70바5915</v>
      </c>
      <c r="D43" s="130" t="str">
        <f t="shared" si="22"/>
        <v>대형</v>
      </c>
      <c r="E43" s="126" t="str">
        <f t="shared" si="16"/>
        <v>C</v>
      </c>
      <c r="F43" s="149">
        <f t="shared" si="17"/>
        <v>0.89</v>
      </c>
      <c r="G43" s="150">
        <f t="shared" si="18"/>
        <v>2.67</v>
      </c>
      <c r="H43" s="151">
        <f t="shared" si="19"/>
        <v>3</v>
      </c>
      <c r="I43" s="152">
        <f t="shared" si="23"/>
        <v>9494.9140000000007</v>
      </c>
      <c r="J43" s="153">
        <f t="shared" si="24"/>
        <v>1.7929966180038285E-2</v>
      </c>
      <c r="K43" s="153">
        <f t="shared" si="25"/>
        <v>0.30837278520060274</v>
      </c>
      <c r="L43" s="153">
        <f t="shared" si="26"/>
        <v>0.14744735971278938</v>
      </c>
      <c r="M43" s="154">
        <f t="shared" si="27"/>
        <v>19.172999999999998</v>
      </c>
      <c r="N43" s="155">
        <f t="shared" si="28"/>
        <v>6.3E-2</v>
      </c>
      <c r="O43" s="155">
        <f t="shared" si="29"/>
        <v>10.827</v>
      </c>
      <c r="P43" s="156">
        <f t="shared" si="30"/>
        <v>613.70833333333337</v>
      </c>
      <c r="Q43" s="157">
        <f t="shared" si="31"/>
        <v>101</v>
      </c>
      <c r="R43" s="158">
        <f t="shared" si="32"/>
        <v>40.860935091194854</v>
      </c>
      <c r="S43" s="143">
        <f t="shared" si="33"/>
        <v>6</v>
      </c>
      <c r="T43" s="143">
        <f t="shared" si="34"/>
        <v>1028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213</v>
      </c>
      <c r="Z43" s="4" t="s">
        <v>140</v>
      </c>
      <c r="AA43" s="4" t="s">
        <v>48</v>
      </c>
      <c r="AB43" s="4">
        <v>510</v>
      </c>
      <c r="AC43" s="4">
        <v>9494.9140000000007</v>
      </c>
      <c r="AD43" s="4">
        <v>3556.788</v>
      </c>
      <c r="AE43" s="4">
        <v>2.67</v>
      </c>
      <c r="AF43" s="4">
        <v>3</v>
      </c>
      <c r="AG43" s="4">
        <v>19.172999999999998</v>
      </c>
      <c r="AH43" s="4">
        <v>344.919669</v>
      </c>
      <c r="AI43" s="4">
        <v>6.1843979999999998</v>
      </c>
      <c r="AJ43" s="4">
        <v>106.363839</v>
      </c>
      <c r="AK43" s="4">
        <v>1400</v>
      </c>
      <c r="AL43" s="4">
        <v>6</v>
      </c>
      <c r="AM43" s="4">
        <v>1028</v>
      </c>
      <c r="AN43" s="4">
        <v>101</v>
      </c>
      <c r="AO43" s="4">
        <v>27.527899000000001</v>
      </c>
      <c r="AP43" s="4">
        <v>103844.2</v>
      </c>
      <c r="AQ43" s="4">
        <v>36822.5</v>
      </c>
      <c r="AR43" s="4">
        <v>5</v>
      </c>
      <c r="AS43" s="4">
        <v>8358</v>
      </c>
      <c r="AT43" s="4">
        <v>6.3E-2</v>
      </c>
      <c r="AU43" s="4">
        <v>10.827</v>
      </c>
      <c r="AV43" s="4">
        <v>87857</v>
      </c>
      <c r="AW43" s="4">
        <v>0</v>
      </c>
      <c r="AX43" s="4">
        <v>0.56999999999999995</v>
      </c>
      <c r="AY43">
        <v>0.89</v>
      </c>
      <c r="AZ43" t="s">
        <v>69</v>
      </c>
      <c r="BA43" t="s">
        <v>214</v>
      </c>
      <c r="BB43">
        <v>2</v>
      </c>
      <c r="BC43" t="s">
        <v>444</v>
      </c>
      <c r="BD43">
        <v>10</v>
      </c>
      <c r="BE43">
        <v>46818.387999999999</v>
      </c>
      <c r="BF43">
        <v>0.20280309522831075</v>
      </c>
      <c r="BG43">
        <v>0.18049475475319657</v>
      </c>
      <c r="BH43">
        <v>390466.97900000017</v>
      </c>
      <c r="BI43">
        <v>2.4316816813336722E-2</v>
      </c>
      <c r="BJ43">
        <v>2.1641966963869684E-2</v>
      </c>
      <c r="BK43">
        <v>1</v>
      </c>
      <c r="BL43" t="s">
        <v>69</v>
      </c>
      <c r="BM43">
        <v>0</v>
      </c>
      <c r="BN43" t="s">
        <v>335</v>
      </c>
    </row>
    <row r="44" spans="1:66">
      <c r="A44" s="138" t="str">
        <f t="shared" ref="A44:A45" si="35">W44</f>
        <v>미래교통</v>
      </c>
      <c r="B44" s="138" t="str">
        <f t="shared" ref="B44:B45" si="36">X44</f>
        <v>304</v>
      </c>
      <c r="C44" s="139" t="str">
        <f t="shared" ref="C44:C45" si="37">Y44</f>
        <v>70바5930</v>
      </c>
      <c r="D44" s="113" t="str">
        <f t="shared" ref="D44:D45" si="38">Z44</f>
        <v>대형</v>
      </c>
      <c r="E44" s="109" t="str">
        <f t="shared" ref="E44:E45" si="39">AZ44</f>
        <v>C</v>
      </c>
      <c r="F44" s="159">
        <f t="shared" ref="F44:F45" si="40">G44/H44</f>
        <v>0.89133333333333331</v>
      </c>
      <c r="G44" s="160">
        <f t="shared" ref="G44:G45" si="41">AE44</f>
        <v>2.6739999999999999</v>
      </c>
      <c r="H44" s="161">
        <f t="shared" ref="H44:H45" si="42">AF44</f>
        <v>3</v>
      </c>
      <c r="I44" s="162">
        <f t="shared" ref="I44:I45" si="43">AC44</f>
        <v>10534.226000000001</v>
      </c>
      <c r="J44" s="163">
        <f t="shared" ref="J44:J45" si="44">AI44/AH44</f>
        <v>1.0258704765693029E-2</v>
      </c>
      <c r="K44" s="163">
        <f t="shared" ref="K44:K45" si="45">AJ44/AH44</f>
        <v>0.31715852073904771</v>
      </c>
      <c r="L44" s="163">
        <f t="shared" ref="L44:L45" si="46">AK44/AC44</f>
        <v>0.14732928646110308</v>
      </c>
      <c r="M44" s="164">
        <f t="shared" ref="M44:M45" si="47">AG44</f>
        <v>20.010000000000002</v>
      </c>
      <c r="N44" s="165">
        <f t="shared" ref="N44:N45" si="48">IF(AW44=0,AT44,"속도계이상")</f>
        <v>0.17100000000000001</v>
      </c>
      <c r="O44" s="165">
        <f t="shared" ref="O44:O45" si="49">IF(AW44=0,AU44,"속도계이상")</f>
        <v>24.757000000000001</v>
      </c>
      <c r="P44" s="166">
        <f t="shared" ref="P44:P45" si="50">AQ44/60</f>
        <v>799.49833333333333</v>
      </c>
      <c r="Q44" s="167">
        <f t="shared" ref="Q44:Q45" si="51">AN44</f>
        <v>117</v>
      </c>
      <c r="R44" s="168">
        <f t="shared" ref="R44:R45" si="52">AC44/(AH44-AI44-AJ44)</f>
        <v>41.509956708455576</v>
      </c>
      <c r="S44" s="140">
        <f t="shared" ref="S44:S45" si="53">IF(AW44=0,AL44,"속도계이상")</f>
        <v>18</v>
      </c>
      <c r="T44" s="140">
        <f t="shared" ref="T44:T45" si="54">IF(AW44=0,AM44,"속도계이상")</f>
        <v>2608</v>
      </c>
      <c r="U44" t="s">
        <v>119</v>
      </c>
      <c r="V44" t="s">
        <v>91</v>
      </c>
      <c r="W44" t="s">
        <v>119</v>
      </c>
      <c r="X44" s="4" t="s">
        <v>91</v>
      </c>
      <c r="Y44" s="4" t="s">
        <v>215</v>
      </c>
      <c r="Z44" s="4" t="s">
        <v>140</v>
      </c>
      <c r="AA44" s="4" t="s">
        <v>48</v>
      </c>
      <c r="AB44" s="4">
        <v>510</v>
      </c>
      <c r="AC44" s="4">
        <v>10534.226000000001</v>
      </c>
      <c r="AD44" s="4">
        <v>3939.2280000000001</v>
      </c>
      <c r="AE44" s="4">
        <v>2.6739999999999999</v>
      </c>
      <c r="AF44" s="4">
        <v>3</v>
      </c>
      <c r="AG44" s="4">
        <v>20.010000000000002</v>
      </c>
      <c r="AH44" s="4">
        <v>377.31546900000001</v>
      </c>
      <c r="AI44" s="4">
        <v>3.870768</v>
      </c>
      <c r="AJ44" s="4">
        <v>119.66881600000001</v>
      </c>
      <c r="AK44" s="4">
        <v>1552</v>
      </c>
      <c r="AL44" s="4">
        <v>18</v>
      </c>
      <c r="AM44" s="4">
        <v>2608</v>
      </c>
      <c r="AN44" s="4">
        <v>117</v>
      </c>
      <c r="AO44" s="4">
        <v>27.918880999999999</v>
      </c>
      <c r="AP44" s="4">
        <v>81624.100000000006</v>
      </c>
      <c r="AQ44" s="4">
        <v>47969.9</v>
      </c>
      <c r="AR44" s="4">
        <v>9</v>
      </c>
      <c r="AS44" s="4">
        <v>5048</v>
      </c>
      <c r="AT44" s="4">
        <v>0.17100000000000001</v>
      </c>
      <c r="AU44" s="4">
        <v>24.757000000000001</v>
      </c>
      <c r="AV44" s="4">
        <v>99264</v>
      </c>
      <c r="AW44" s="4">
        <v>0</v>
      </c>
      <c r="AX44" s="4">
        <v>0.57999999999999996</v>
      </c>
      <c r="AY44">
        <v>0.89133333333333331</v>
      </c>
      <c r="AZ44" t="s">
        <v>69</v>
      </c>
      <c r="BA44" t="s">
        <v>214</v>
      </c>
      <c r="BB44">
        <v>1</v>
      </c>
      <c r="BC44" t="s">
        <v>320</v>
      </c>
      <c r="BD44">
        <v>12</v>
      </c>
      <c r="BE44">
        <v>46818.387999999999</v>
      </c>
      <c r="BF44">
        <v>0.22500189455476341</v>
      </c>
      <c r="BG44">
        <v>0.20055168867981243</v>
      </c>
      <c r="BH44">
        <v>390466.97900000017</v>
      </c>
      <c r="BI44">
        <v>2.6978532287105374E-2</v>
      </c>
      <c r="BJ44">
        <v>2.4046865111906589E-2</v>
      </c>
      <c r="BK44">
        <v>1</v>
      </c>
      <c r="BL44" t="s">
        <v>69</v>
      </c>
      <c r="BM44">
        <v>0</v>
      </c>
      <c r="BN44" t="s">
        <v>335</v>
      </c>
    </row>
    <row r="45" spans="1:66">
      <c r="A45" s="141" t="str">
        <f t="shared" si="35"/>
        <v>미래교통</v>
      </c>
      <c r="B45" s="141" t="str">
        <f t="shared" si="36"/>
        <v>304</v>
      </c>
      <c r="C45" s="142" t="str">
        <f t="shared" si="37"/>
        <v>70바5998</v>
      </c>
      <c r="D45" s="130" t="str">
        <f t="shared" si="38"/>
        <v>대형</v>
      </c>
      <c r="E45" s="126" t="str">
        <f t="shared" si="39"/>
        <v>B</v>
      </c>
      <c r="F45" s="149">
        <f t="shared" si="40"/>
        <v>0.90933333333333344</v>
      </c>
      <c r="G45" s="150">
        <f t="shared" si="41"/>
        <v>2.7280000000000002</v>
      </c>
      <c r="H45" s="151">
        <f t="shared" si="42"/>
        <v>3</v>
      </c>
      <c r="I45" s="152">
        <f t="shared" si="43"/>
        <v>6981.7240000000002</v>
      </c>
      <c r="J45" s="153">
        <f t="shared" si="44"/>
        <v>3.5873275667817478E-2</v>
      </c>
      <c r="K45" s="153">
        <f t="shared" si="45"/>
        <v>0.31732906410760831</v>
      </c>
      <c r="L45" s="153">
        <f t="shared" si="46"/>
        <v>0.1525411202161529</v>
      </c>
      <c r="M45" s="154">
        <f t="shared" si="47"/>
        <v>18.760000000000002</v>
      </c>
      <c r="N45" s="155">
        <f t="shared" si="48"/>
        <v>0.20100000000000001</v>
      </c>
      <c r="O45" s="155">
        <f t="shared" si="49"/>
        <v>10.9</v>
      </c>
      <c r="P45" s="156">
        <f t="shared" si="50"/>
        <v>691.72166666666669</v>
      </c>
      <c r="Q45" s="157">
        <f t="shared" si="51"/>
        <v>113</v>
      </c>
      <c r="R45" s="158">
        <f t="shared" si="52"/>
        <v>41.093730930602909</v>
      </c>
      <c r="S45" s="143">
        <f t="shared" si="53"/>
        <v>14</v>
      </c>
      <c r="T45" s="143">
        <f t="shared" si="54"/>
        <v>761</v>
      </c>
      <c r="U45" t="s">
        <v>119</v>
      </c>
      <c r="V45" t="s">
        <v>91</v>
      </c>
      <c r="W45" t="s">
        <v>119</v>
      </c>
      <c r="X45" s="4" t="s">
        <v>91</v>
      </c>
      <c r="Y45" s="4" t="s">
        <v>216</v>
      </c>
      <c r="Z45" s="4" t="s">
        <v>140</v>
      </c>
      <c r="AA45" s="4" t="s">
        <v>48</v>
      </c>
      <c r="AB45" s="4">
        <v>510</v>
      </c>
      <c r="AC45" s="4">
        <v>6981.7240000000002</v>
      </c>
      <c r="AD45" s="4">
        <v>2559.127</v>
      </c>
      <c r="AE45" s="4">
        <v>2.7280000000000002</v>
      </c>
      <c r="AF45" s="4">
        <v>3</v>
      </c>
      <c r="AG45" s="4">
        <v>18.760000000000002</v>
      </c>
      <c r="AH45" s="4">
        <v>262.67495300000002</v>
      </c>
      <c r="AI45" s="4">
        <v>9.4230110000000007</v>
      </c>
      <c r="AJ45" s="4">
        <v>83.354397000000006</v>
      </c>
      <c r="AK45" s="4">
        <v>1065</v>
      </c>
      <c r="AL45" s="4">
        <v>14</v>
      </c>
      <c r="AM45" s="4">
        <v>761</v>
      </c>
      <c r="AN45" s="4">
        <v>113</v>
      </c>
      <c r="AO45" s="4">
        <v>26.579329000000001</v>
      </c>
      <c r="AP45" s="4">
        <v>71195.7</v>
      </c>
      <c r="AQ45" s="4">
        <v>41503.300000000003</v>
      </c>
      <c r="AR45" s="4">
        <v>13</v>
      </c>
      <c r="AS45" s="4">
        <v>10853</v>
      </c>
      <c r="AT45" s="4">
        <v>0.20100000000000001</v>
      </c>
      <c r="AU45" s="4">
        <v>10.9</v>
      </c>
      <c r="AV45" s="4">
        <v>65974</v>
      </c>
      <c r="AW45" s="4">
        <v>0</v>
      </c>
      <c r="AX45" s="4">
        <v>0.56999999999999995</v>
      </c>
      <c r="AY45">
        <v>0.90933333333333344</v>
      </c>
      <c r="AZ45" t="s">
        <v>68</v>
      </c>
      <c r="BA45" t="s">
        <v>214</v>
      </c>
      <c r="BB45">
        <v>3</v>
      </c>
      <c r="BC45" t="s">
        <v>373</v>
      </c>
      <c r="BD45">
        <v>10</v>
      </c>
      <c r="BE45">
        <v>46818.387999999999</v>
      </c>
      <c r="BF45">
        <v>0.14912354521902804</v>
      </c>
      <c r="BG45">
        <v>0.13560301045250284</v>
      </c>
      <c r="BH45">
        <v>390466.97900000017</v>
      </c>
      <c r="BI45">
        <v>1.7880446684327683E-2</v>
      </c>
      <c r="BJ45">
        <v>1.6259286184948641E-2</v>
      </c>
      <c r="BK45">
        <v>1</v>
      </c>
      <c r="BL45" t="s">
        <v>68</v>
      </c>
      <c r="BM45">
        <v>0</v>
      </c>
      <c r="BN45" t="s">
        <v>335</v>
      </c>
    </row>
    <row r="46" spans="1:66">
      <c r="A46" s="138" t="str">
        <f t="shared" ref="A46:A48" si="55">W46</f>
        <v>미래교통</v>
      </c>
      <c r="B46" s="138" t="str">
        <f t="shared" ref="B46:B48" si="56">X46</f>
        <v>304</v>
      </c>
      <c r="C46" s="139" t="str">
        <f t="shared" ref="C46:C48" si="57">Y46</f>
        <v>70바6002</v>
      </c>
      <c r="D46" s="113" t="str">
        <f t="shared" ref="D46:D48" si="58">Z46</f>
        <v>대형</v>
      </c>
      <c r="E46" s="109" t="str">
        <f t="shared" ref="E46:E48" si="59">AZ46</f>
        <v>C</v>
      </c>
      <c r="F46" s="159">
        <f t="shared" ref="F46:F48" si="60">G46/H46</f>
        <v>0.8796666666666666</v>
      </c>
      <c r="G46" s="160">
        <f t="shared" ref="G46:G48" si="61">AE46</f>
        <v>2.6389999999999998</v>
      </c>
      <c r="H46" s="161">
        <f t="shared" ref="H46:H48" si="62">AF46</f>
        <v>3</v>
      </c>
      <c r="I46" s="162">
        <f t="shared" ref="I46:I48" si="63">AC46</f>
        <v>9568.1360000000004</v>
      </c>
      <c r="J46" s="163">
        <f t="shared" ref="J46:J48" si="64">AI46/AH46</f>
        <v>1.6859344257854077E-2</v>
      </c>
      <c r="K46" s="163">
        <f t="shared" ref="K46:K48" si="65">AJ46/AH46</f>
        <v>0.32288454212895051</v>
      </c>
      <c r="L46" s="163">
        <f t="shared" ref="L46:L48" si="66">AK46/AC46</f>
        <v>0.1923049588760026</v>
      </c>
      <c r="M46" s="164">
        <f t="shared" ref="M46:M48" si="67">AG46</f>
        <v>20.611999999999998</v>
      </c>
      <c r="N46" s="165">
        <f t="shared" ref="N46:N48" si="68">IF(AW46=0,AT46,"속도계이상")</f>
        <v>0.28199999999999997</v>
      </c>
      <c r="O46" s="165">
        <f t="shared" ref="O46:O48" si="69">IF(AW46=0,AU46,"속도계이상")</f>
        <v>7.4409999999999998</v>
      </c>
      <c r="P46" s="166">
        <f t="shared" ref="P46:P48" si="70">AQ46/60</f>
        <v>909.72166666666669</v>
      </c>
      <c r="Q46" s="167">
        <f t="shared" ref="Q46:Q48" si="71">AN46</f>
        <v>111</v>
      </c>
      <c r="R46" s="168">
        <f t="shared" ref="R46:R48" si="72">AC46/(AH46-AI46-AJ46)</f>
        <v>41.879474371745474</v>
      </c>
      <c r="S46" s="140">
        <f t="shared" ref="S46:S48" si="73">IF(AW46=0,AL46,"속도계이상")</f>
        <v>27</v>
      </c>
      <c r="T46" s="140">
        <f t="shared" ref="T46:T48" si="74">IF(AW46=0,AM46,"속도계이상")</f>
        <v>712</v>
      </c>
      <c r="U46" t="s">
        <v>119</v>
      </c>
      <c r="V46" t="s">
        <v>91</v>
      </c>
      <c r="W46" t="s">
        <v>119</v>
      </c>
      <c r="X46" s="4" t="s">
        <v>91</v>
      </c>
      <c r="Y46" s="4" t="s">
        <v>354</v>
      </c>
      <c r="Z46" s="4" t="s">
        <v>140</v>
      </c>
      <c r="AA46" s="4" t="s">
        <v>48</v>
      </c>
      <c r="AB46" s="4">
        <v>510</v>
      </c>
      <c r="AC46" s="4">
        <v>9568.1360000000004</v>
      </c>
      <c r="AD46" s="4">
        <v>3625.623</v>
      </c>
      <c r="AE46" s="4">
        <v>2.6389999999999998</v>
      </c>
      <c r="AF46" s="4">
        <v>3</v>
      </c>
      <c r="AG46" s="4">
        <v>20.611999999999998</v>
      </c>
      <c r="AH46" s="4">
        <v>346.02994699999999</v>
      </c>
      <c r="AI46" s="4">
        <v>5.8338380000000001</v>
      </c>
      <c r="AJ46" s="4">
        <v>111.727721</v>
      </c>
      <c r="AK46" s="4">
        <v>1840</v>
      </c>
      <c r="AL46" s="4">
        <v>27</v>
      </c>
      <c r="AM46" s="4">
        <v>712</v>
      </c>
      <c r="AN46" s="4">
        <v>111</v>
      </c>
      <c r="AO46" s="4">
        <v>27.651178000000002</v>
      </c>
      <c r="AP46" s="4">
        <v>96633.9</v>
      </c>
      <c r="AQ46" s="4">
        <v>54583.3</v>
      </c>
      <c r="AR46" s="4">
        <v>16</v>
      </c>
      <c r="AS46" s="4">
        <v>11233</v>
      </c>
      <c r="AT46" s="4">
        <v>0.28199999999999997</v>
      </c>
      <c r="AU46" s="4">
        <v>7.4409999999999998</v>
      </c>
      <c r="AV46" s="4">
        <v>92364</v>
      </c>
      <c r="AW46" s="4">
        <v>0</v>
      </c>
      <c r="AX46" s="4">
        <v>0.57999999999999996</v>
      </c>
      <c r="AY46">
        <v>0.8796666666666666</v>
      </c>
      <c r="AZ46" t="s">
        <v>69</v>
      </c>
      <c r="BA46" t="s">
        <v>214</v>
      </c>
      <c r="BB46">
        <v>3</v>
      </c>
      <c r="BC46" t="s">
        <v>592</v>
      </c>
      <c r="BD46">
        <v>8</v>
      </c>
      <c r="BE46">
        <v>46818.387999999999</v>
      </c>
      <c r="BF46">
        <v>0.20436705338936489</v>
      </c>
      <c r="BG46">
        <v>0.17977488463151131</v>
      </c>
      <c r="BH46">
        <v>390466.97900000017</v>
      </c>
      <c r="BI46">
        <v>2.450434099319829E-2</v>
      </c>
      <c r="BJ46">
        <v>2.1555651960350093E-2</v>
      </c>
      <c r="BK46">
        <v>1</v>
      </c>
      <c r="BL46" t="s">
        <v>69</v>
      </c>
      <c r="BM46">
        <v>0</v>
      </c>
      <c r="BN46" t="s">
        <v>335</v>
      </c>
    </row>
    <row r="47" spans="1:66">
      <c r="A47" s="141" t="str">
        <f t="shared" si="55"/>
        <v>미래교통</v>
      </c>
      <c r="B47" s="141" t="str">
        <f t="shared" si="56"/>
        <v>304</v>
      </c>
      <c r="C47" s="142" t="str">
        <f t="shared" si="57"/>
        <v>70바6003</v>
      </c>
      <c r="D47" s="130" t="str">
        <f t="shared" si="58"/>
        <v>대형</v>
      </c>
      <c r="E47" s="126" t="str">
        <f t="shared" si="59"/>
        <v>B</v>
      </c>
      <c r="F47" s="149">
        <f t="shared" si="60"/>
        <v>0.91566666666666663</v>
      </c>
      <c r="G47" s="150">
        <f t="shared" si="61"/>
        <v>2.7469999999999999</v>
      </c>
      <c r="H47" s="151">
        <f t="shared" si="62"/>
        <v>3</v>
      </c>
      <c r="I47" s="152">
        <f t="shared" si="63"/>
        <v>10239.388000000001</v>
      </c>
      <c r="J47" s="153">
        <f t="shared" si="64"/>
        <v>1.9936867767563274E-2</v>
      </c>
      <c r="K47" s="153">
        <f t="shared" si="65"/>
        <v>0.32362425889144336</v>
      </c>
      <c r="L47" s="153">
        <f t="shared" si="66"/>
        <v>0.21651684651465497</v>
      </c>
      <c r="M47" s="154">
        <f t="shared" si="67"/>
        <v>19.376999999999999</v>
      </c>
      <c r="N47" s="155">
        <f t="shared" si="68"/>
        <v>0.186</v>
      </c>
      <c r="O47" s="155">
        <f t="shared" si="69"/>
        <v>7.2370000000000001</v>
      </c>
      <c r="P47" s="156">
        <f t="shared" si="70"/>
        <v>997.69499999999994</v>
      </c>
      <c r="Q47" s="157">
        <f t="shared" si="71"/>
        <v>112</v>
      </c>
      <c r="R47" s="158">
        <f t="shared" si="72"/>
        <v>41.640493740348049</v>
      </c>
      <c r="S47" s="143">
        <f t="shared" si="73"/>
        <v>19</v>
      </c>
      <c r="T47" s="143">
        <f t="shared" si="74"/>
        <v>741</v>
      </c>
      <c r="U47" t="s">
        <v>119</v>
      </c>
      <c r="V47" t="s">
        <v>91</v>
      </c>
      <c r="W47" t="s">
        <v>119</v>
      </c>
      <c r="X47" s="4" t="s">
        <v>91</v>
      </c>
      <c r="Y47" s="4" t="s">
        <v>217</v>
      </c>
      <c r="Z47" s="4" t="s">
        <v>140</v>
      </c>
      <c r="AA47" s="4" t="s">
        <v>48</v>
      </c>
      <c r="AB47" s="4">
        <v>510</v>
      </c>
      <c r="AC47" s="4">
        <v>10239.388000000001</v>
      </c>
      <c r="AD47" s="4">
        <v>3727.4780000000001</v>
      </c>
      <c r="AE47" s="4">
        <v>2.7469999999999999</v>
      </c>
      <c r="AF47" s="4">
        <v>3</v>
      </c>
      <c r="AG47" s="4">
        <v>19.376999999999999</v>
      </c>
      <c r="AH47" s="4">
        <v>374.59660600000001</v>
      </c>
      <c r="AI47" s="4">
        <v>7.4682829999999996</v>
      </c>
      <c r="AJ47" s="4">
        <v>121.228549</v>
      </c>
      <c r="AK47" s="4">
        <v>2217</v>
      </c>
      <c r="AL47" s="4">
        <v>19</v>
      </c>
      <c r="AM47" s="4">
        <v>741</v>
      </c>
      <c r="AN47" s="4">
        <v>112</v>
      </c>
      <c r="AO47" s="4">
        <v>27.334437999999999</v>
      </c>
      <c r="AP47" s="4">
        <v>88773.7</v>
      </c>
      <c r="AQ47" s="4">
        <v>59861.7</v>
      </c>
      <c r="AR47" s="4">
        <v>15</v>
      </c>
      <c r="AS47" s="4">
        <v>14607</v>
      </c>
      <c r="AT47" s="4">
        <v>0.186</v>
      </c>
      <c r="AU47" s="4">
        <v>7.2370000000000001</v>
      </c>
      <c r="AV47" s="4">
        <v>98395</v>
      </c>
      <c r="AW47" s="4">
        <v>0</v>
      </c>
      <c r="AX47" s="4">
        <v>0.57999999999999996</v>
      </c>
      <c r="AY47">
        <v>0.91566666666666663</v>
      </c>
      <c r="AZ47" t="s">
        <v>68</v>
      </c>
      <c r="BA47" t="s">
        <v>214</v>
      </c>
      <c r="BB47">
        <v>2</v>
      </c>
      <c r="BC47" t="s">
        <v>422</v>
      </c>
      <c r="BD47">
        <v>10</v>
      </c>
      <c r="BE47">
        <v>46818.387999999999</v>
      </c>
      <c r="BF47">
        <v>0.21870441160853299</v>
      </c>
      <c r="BG47">
        <v>0.20026033956288003</v>
      </c>
      <c r="BH47">
        <v>390466.97900000017</v>
      </c>
      <c r="BI47">
        <v>2.6223441547409305E-2</v>
      </c>
      <c r="BJ47">
        <v>2.4011931310244452E-2</v>
      </c>
      <c r="BK47">
        <v>1</v>
      </c>
      <c r="BL47" t="s">
        <v>68</v>
      </c>
      <c r="BM47">
        <v>0</v>
      </c>
      <c r="BN47" t="s">
        <v>335</v>
      </c>
    </row>
    <row r="48" spans="1:66">
      <c r="A48" s="138" t="str">
        <f t="shared" si="55"/>
        <v>미래교통</v>
      </c>
      <c r="B48" s="138" t="str">
        <f t="shared" si="56"/>
        <v>예비</v>
      </c>
      <c r="C48" s="139" t="str">
        <f t="shared" si="57"/>
        <v>72바1333</v>
      </c>
      <c r="D48" s="113" t="str">
        <f t="shared" si="58"/>
        <v>대형</v>
      </c>
      <c r="E48" s="109" t="str">
        <f t="shared" si="59"/>
        <v>C</v>
      </c>
      <c r="F48" s="159">
        <f t="shared" si="60"/>
        <v>0.85499999999999987</v>
      </c>
      <c r="G48" s="160">
        <f t="shared" si="61"/>
        <v>2.2229999999999999</v>
      </c>
      <c r="H48" s="161">
        <f t="shared" si="62"/>
        <v>2.6</v>
      </c>
      <c r="I48" s="162">
        <f t="shared" si="63"/>
        <v>6335.5159999999996</v>
      </c>
      <c r="J48" s="163">
        <f t="shared" si="64"/>
        <v>2.2453790970446266E-2</v>
      </c>
      <c r="K48" s="163">
        <f t="shared" si="65"/>
        <v>0.38020935111269949</v>
      </c>
      <c r="L48" s="163">
        <f t="shared" si="66"/>
        <v>0.19146033251277403</v>
      </c>
      <c r="M48" s="164">
        <f t="shared" si="67"/>
        <v>18.829000000000001</v>
      </c>
      <c r="N48" s="165">
        <f t="shared" si="68"/>
        <v>0.36299999999999999</v>
      </c>
      <c r="O48" s="165">
        <f t="shared" si="69"/>
        <v>36.651000000000003</v>
      </c>
      <c r="P48" s="166">
        <f t="shared" si="70"/>
        <v>312.87333333333333</v>
      </c>
      <c r="Q48" s="167">
        <f t="shared" si="71"/>
        <v>95</v>
      </c>
      <c r="R48" s="168">
        <f t="shared" si="72"/>
        <v>35.443768568210857</v>
      </c>
      <c r="S48" s="140">
        <f t="shared" si="73"/>
        <v>23</v>
      </c>
      <c r="T48" s="140">
        <f t="shared" si="74"/>
        <v>2322</v>
      </c>
      <c r="U48" t="s">
        <v>119</v>
      </c>
      <c r="V48" t="s">
        <v>92</v>
      </c>
      <c r="W48" t="s">
        <v>119</v>
      </c>
      <c r="X48" s="4" t="s">
        <v>92</v>
      </c>
      <c r="Y48" s="4" t="s">
        <v>219</v>
      </c>
      <c r="Z48" s="4" t="s">
        <v>140</v>
      </c>
      <c r="AA48" s="4" t="s">
        <v>48</v>
      </c>
      <c r="AB48" s="4">
        <v>510</v>
      </c>
      <c r="AC48" s="4">
        <v>6335.5159999999996</v>
      </c>
      <c r="AD48" s="4">
        <v>2849.7220000000002</v>
      </c>
      <c r="AE48" s="4">
        <v>2.2229999999999999</v>
      </c>
      <c r="AF48" s="4">
        <v>2.6</v>
      </c>
      <c r="AG48" s="4">
        <v>18.829000000000001</v>
      </c>
      <c r="AH48" s="4">
        <v>299.242164</v>
      </c>
      <c r="AI48" s="4">
        <v>6.7191210000000003</v>
      </c>
      <c r="AJ48" s="4">
        <v>113.774669</v>
      </c>
      <c r="AK48" s="4">
        <v>1213</v>
      </c>
      <c r="AL48" s="4">
        <v>23</v>
      </c>
      <c r="AM48" s="4">
        <v>2322</v>
      </c>
      <c r="AN48" s="4">
        <v>95</v>
      </c>
      <c r="AO48" s="4">
        <v>21.171869000000001</v>
      </c>
      <c r="AP48" s="4">
        <v>38037.699999999997</v>
      </c>
      <c r="AQ48" s="4">
        <v>18772.400000000001</v>
      </c>
      <c r="AR48" s="4">
        <v>54</v>
      </c>
      <c r="AS48" s="4">
        <v>31786</v>
      </c>
      <c r="AT48" s="4">
        <v>0.36299999999999999</v>
      </c>
      <c r="AU48" s="4">
        <v>36.651000000000003</v>
      </c>
      <c r="AV48" s="4">
        <v>55638</v>
      </c>
      <c r="AW48" s="4">
        <v>0</v>
      </c>
      <c r="AX48" s="4">
        <v>0.54</v>
      </c>
      <c r="AY48">
        <v>0.85499999999999987</v>
      </c>
      <c r="AZ48" t="s">
        <v>69</v>
      </c>
      <c r="BA48" t="s">
        <v>218</v>
      </c>
      <c r="BB48">
        <v>12</v>
      </c>
      <c r="BC48" t="s">
        <v>593</v>
      </c>
      <c r="BD48">
        <v>28</v>
      </c>
      <c r="BE48">
        <v>6335.5159999999996</v>
      </c>
      <c r="BF48">
        <v>1</v>
      </c>
      <c r="BG48">
        <v>0.85499999999999987</v>
      </c>
      <c r="BH48">
        <v>390466.97900000017</v>
      </c>
      <c r="BI48">
        <v>1.6225484716340114E-2</v>
      </c>
      <c r="BJ48">
        <v>1.3872789432470795E-2</v>
      </c>
      <c r="BK48">
        <v>1</v>
      </c>
      <c r="BL48" t="s">
        <v>66</v>
      </c>
      <c r="BM48">
        <v>-2</v>
      </c>
      <c r="BN48" t="s">
        <v>349</v>
      </c>
    </row>
  </sheetData>
  <sortState xmlns:xlrd2="http://schemas.microsoft.com/office/spreadsheetml/2017/richdata2" ref="U5:AX43">
    <sortCondition ref="Y5:Y43"/>
    <sortCondition ref="U5:U43"/>
  </sortState>
  <phoneticPr fontId="3" type="noConversion"/>
  <conditionalFormatting sqref="E1 E2:H3 E4 E5:H1048576">
    <cfRule type="containsText" dxfId="55" priority="1" operator="containsText" text="F">
      <formula>NOT(ISERROR(SEARCH("F",E1)))</formula>
    </cfRule>
    <cfRule type="containsText" dxfId="54" priority="2" operator="containsText" text="D">
      <formula>NOT(ISERROR(SEARCH("D",E1)))</formula>
    </cfRule>
    <cfRule type="containsText" dxfId="53" priority="3" operator="containsText" text="C">
      <formula>NOT(ISERROR(SEARCH("C",E1)))</formula>
    </cfRule>
    <cfRule type="containsText" dxfId="52" priority="4" operator="containsText" text="B">
      <formula>NOT(ISERROR(SEARCH("B",E1)))</formula>
    </cfRule>
    <cfRule type="containsText" dxfId="51" priority="5" operator="containsText" text="A">
      <formula>NOT(ISERROR(SEARCH("A",E1)))</formula>
    </cfRule>
    <cfRule type="containsText" dxfId="5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382</v>
      </c>
      <c r="AN4" s="13"/>
      <c r="AO4" t="s">
        <v>168</v>
      </c>
      <c r="AP4" t="s">
        <v>383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384</v>
      </c>
      <c r="AY4" t="s">
        <v>125</v>
      </c>
      <c r="AZ4" t="s">
        <v>385</v>
      </c>
      <c r="BA4" t="s">
        <v>386</v>
      </c>
      <c r="BB4" t="s">
        <v>387</v>
      </c>
      <c r="BC4" t="s">
        <v>388</v>
      </c>
      <c r="BD4">
        <v>10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107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미래교통</v>
      </c>
      <c r="B5" s="125" t="str">
        <f>IF(BJ5="NULL", E5, BJ5)</f>
        <v>강민채</v>
      </c>
      <c r="C5" s="126" t="str">
        <f>BK5</f>
        <v>S</v>
      </c>
      <c r="D5" s="127">
        <f>BL5</f>
        <v>1.0065084739304528</v>
      </c>
      <c r="E5" s="128">
        <f>U5</f>
        <v>9995</v>
      </c>
      <c r="F5" s="129" t="str">
        <f t="shared" ref="F5:I6" si="0">BN5</f>
        <v>111</v>
      </c>
      <c r="G5" s="130" t="str">
        <f t="shared" si="0"/>
        <v>70바6067</v>
      </c>
      <c r="H5" s="131">
        <f t="shared" si="0"/>
        <v>2</v>
      </c>
      <c r="I5" s="132">
        <f t="shared" si="0"/>
        <v>4502.63</v>
      </c>
      <c r="J5" s="133">
        <f>AB5/AA5</f>
        <v>1.9503233999560842E-3</v>
      </c>
      <c r="K5" s="133">
        <f>AC5/AA5</f>
        <v>0.31389905453873823</v>
      </c>
      <c r="L5" s="133">
        <f>AD5/I5</f>
        <v>0.17500882817375621</v>
      </c>
      <c r="M5" s="134">
        <f>Z5</f>
        <v>17.363</v>
      </c>
      <c r="N5" s="135">
        <f>BV5</f>
        <v>4.4418484308059954E-2</v>
      </c>
      <c r="O5" s="135">
        <f>BW5</f>
        <v>6.0853323502042143</v>
      </c>
      <c r="P5" s="217">
        <f>AK5</f>
        <v>41</v>
      </c>
      <c r="Q5" s="218">
        <f>AE5</f>
        <v>2</v>
      </c>
      <c r="R5" s="218">
        <f>AF5</f>
        <v>274</v>
      </c>
      <c r="T5">
        <v>510</v>
      </c>
      <c r="U5">
        <v>9995</v>
      </c>
      <c r="V5" t="s">
        <v>220</v>
      </c>
      <c r="W5">
        <v>4502.63</v>
      </c>
      <c r="X5">
        <v>1557.4469999999999</v>
      </c>
      <c r="Y5">
        <v>2.891</v>
      </c>
      <c r="Z5">
        <v>17.363</v>
      </c>
      <c r="AA5">
        <v>148.826087</v>
      </c>
      <c r="AB5">
        <v>0.29025899999999999</v>
      </c>
      <c r="AC5">
        <v>46.716368000000003</v>
      </c>
      <c r="AD5" s="1">
        <v>788</v>
      </c>
      <c r="AE5">
        <v>2</v>
      </c>
      <c r="AF5">
        <v>274</v>
      </c>
      <c r="AG5">
        <v>92</v>
      </c>
      <c r="AH5">
        <v>30.254306</v>
      </c>
      <c r="AI5">
        <v>48385.5</v>
      </c>
      <c r="AJ5">
        <v>18357.099999999999</v>
      </c>
      <c r="AK5">
        <v>41</v>
      </c>
      <c r="AL5">
        <v>14001</v>
      </c>
      <c r="AM5">
        <v>1.0065084739304528</v>
      </c>
      <c r="AN5" t="s">
        <v>71</v>
      </c>
      <c r="AO5">
        <v>4120.402</v>
      </c>
      <c r="AP5" t="s">
        <v>463</v>
      </c>
      <c r="AQ5" t="s">
        <v>119</v>
      </c>
      <c r="AR5" t="s">
        <v>120</v>
      </c>
      <c r="AS5" t="s">
        <v>119</v>
      </c>
      <c r="AT5" t="s">
        <v>120</v>
      </c>
      <c r="AU5" t="s">
        <v>182</v>
      </c>
      <c r="AV5" t="s">
        <v>220</v>
      </c>
      <c r="AW5" t="s">
        <v>71</v>
      </c>
      <c r="AX5">
        <v>9995</v>
      </c>
      <c r="AY5" t="s">
        <v>448</v>
      </c>
      <c r="AZ5">
        <v>5</v>
      </c>
      <c r="BA5" t="s">
        <v>464</v>
      </c>
      <c r="BB5">
        <v>2</v>
      </c>
      <c r="BC5">
        <v>1</v>
      </c>
      <c r="BE5" t="s">
        <v>66</v>
      </c>
      <c r="BF5">
        <v>1</v>
      </c>
      <c r="BG5" t="s">
        <v>329</v>
      </c>
      <c r="BI5" t="s">
        <v>119</v>
      </c>
      <c r="BJ5" t="s">
        <v>220</v>
      </c>
      <c r="BK5" t="s">
        <v>71</v>
      </c>
      <c r="BL5">
        <v>1.0065084739304528</v>
      </c>
      <c r="BM5">
        <v>9995</v>
      </c>
      <c r="BN5" t="s">
        <v>120</v>
      </c>
      <c r="BO5" t="s">
        <v>182</v>
      </c>
      <c r="BP5">
        <v>2</v>
      </c>
      <c r="BQ5">
        <v>4502.63</v>
      </c>
      <c r="BR5">
        <v>1.9503233999560842E-3</v>
      </c>
      <c r="BS5">
        <v>0.31389905453873823</v>
      </c>
      <c r="BT5">
        <v>0.17500882817375621</v>
      </c>
      <c r="BU5">
        <v>17.363</v>
      </c>
      <c r="BV5">
        <v>4.4418484308059954E-2</v>
      </c>
      <c r="BW5">
        <v>6.0853323502042143</v>
      </c>
      <c r="BX5">
        <v>41</v>
      </c>
      <c r="BY5">
        <v>2</v>
      </c>
      <c r="BZ5">
        <v>274</v>
      </c>
    </row>
    <row r="6" spans="1:78" ht="16.5">
      <c r="A6" s="107" t="str">
        <f>BI6</f>
        <v>미래교통</v>
      </c>
      <c r="B6" s="108" t="str">
        <f>IF(BJ6="NULL", E6, BJ6)</f>
        <v>고유희</v>
      </c>
      <c r="C6" s="109" t="str">
        <f>BK6</f>
        <v>B</v>
      </c>
      <c r="D6" s="110">
        <f>BL6</f>
        <v>0.900093620000463</v>
      </c>
      <c r="E6" s="111">
        <f>U6</f>
        <v>2964</v>
      </c>
      <c r="F6" s="112" t="str">
        <f t="shared" si="0"/>
        <v>304</v>
      </c>
      <c r="G6" s="113" t="str">
        <f t="shared" si="0"/>
        <v>70바5998</v>
      </c>
      <c r="H6" s="114">
        <f t="shared" si="0"/>
        <v>3</v>
      </c>
      <c r="I6" s="115">
        <f t="shared" si="0"/>
        <v>3081.902</v>
      </c>
      <c r="J6" s="116">
        <f>AB6/AA6</f>
        <v>3.8200275638384279E-3</v>
      </c>
      <c r="K6" s="116">
        <f>AC6/AA6</f>
        <v>0.31135313251822311</v>
      </c>
      <c r="L6" s="116">
        <f>AD6/I6</f>
        <v>0.16872697444629972</v>
      </c>
      <c r="M6" s="117">
        <f>Z6</f>
        <v>18.805</v>
      </c>
      <c r="N6" s="118">
        <f>BV6</f>
        <v>0.19468497051496123</v>
      </c>
      <c r="O6" s="118">
        <f>BW6</f>
        <v>8.0794262763708904</v>
      </c>
      <c r="P6" s="219">
        <f>AK6</f>
        <v>0</v>
      </c>
      <c r="Q6" s="220">
        <f>AE6</f>
        <v>6</v>
      </c>
      <c r="R6" s="220">
        <f>AF6</f>
        <v>249</v>
      </c>
      <c r="T6">
        <v>510</v>
      </c>
      <c r="U6">
        <v>2964</v>
      </c>
      <c r="V6" t="s">
        <v>221</v>
      </c>
      <c r="W6">
        <v>3081.902</v>
      </c>
      <c r="X6">
        <v>1142.345</v>
      </c>
      <c r="Y6">
        <v>2.698</v>
      </c>
      <c r="Z6">
        <v>18.805</v>
      </c>
      <c r="AA6">
        <v>110.959147</v>
      </c>
      <c r="AB6">
        <v>0.42386699999999999</v>
      </c>
      <c r="AC6">
        <v>34.547477999999998</v>
      </c>
      <c r="AD6" s="1">
        <v>520</v>
      </c>
      <c r="AE6">
        <v>6</v>
      </c>
      <c r="AF6">
        <v>249</v>
      </c>
      <c r="AG6">
        <v>92</v>
      </c>
      <c r="AH6">
        <v>27.775105</v>
      </c>
      <c r="AI6">
        <v>30663.1</v>
      </c>
      <c r="AJ6">
        <v>18308.7</v>
      </c>
      <c r="AK6">
        <v>0</v>
      </c>
      <c r="AL6">
        <v>0</v>
      </c>
      <c r="AM6">
        <v>0.900093620000463</v>
      </c>
      <c r="AN6" t="s">
        <v>68</v>
      </c>
      <c r="AO6">
        <v>2431.085</v>
      </c>
      <c r="AP6" t="s">
        <v>465</v>
      </c>
      <c r="AQ6" t="s">
        <v>119</v>
      </c>
      <c r="AR6" t="s">
        <v>91</v>
      </c>
      <c r="AS6" t="s">
        <v>119</v>
      </c>
      <c r="AT6" t="s">
        <v>91</v>
      </c>
      <c r="AU6" t="s">
        <v>216</v>
      </c>
      <c r="AV6" t="s">
        <v>221</v>
      </c>
      <c r="AW6" t="s">
        <v>68</v>
      </c>
      <c r="AX6">
        <v>2964</v>
      </c>
      <c r="AY6" t="s">
        <v>394</v>
      </c>
      <c r="AZ6">
        <v>10</v>
      </c>
      <c r="BA6" t="s">
        <v>466</v>
      </c>
      <c r="BB6">
        <v>3</v>
      </c>
      <c r="BC6">
        <v>1</v>
      </c>
      <c r="BE6" t="s">
        <v>68</v>
      </c>
      <c r="BF6">
        <v>0</v>
      </c>
      <c r="BG6" t="s">
        <v>335</v>
      </c>
      <c r="BI6" t="s">
        <v>119</v>
      </c>
      <c r="BJ6" t="s">
        <v>221</v>
      </c>
      <c r="BK6" t="s">
        <v>68</v>
      </c>
      <c r="BL6">
        <v>0.900093620000463</v>
      </c>
      <c r="BM6">
        <v>2964</v>
      </c>
      <c r="BN6" t="s">
        <v>91</v>
      </c>
      <c r="BO6" t="s">
        <v>216</v>
      </c>
      <c r="BP6">
        <v>3</v>
      </c>
      <c r="BQ6">
        <v>3081.902</v>
      </c>
      <c r="BR6">
        <v>3.8200275638384279E-3</v>
      </c>
      <c r="BS6">
        <v>0.31135313251822311</v>
      </c>
      <c r="BT6">
        <v>0.16872697444629972</v>
      </c>
      <c r="BU6">
        <v>18.805</v>
      </c>
      <c r="BV6">
        <v>0.19468497051496123</v>
      </c>
      <c r="BW6">
        <v>8.0794262763708904</v>
      </c>
      <c r="BX6">
        <v>0</v>
      </c>
      <c r="BY6">
        <v>6</v>
      </c>
      <c r="BZ6">
        <v>249</v>
      </c>
    </row>
    <row r="7" spans="1:78" ht="16.5">
      <c r="A7" s="124" t="str">
        <f t="shared" ref="A7:A70" si="1">BI7</f>
        <v>미래교통</v>
      </c>
      <c r="B7" s="125" t="str">
        <f t="shared" ref="B7:B70" si="2">IF(BJ7="NULL", E7, BJ7)</f>
        <v>공영모</v>
      </c>
      <c r="C7" s="126" t="str">
        <f t="shared" ref="C7:C70" si="3">BK7</f>
        <v>D</v>
      </c>
      <c r="D7" s="127">
        <f t="shared" ref="D7:D70" si="4">BL7</f>
        <v>0.80166666666666664</v>
      </c>
      <c r="E7" s="128">
        <f t="shared" ref="E7:E70" si="5">U7</f>
        <v>7022</v>
      </c>
      <c r="F7" s="129" t="str">
        <f t="shared" ref="F7:F70" si="6">BN7</f>
        <v>111</v>
      </c>
      <c r="G7" s="130" t="str">
        <f t="shared" ref="G7:G70" si="7">BO7</f>
        <v>72바1605</v>
      </c>
      <c r="H7" s="131">
        <f t="shared" ref="H7:H70" si="8">BP7</f>
        <v>1</v>
      </c>
      <c r="I7" s="132">
        <f t="shared" ref="I7:I70" si="9">BQ7</f>
        <v>4797.34</v>
      </c>
      <c r="J7" s="133">
        <f t="shared" ref="J7:J70" si="10">AB7/AA7</f>
        <v>4.2435472455399109E-2</v>
      </c>
      <c r="K7" s="133">
        <f t="shared" ref="K7:K70" si="11">AC7/AA7</f>
        <v>0.32921937808989765</v>
      </c>
      <c r="L7" s="133">
        <f t="shared" ref="L7:L70" si="12">AD7/I7</f>
        <v>0.18968845235067766</v>
      </c>
      <c r="M7" s="134">
        <f t="shared" ref="M7:M70" si="13">Z7</f>
        <v>21.568000000000001</v>
      </c>
      <c r="N7" s="135">
        <f t="shared" ref="N7:N70" si="14">BV7</f>
        <v>1.0422442436850421</v>
      </c>
      <c r="O7" s="135">
        <f t="shared" ref="O7:O70" si="15">BW7</f>
        <v>54.905426757328016</v>
      </c>
      <c r="P7" s="217">
        <f t="shared" ref="P7:P70" si="16">AK7</f>
        <v>49</v>
      </c>
      <c r="Q7" s="218">
        <f t="shared" ref="Q7:Q70" si="17">AE7</f>
        <v>50</v>
      </c>
      <c r="R7" s="218">
        <f t="shared" ref="R7:R70" si="18">AF7</f>
        <v>2634</v>
      </c>
      <c r="T7">
        <v>510</v>
      </c>
      <c r="U7">
        <v>7022</v>
      </c>
      <c r="V7" t="s">
        <v>222</v>
      </c>
      <c r="W7">
        <v>4797.34</v>
      </c>
      <c r="X7">
        <v>1994.97</v>
      </c>
      <c r="Y7">
        <v>2.4049999999999998</v>
      </c>
      <c r="Z7">
        <v>21.568000000000001</v>
      </c>
      <c r="AA7">
        <v>173.37386799999999</v>
      </c>
      <c r="AB7">
        <v>7.357202</v>
      </c>
      <c r="AC7">
        <v>57.078037000000002</v>
      </c>
      <c r="AD7" s="1">
        <v>910</v>
      </c>
      <c r="AE7">
        <v>50</v>
      </c>
      <c r="AF7">
        <v>2634</v>
      </c>
      <c r="AG7">
        <v>93</v>
      </c>
      <c r="AH7">
        <v>27.670490000000001</v>
      </c>
      <c r="AI7">
        <v>62777.4</v>
      </c>
      <c r="AJ7">
        <v>35576.9</v>
      </c>
      <c r="AK7">
        <v>49</v>
      </c>
      <c r="AL7">
        <v>30556</v>
      </c>
      <c r="AM7">
        <v>0.80166666666666664</v>
      </c>
      <c r="AN7" t="s">
        <v>67</v>
      </c>
      <c r="AO7">
        <v>4797.34</v>
      </c>
      <c r="AP7" t="s">
        <v>467</v>
      </c>
      <c r="AQ7" t="s">
        <v>119</v>
      </c>
      <c r="AR7" t="s">
        <v>120</v>
      </c>
      <c r="AS7" t="s">
        <v>119</v>
      </c>
      <c r="AT7" t="s">
        <v>120</v>
      </c>
      <c r="AU7" t="s">
        <v>187</v>
      </c>
      <c r="AV7" t="s">
        <v>222</v>
      </c>
      <c r="AW7" t="s">
        <v>67</v>
      </c>
      <c r="AX7">
        <v>7022</v>
      </c>
      <c r="AY7" t="s">
        <v>402</v>
      </c>
      <c r="AZ7">
        <v>17</v>
      </c>
      <c r="BA7" t="s">
        <v>468</v>
      </c>
      <c r="BB7">
        <v>1</v>
      </c>
      <c r="BC7">
        <v>1</v>
      </c>
      <c r="BE7" t="s">
        <v>70</v>
      </c>
      <c r="BF7">
        <v>1</v>
      </c>
      <c r="BG7" t="s">
        <v>329</v>
      </c>
      <c r="BI7" t="s">
        <v>119</v>
      </c>
      <c r="BJ7" t="s">
        <v>222</v>
      </c>
      <c r="BK7" t="s">
        <v>67</v>
      </c>
      <c r="BL7">
        <v>0.80166666666666664</v>
      </c>
      <c r="BM7">
        <v>7022</v>
      </c>
      <c r="BN7" t="s">
        <v>120</v>
      </c>
      <c r="BO7" t="s">
        <v>187</v>
      </c>
      <c r="BP7">
        <v>1</v>
      </c>
      <c r="BQ7">
        <v>4797.34</v>
      </c>
      <c r="BR7">
        <v>4.2435472455399109E-2</v>
      </c>
      <c r="BS7">
        <v>0.32921937808989765</v>
      </c>
      <c r="BT7">
        <v>0.18968845235067766</v>
      </c>
      <c r="BU7">
        <v>21.568000000000001</v>
      </c>
      <c r="BV7">
        <v>1.0422442436850421</v>
      </c>
      <c r="BW7">
        <v>54.905426757328016</v>
      </c>
      <c r="BX7">
        <v>49</v>
      </c>
      <c r="BY7">
        <v>50</v>
      </c>
      <c r="BZ7">
        <v>2634</v>
      </c>
    </row>
    <row r="8" spans="1:78" ht="16.5">
      <c r="A8" s="107" t="str">
        <f t="shared" si="1"/>
        <v>미래교통</v>
      </c>
      <c r="B8" s="108" t="str">
        <f t="shared" si="2"/>
        <v>권영호</v>
      </c>
      <c r="C8" s="109" t="str">
        <f t="shared" si="3"/>
        <v>C</v>
      </c>
      <c r="D8" s="110">
        <f t="shared" si="4"/>
        <v>0.87333333333333341</v>
      </c>
      <c r="E8" s="111">
        <f t="shared" si="5"/>
        <v>2587</v>
      </c>
      <c r="F8" s="112" t="str">
        <f t="shared" si="6"/>
        <v>304</v>
      </c>
      <c r="G8" s="113" t="str">
        <f t="shared" si="7"/>
        <v>70바6002</v>
      </c>
      <c r="H8" s="114">
        <f t="shared" si="8"/>
        <v>1</v>
      </c>
      <c r="I8" s="115">
        <f t="shared" si="9"/>
        <v>3968.6579999999999</v>
      </c>
      <c r="J8" s="116">
        <f t="shared" si="10"/>
        <v>9.7761085471734961E-3</v>
      </c>
      <c r="K8" s="116">
        <f t="shared" si="11"/>
        <v>0.31442812500580025</v>
      </c>
      <c r="L8" s="116">
        <f t="shared" si="12"/>
        <v>0.22652493613710228</v>
      </c>
      <c r="M8" s="117">
        <f t="shared" si="13"/>
        <v>20.63</v>
      </c>
      <c r="N8" s="118">
        <f t="shared" si="14"/>
        <v>0.42835638646615559</v>
      </c>
      <c r="O8" s="118">
        <f t="shared" si="15"/>
        <v>1.839412718354668</v>
      </c>
      <c r="P8" s="219">
        <f t="shared" si="16"/>
        <v>2</v>
      </c>
      <c r="Q8" s="220">
        <f t="shared" si="17"/>
        <v>17</v>
      </c>
      <c r="R8" s="220">
        <f t="shared" si="18"/>
        <v>73</v>
      </c>
      <c r="T8">
        <v>510</v>
      </c>
      <c r="U8">
        <v>2587</v>
      </c>
      <c r="V8" t="s">
        <v>355</v>
      </c>
      <c r="W8">
        <v>3968.7080000000001</v>
      </c>
      <c r="X8">
        <v>1514.8579999999999</v>
      </c>
      <c r="Y8">
        <v>2.62</v>
      </c>
      <c r="Z8">
        <v>20.63</v>
      </c>
      <c r="AA8">
        <v>141.15831399999999</v>
      </c>
      <c r="AB8">
        <v>1.3799790000000001</v>
      </c>
      <c r="AC8">
        <v>44.384143999999999</v>
      </c>
      <c r="AD8" s="1">
        <v>899</v>
      </c>
      <c r="AE8">
        <v>17</v>
      </c>
      <c r="AF8">
        <v>73</v>
      </c>
      <c r="AG8">
        <v>92</v>
      </c>
      <c r="AH8">
        <v>28.115297000000002</v>
      </c>
      <c r="AI8">
        <v>35940.400000000001</v>
      </c>
      <c r="AJ8">
        <v>12824.1</v>
      </c>
      <c r="AK8">
        <v>2</v>
      </c>
      <c r="AL8">
        <v>2429</v>
      </c>
      <c r="AM8">
        <v>0.87333333333333341</v>
      </c>
      <c r="AN8" t="s">
        <v>69</v>
      </c>
      <c r="AO8">
        <v>3968.6579999999999</v>
      </c>
      <c r="AP8" t="s">
        <v>469</v>
      </c>
      <c r="AQ8" t="s">
        <v>119</v>
      </c>
      <c r="AR8" t="s">
        <v>91</v>
      </c>
      <c r="AS8" t="s">
        <v>119</v>
      </c>
      <c r="AT8" t="s">
        <v>91</v>
      </c>
      <c r="AU8" t="s">
        <v>354</v>
      </c>
      <c r="AV8" t="s">
        <v>355</v>
      </c>
      <c r="AW8" t="s">
        <v>69</v>
      </c>
      <c r="AX8">
        <v>2587</v>
      </c>
      <c r="AY8" t="s">
        <v>395</v>
      </c>
      <c r="AZ8">
        <v>5</v>
      </c>
      <c r="BA8" t="s">
        <v>430</v>
      </c>
      <c r="BB8">
        <v>1</v>
      </c>
      <c r="BC8">
        <v>1</v>
      </c>
      <c r="BE8" t="s">
        <v>69</v>
      </c>
      <c r="BF8">
        <v>0</v>
      </c>
      <c r="BG8" t="s">
        <v>335</v>
      </c>
      <c r="BI8" t="s">
        <v>119</v>
      </c>
      <c r="BJ8" t="s">
        <v>355</v>
      </c>
      <c r="BK8" t="s">
        <v>69</v>
      </c>
      <c r="BL8">
        <v>0.87333333333333341</v>
      </c>
      <c r="BM8">
        <v>2587</v>
      </c>
      <c r="BN8" t="s">
        <v>91</v>
      </c>
      <c r="BO8" t="s">
        <v>354</v>
      </c>
      <c r="BP8">
        <v>1</v>
      </c>
      <c r="BQ8">
        <v>3968.6579999999999</v>
      </c>
      <c r="BR8">
        <v>9.7761085471734961E-3</v>
      </c>
      <c r="BS8">
        <v>0.31442812500580025</v>
      </c>
      <c r="BT8">
        <v>0.22652208224943735</v>
      </c>
      <c r="BU8">
        <v>20.63</v>
      </c>
      <c r="BV8">
        <v>0.42835638646615559</v>
      </c>
      <c r="BW8">
        <v>1.839412718354668</v>
      </c>
      <c r="BX8">
        <v>2</v>
      </c>
      <c r="BY8">
        <v>17</v>
      </c>
      <c r="BZ8">
        <v>73</v>
      </c>
    </row>
    <row r="9" spans="1:78" ht="16.5">
      <c r="A9" s="124" t="str">
        <f t="shared" si="1"/>
        <v>미래교통</v>
      </c>
      <c r="B9" s="125" t="str">
        <f t="shared" si="2"/>
        <v>김균상</v>
      </c>
      <c r="C9" s="126" t="str">
        <f t="shared" si="3"/>
        <v>C</v>
      </c>
      <c r="D9" s="127">
        <f t="shared" si="4"/>
        <v>0.8676666666666667</v>
      </c>
      <c r="E9" s="128">
        <f t="shared" si="5"/>
        <v>3133</v>
      </c>
      <c r="F9" s="129" t="str">
        <f t="shared" si="6"/>
        <v>111</v>
      </c>
      <c r="G9" s="130" t="str">
        <f t="shared" si="7"/>
        <v>70바5079</v>
      </c>
      <c r="H9" s="131">
        <f t="shared" si="8"/>
        <v>1</v>
      </c>
      <c r="I9" s="132">
        <f t="shared" si="9"/>
        <v>4893.6949999999997</v>
      </c>
      <c r="J9" s="133">
        <f t="shared" si="10"/>
        <v>2.714695763212642E-2</v>
      </c>
      <c r="K9" s="133">
        <f t="shared" si="11"/>
        <v>0.32544520328603943</v>
      </c>
      <c r="L9" s="133">
        <f t="shared" si="12"/>
        <v>0.14488030005956645</v>
      </c>
      <c r="M9" s="134">
        <f t="shared" si="13"/>
        <v>21.145</v>
      </c>
      <c r="N9" s="135">
        <f t="shared" si="14"/>
        <v>0</v>
      </c>
      <c r="O9" s="135">
        <f t="shared" si="15"/>
        <v>5.374262188387303</v>
      </c>
      <c r="P9" s="217">
        <f t="shared" si="16"/>
        <v>22</v>
      </c>
      <c r="Q9" s="218">
        <f t="shared" si="17"/>
        <v>0</v>
      </c>
      <c r="R9" s="218">
        <f t="shared" si="18"/>
        <v>263</v>
      </c>
      <c r="T9">
        <v>510</v>
      </c>
      <c r="U9">
        <v>3133</v>
      </c>
      <c r="V9" t="s">
        <v>356</v>
      </c>
      <c r="W9">
        <v>4893.6949999999997</v>
      </c>
      <c r="X9">
        <v>1879.7170000000001</v>
      </c>
      <c r="Y9">
        <v>2.6030000000000002</v>
      </c>
      <c r="Z9">
        <v>21.145</v>
      </c>
      <c r="AA9">
        <v>176.41553300000001</v>
      </c>
      <c r="AB9">
        <v>4.7891450000000004</v>
      </c>
      <c r="AC9">
        <v>57.413589000000002</v>
      </c>
      <c r="AD9" s="1">
        <v>709</v>
      </c>
      <c r="AE9">
        <v>0</v>
      </c>
      <c r="AF9">
        <v>263</v>
      </c>
      <c r="AG9">
        <v>93</v>
      </c>
      <c r="AH9">
        <v>27.739591999999998</v>
      </c>
      <c r="AI9">
        <v>64076.3</v>
      </c>
      <c r="AJ9">
        <v>28276.7</v>
      </c>
      <c r="AK9">
        <v>22</v>
      </c>
      <c r="AL9">
        <v>26615</v>
      </c>
      <c r="AM9">
        <v>0.8676666666666667</v>
      </c>
      <c r="AN9" t="s">
        <v>69</v>
      </c>
      <c r="AO9">
        <v>4893.6949999999997</v>
      </c>
      <c r="AP9" t="s">
        <v>470</v>
      </c>
      <c r="AQ9" t="s">
        <v>119</v>
      </c>
      <c r="AR9" t="s">
        <v>120</v>
      </c>
      <c r="AS9" t="s">
        <v>119</v>
      </c>
      <c r="AT9" t="s">
        <v>120</v>
      </c>
      <c r="AU9" t="s">
        <v>334</v>
      </c>
      <c r="AV9" t="s">
        <v>356</v>
      </c>
      <c r="AW9" t="s">
        <v>69</v>
      </c>
      <c r="AX9">
        <v>3133</v>
      </c>
      <c r="AY9" t="s">
        <v>396</v>
      </c>
      <c r="AZ9">
        <v>9</v>
      </c>
      <c r="BA9" t="s">
        <v>427</v>
      </c>
      <c r="BB9">
        <v>1</v>
      </c>
      <c r="BC9">
        <v>1</v>
      </c>
      <c r="BE9" t="s">
        <v>67</v>
      </c>
      <c r="BF9">
        <v>1</v>
      </c>
      <c r="BG9" t="s">
        <v>329</v>
      </c>
      <c r="BI9" t="s">
        <v>119</v>
      </c>
      <c r="BJ9" t="s">
        <v>356</v>
      </c>
      <c r="BK9" t="s">
        <v>69</v>
      </c>
      <c r="BL9">
        <v>0.8676666666666667</v>
      </c>
      <c r="BM9">
        <v>3133</v>
      </c>
      <c r="BN9" t="s">
        <v>120</v>
      </c>
      <c r="BO9" t="s">
        <v>334</v>
      </c>
      <c r="BP9">
        <v>1</v>
      </c>
      <c r="BQ9">
        <v>4893.6949999999997</v>
      </c>
      <c r="BR9">
        <v>2.714695763212642E-2</v>
      </c>
      <c r="BS9">
        <v>0.32544520328603943</v>
      </c>
      <c r="BT9">
        <v>0.14488030005956645</v>
      </c>
      <c r="BU9">
        <v>21.145</v>
      </c>
      <c r="BV9">
        <v>0</v>
      </c>
      <c r="BW9">
        <v>5.374262188387303</v>
      </c>
      <c r="BX9">
        <v>22</v>
      </c>
      <c r="BY9">
        <v>0</v>
      </c>
      <c r="BZ9">
        <v>263</v>
      </c>
    </row>
    <row r="10" spans="1:78" ht="16.5">
      <c r="A10" s="107" t="str">
        <f t="shared" si="1"/>
        <v>미래교통</v>
      </c>
      <c r="B10" s="108" t="str">
        <f t="shared" si="2"/>
        <v>김근태</v>
      </c>
      <c r="C10" s="109" t="str">
        <f t="shared" si="3"/>
        <v>B</v>
      </c>
      <c r="D10" s="110">
        <f t="shared" si="4"/>
        <v>0.93928571428571428</v>
      </c>
      <c r="E10" s="111">
        <f t="shared" si="5"/>
        <v>6459</v>
      </c>
      <c r="F10" s="112" t="str">
        <f t="shared" si="6"/>
        <v>111</v>
      </c>
      <c r="G10" s="113" t="str">
        <f t="shared" si="7"/>
        <v>70바5080</v>
      </c>
      <c r="H10" s="114">
        <f t="shared" si="8"/>
        <v>1</v>
      </c>
      <c r="I10" s="115">
        <f t="shared" si="9"/>
        <v>4832.1689999999999</v>
      </c>
      <c r="J10" s="116">
        <f t="shared" si="10"/>
        <v>2.832429552135805E-2</v>
      </c>
      <c r="K10" s="116">
        <f t="shared" si="11"/>
        <v>0.26962551632407372</v>
      </c>
      <c r="L10" s="116">
        <f t="shared" si="12"/>
        <v>0.14382775105754786</v>
      </c>
      <c r="M10" s="117">
        <f t="shared" si="13"/>
        <v>19.751000000000001</v>
      </c>
      <c r="N10" s="118">
        <f t="shared" si="14"/>
        <v>4.1389280879869893E-2</v>
      </c>
      <c r="O10" s="118">
        <f t="shared" si="15"/>
        <v>4.2424012901866641</v>
      </c>
      <c r="P10" s="219">
        <f t="shared" si="16"/>
        <v>12</v>
      </c>
      <c r="Q10" s="220">
        <f t="shared" si="17"/>
        <v>2</v>
      </c>
      <c r="R10" s="220">
        <f t="shared" si="18"/>
        <v>205</v>
      </c>
      <c r="T10">
        <v>510</v>
      </c>
      <c r="U10">
        <v>6459</v>
      </c>
      <c r="V10" t="s">
        <v>223</v>
      </c>
      <c r="W10">
        <v>4832.1689999999999</v>
      </c>
      <c r="X10">
        <v>1837.472</v>
      </c>
      <c r="Y10">
        <v>2.63</v>
      </c>
      <c r="Z10">
        <v>19.751000000000001</v>
      </c>
      <c r="AA10">
        <v>164.37496200000001</v>
      </c>
      <c r="AB10">
        <v>4.655805</v>
      </c>
      <c r="AC10">
        <v>44.319684000000002</v>
      </c>
      <c r="AD10" s="1">
        <v>695</v>
      </c>
      <c r="AE10">
        <v>2</v>
      </c>
      <c r="AF10">
        <v>205</v>
      </c>
      <c r="AG10">
        <v>92</v>
      </c>
      <c r="AH10">
        <v>29.397231999999999</v>
      </c>
      <c r="AI10">
        <v>25735.5</v>
      </c>
      <c r="AJ10">
        <v>8924.1</v>
      </c>
      <c r="AK10">
        <v>12</v>
      </c>
      <c r="AL10">
        <v>8724</v>
      </c>
      <c r="AM10">
        <v>0.93928571428571428</v>
      </c>
      <c r="AN10" t="s">
        <v>68</v>
      </c>
      <c r="AO10">
        <v>4832.1689999999999</v>
      </c>
      <c r="AP10" t="s">
        <v>471</v>
      </c>
      <c r="AQ10" t="s">
        <v>119</v>
      </c>
      <c r="AR10" t="s">
        <v>120</v>
      </c>
      <c r="AS10" t="s">
        <v>119</v>
      </c>
      <c r="AT10" t="s">
        <v>120</v>
      </c>
      <c r="AU10" t="s">
        <v>175</v>
      </c>
      <c r="AV10" t="s">
        <v>223</v>
      </c>
      <c r="AW10" t="s">
        <v>68</v>
      </c>
      <c r="AX10">
        <v>6459</v>
      </c>
      <c r="AY10" t="s">
        <v>398</v>
      </c>
      <c r="AZ10">
        <v>2</v>
      </c>
      <c r="BA10" t="s">
        <v>343</v>
      </c>
      <c r="BB10">
        <v>1</v>
      </c>
      <c r="BC10">
        <v>1</v>
      </c>
      <c r="BE10" t="s">
        <v>68</v>
      </c>
      <c r="BF10">
        <v>0</v>
      </c>
      <c r="BG10" t="s">
        <v>335</v>
      </c>
      <c r="BI10" t="s">
        <v>119</v>
      </c>
      <c r="BJ10" t="s">
        <v>223</v>
      </c>
      <c r="BK10" t="s">
        <v>68</v>
      </c>
      <c r="BL10">
        <v>0.93928571428571428</v>
      </c>
      <c r="BM10">
        <v>6459</v>
      </c>
      <c r="BN10" t="s">
        <v>120</v>
      </c>
      <c r="BO10" t="s">
        <v>175</v>
      </c>
      <c r="BP10">
        <v>1</v>
      </c>
      <c r="BQ10">
        <v>4832.1689999999999</v>
      </c>
      <c r="BR10">
        <v>2.832429552135805E-2</v>
      </c>
      <c r="BS10">
        <v>0.26962551632407372</v>
      </c>
      <c r="BT10">
        <v>0.14382775105754786</v>
      </c>
      <c r="BU10">
        <v>19.751000000000001</v>
      </c>
      <c r="BV10">
        <v>4.1389280879869893E-2</v>
      </c>
      <c r="BW10">
        <v>4.2424012901866641</v>
      </c>
      <c r="BX10">
        <v>12</v>
      </c>
      <c r="BY10">
        <v>2</v>
      </c>
      <c r="BZ10">
        <v>205</v>
      </c>
    </row>
    <row r="11" spans="1:78" ht="16.5">
      <c r="A11" s="124" t="str">
        <f t="shared" si="1"/>
        <v>미래교통</v>
      </c>
      <c r="B11" s="125" t="str">
        <f t="shared" si="2"/>
        <v>김기덕</v>
      </c>
      <c r="C11" s="126" t="str">
        <f t="shared" si="3"/>
        <v>S</v>
      </c>
      <c r="D11" s="127">
        <f t="shared" si="4"/>
        <v>1.08413369871923</v>
      </c>
      <c r="E11" s="128">
        <f t="shared" si="5"/>
        <v>1010</v>
      </c>
      <c r="F11" s="129" t="str">
        <f t="shared" si="6"/>
        <v>117</v>
      </c>
      <c r="G11" s="130" t="str">
        <f t="shared" si="7"/>
        <v>75아1243</v>
      </c>
      <c r="H11" s="131">
        <f t="shared" si="8"/>
        <v>2</v>
      </c>
      <c r="I11" s="132">
        <f t="shared" si="9"/>
        <v>5819.0330000000004</v>
      </c>
      <c r="J11" s="133">
        <f t="shared" si="10"/>
        <v>9.0263026355317313E-3</v>
      </c>
      <c r="K11" s="133">
        <f t="shared" si="11"/>
        <v>0.22016607122660964</v>
      </c>
      <c r="L11" s="133">
        <f t="shared" si="12"/>
        <v>0.12665334601127026</v>
      </c>
      <c r="M11" s="134">
        <f t="shared" si="13"/>
        <v>16.495000000000001</v>
      </c>
      <c r="N11" s="135">
        <f t="shared" si="14"/>
        <v>0</v>
      </c>
      <c r="O11" s="135">
        <f t="shared" si="15"/>
        <v>0.70458442150096068</v>
      </c>
      <c r="P11" s="217">
        <f t="shared" si="16"/>
        <v>10</v>
      </c>
      <c r="Q11" s="218">
        <f t="shared" si="17"/>
        <v>0</v>
      </c>
      <c r="R11" s="218">
        <f t="shared" si="18"/>
        <v>41</v>
      </c>
      <c r="T11">
        <v>510</v>
      </c>
      <c r="U11">
        <v>1010</v>
      </c>
      <c r="V11" t="s">
        <v>224</v>
      </c>
      <c r="W11">
        <v>5819.0330000000004</v>
      </c>
      <c r="X11">
        <v>2002.0329999999999</v>
      </c>
      <c r="Y11">
        <v>2.907</v>
      </c>
      <c r="Z11">
        <v>16.495000000000001</v>
      </c>
      <c r="AA11">
        <v>153.06998400000001</v>
      </c>
      <c r="AB11">
        <v>1.381656</v>
      </c>
      <c r="AC11">
        <v>33.700817000000001</v>
      </c>
      <c r="AD11" s="1">
        <v>737</v>
      </c>
      <c r="AE11">
        <v>0</v>
      </c>
      <c r="AF11">
        <v>41</v>
      </c>
      <c r="AG11">
        <v>91</v>
      </c>
      <c r="AH11">
        <v>38.015506000000002</v>
      </c>
      <c r="AI11">
        <v>99413.4</v>
      </c>
      <c r="AJ11">
        <v>54169.1</v>
      </c>
      <c r="AK11">
        <v>10</v>
      </c>
      <c r="AL11">
        <v>718</v>
      </c>
      <c r="AM11">
        <v>1.08413369871923</v>
      </c>
      <c r="AN11" t="s">
        <v>71</v>
      </c>
      <c r="AO11">
        <v>5690.2610000000004</v>
      </c>
      <c r="AP11" t="s">
        <v>472</v>
      </c>
      <c r="AQ11" t="s">
        <v>119</v>
      </c>
      <c r="AR11" t="s">
        <v>122</v>
      </c>
      <c r="AS11" t="s">
        <v>119</v>
      </c>
      <c r="AT11" t="s">
        <v>122</v>
      </c>
      <c r="AU11" t="s">
        <v>210</v>
      </c>
      <c r="AV11" t="s">
        <v>224</v>
      </c>
      <c r="AW11" t="s">
        <v>71</v>
      </c>
      <c r="AX11">
        <v>1010</v>
      </c>
      <c r="AY11" t="s">
        <v>399</v>
      </c>
      <c r="AZ11">
        <v>1</v>
      </c>
      <c r="BA11" t="s">
        <v>352</v>
      </c>
      <c r="BB11">
        <v>2</v>
      </c>
      <c r="BC11">
        <v>1</v>
      </c>
      <c r="BE11" t="s">
        <v>71</v>
      </c>
      <c r="BF11">
        <v>0</v>
      </c>
      <c r="BG11" t="s">
        <v>335</v>
      </c>
      <c r="BI11" t="s">
        <v>119</v>
      </c>
      <c r="BJ11" t="s">
        <v>224</v>
      </c>
      <c r="BK11" t="s">
        <v>71</v>
      </c>
      <c r="BL11">
        <v>1.08413369871923</v>
      </c>
      <c r="BM11">
        <v>1010</v>
      </c>
      <c r="BN11" t="s">
        <v>122</v>
      </c>
      <c r="BO11" t="s">
        <v>210</v>
      </c>
      <c r="BP11">
        <v>2</v>
      </c>
      <c r="BQ11">
        <v>5819.0330000000004</v>
      </c>
      <c r="BR11">
        <v>9.0263026355317313E-3</v>
      </c>
      <c r="BS11">
        <v>0.22016607122660964</v>
      </c>
      <c r="BT11">
        <v>0.12665334601127026</v>
      </c>
      <c r="BU11">
        <v>16.495000000000001</v>
      </c>
      <c r="BV11">
        <v>0</v>
      </c>
      <c r="BW11">
        <v>0.70458442150096068</v>
      </c>
      <c r="BX11">
        <v>10</v>
      </c>
      <c r="BY11">
        <v>0</v>
      </c>
      <c r="BZ11">
        <v>41</v>
      </c>
    </row>
    <row r="12" spans="1:78" ht="16.5">
      <c r="A12" s="107" t="str">
        <f t="shared" si="1"/>
        <v>미래교통</v>
      </c>
      <c r="B12" s="108" t="str">
        <f t="shared" si="2"/>
        <v>김기평</v>
      </c>
      <c r="C12" s="109" t="str">
        <f t="shared" si="3"/>
        <v>S</v>
      </c>
      <c r="D12" s="110">
        <f t="shared" si="4"/>
        <v>1.0116539261296504</v>
      </c>
      <c r="E12" s="111">
        <f t="shared" si="5"/>
        <v>6150</v>
      </c>
      <c r="F12" s="112" t="str">
        <f t="shared" si="6"/>
        <v>117</v>
      </c>
      <c r="G12" s="113" t="str">
        <f t="shared" si="7"/>
        <v>75아1243</v>
      </c>
      <c r="H12" s="114">
        <f t="shared" si="8"/>
        <v>2</v>
      </c>
      <c r="I12" s="115">
        <f t="shared" si="9"/>
        <v>5078.951</v>
      </c>
      <c r="J12" s="116">
        <f t="shared" si="10"/>
        <v>1.0343819960537752E-2</v>
      </c>
      <c r="K12" s="116">
        <f t="shared" si="11"/>
        <v>0.18416344183147623</v>
      </c>
      <c r="L12" s="116">
        <f t="shared" si="12"/>
        <v>5.1191673241187008E-2</v>
      </c>
      <c r="M12" s="117">
        <f t="shared" si="13"/>
        <v>20.745000000000001</v>
      </c>
      <c r="N12" s="118">
        <f t="shared" si="14"/>
        <v>5.9067315278292704E-2</v>
      </c>
      <c r="O12" s="118">
        <f t="shared" si="15"/>
        <v>3.8196863879962613</v>
      </c>
      <c r="P12" s="219">
        <f t="shared" si="16"/>
        <v>9</v>
      </c>
      <c r="Q12" s="220">
        <f t="shared" si="17"/>
        <v>3</v>
      </c>
      <c r="R12" s="220">
        <f t="shared" si="18"/>
        <v>194</v>
      </c>
      <c r="T12">
        <v>510</v>
      </c>
      <c r="U12">
        <v>6150</v>
      </c>
      <c r="V12" t="s">
        <v>225</v>
      </c>
      <c r="W12">
        <v>5078.951</v>
      </c>
      <c r="X12">
        <v>1853.867</v>
      </c>
      <c r="Y12">
        <v>2.74</v>
      </c>
      <c r="Z12">
        <v>20.745000000000001</v>
      </c>
      <c r="AA12">
        <v>115.65939899999999</v>
      </c>
      <c r="AB12">
        <v>1.1963600000000001</v>
      </c>
      <c r="AC12">
        <v>21.300232999999999</v>
      </c>
      <c r="AD12" s="1">
        <v>260</v>
      </c>
      <c r="AE12">
        <v>3</v>
      </c>
      <c r="AF12">
        <v>194</v>
      </c>
      <c r="AG12">
        <v>94</v>
      </c>
      <c r="AH12">
        <v>43.912998000000002</v>
      </c>
      <c r="AI12">
        <v>30172.400000000001</v>
      </c>
      <c r="AJ12">
        <v>17647.599999999999</v>
      </c>
      <c r="AK12">
        <v>9</v>
      </c>
      <c r="AL12">
        <v>1533</v>
      </c>
      <c r="AM12">
        <v>1.0116539261296504</v>
      </c>
      <c r="AN12" t="s">
        <v>71</v>
      </c>
      <c r="AO12">
        <v>4864.6109999999999</v>
      </c>
      <c r="AP12" t="s">
        <v>473</v>
      </c>
      <c r="AQ12" t="s">
        <v>119</v>
      </c>
      <c r="AR12" t="s">
        <v>122</v>
      </c>
      <c r="AS12" t="s">
        <v>119</v>
      </c>
      <c r="AT12" t="s">
        <v>122</v>
      </c>
      <c r="AU12" t="s">
        <v>210</v>
      </c>
      <c r="AV12" t="s">
        <v>225</v>
      </c>
      <c r="AW12" t="s">
        <v>71</v>
      </c>
      <c r="AX12">
        <v>6150</v>
      </c>
      <c r="AY12" t="s">
        <v>399</v>
      </c>
      <c r="AZ12">
        <v>3</v>
      </c>
      <c r="BA12" t="s">
        <v>400</v>
      </c>
      <c r="BB12">
        <v>2</v>
      </c>
      <c r="BC12">
        <v>1</v>
      </c>
      <c r="BE12" t="s">
        <v>71</v>
      </c>
      <c r="BF12">
        <v>0</v>
      </c>
      <c r="BG12" t="s">
        <v>335</v>
      </c>
      <c r="BI12" t="s">
        <v>119</v>
      </c>
      <c r="BJ12" t="s">
        <v>225</v>
      </c>
      <c r="BK12" t="s">
        <v>71</v>
      </c>
      <c r="BL12">
        <v>1.0116539261296504</v>
      </c>
      <c r="BM12">
        <v>6150</v>
      </c>
      <c r="BN12" t="s">
        <v>122</v>
      </c>
      <c r="BO12" t="s">
        <v>210</v>
      </c>
      <c r="BP12">
        <v>2</v>
      </c>
      <c r="BQ12">
        <v>5078.951</v>
      </c>
      <c r="BR12">
        <v>1.0343819960537752E-2</v>
      </c>
      <c r="BS12">
        <v>0.18416344183147623</v>
      </c>
      <c r="BT12">
        <v>5.1191673241187008E-2</v>
      </c>
      <c r="BU12">
        <v>20.745000000000001</v>
      </c>
      <c r="BV12">
        <v>5.9067315278292704E-2</v>
      </c>
      <c r="BW12">
        <v>3.8196863879962613</v>
      </c>
      <c r="BX12">
        <v>9</v>
      </c>
      <c r="BY12">
        <v>3</v>
      </c>
      <c r="BZ12">
        <v>194</v>
      </c>
    </row>
    <row r="13" spans="1:78" ht="16.5">
      <c r="A13" s="124" t="str">
        <f t="shared" si="1"/>
        <v>미래교통</v>
      </c>
      <c r="B13" s="125" t="str">
        <f t="shared" si="2"/>
        <v>김길수</v>
      </c>
      <c r="C13" s="126" t="str">
        <f t="shared" si="3"/>
        <v>B</v>
      </c>
      <c r="D13" s="127">
        <f t="shared" si="4"/>
        <v>0.92600000000000005</v>
      </c>
      <c r="E13" s="128">
        <f t="shared" si="5"/>
        <v>868</v>
      </c>
      <c r="F13" s="129" t="str">
        <f t="shared" si="6"/>
        <v>304</v>
      </c>
      <c r="G13" s="130" t="str">
        <f t="shared" si="7"/>
        <v>70바5915</v>
      </c>
      <c r="H13" s="131">
        <f t="shared" si="8"/>
        <v>1</v>
      </c>
      <c r="I13" s="132">
        <f t="shared" si="9"/>
        <v>3653.0320000000002</v>
      </c>
      <c r="J13" s="133">
        <f t="shared" si="10"/>
        <v>3.3105444831937947E-2</v>
      </c>
      <c r="K13" s="133">
        <f t="shared" si="11"/>
        <v>0.29341192225020091</v>
      </c>
      <c r="L13" s="133">
        <f t="shared" si="12"/>
        <v>0.11990040054398647</v>
      </c>
      <c r="M13" s="134">
        <f t="shared" si="13"/>
        <v>18.21</v>
      </c>
      <c r="N13" s="135">
        <f t="shared" si="14"/>
        <v>0</v>
      </c>
      <c r="O13" s="135">
        <f t="shared" si="15"/>
        <v>11.086680872217928</v>
      </c>
      <c r="P13" s="217">
        <f t="shared" si="16"/>
        <v>1</v>
      </c>
      <c r="Q13" s="218">
        <f t="shared" si="17"/>
        <v>0</v>
      </c>
      <c r="R13" s="218">
        <f t="shared" si="18"/>
        <v>405</v>
      </c>
      <c r="T13">
        <v>510</v>
      </c>
      <c r="U13">
        <v>868</v>
      </c>
      <c r="V13" t="s">
        <v>226</v>
      </c>
      <c r="W13">
        <v>3653.0320000000002</v>
      </c>
      <c r="X13">
        <v>1315.1759999999999</v>
      </c>
      <c r="Y13">
        <v>2.778</v>
      </c>
      <c r="Z13">
        <v>18.21</v>
      </c>
      <c r="AA13">
        <v>132.45497900000001</v>
      </c>
      <c r="AB13">
        <v>4.3849809999999998</v>
      </c>
      <c r="AC13">
        <v>38.863869999999999</v>
      </c>
      <c r="AD13" s="1">
        <v>438</v>
      </c>
      <c r="AE13">
        <v>0</v>
      </c>
      <c r="AF13">
        <v>405</v>
      </c>
      <c r="AG13">
        <v>91</v>
      </c>
      <c r="AH13">
        <v>27.579422999999998</v>
      </c>
      <c r="AI13">
        <v>42860.6</v>
      </c>
      <c r="AJ13">
        <v>7449.6</v>
      </c>
      <c r="AK13">
        <v>1</v>
      </c>
      <c r="AL13">
        <v>1889</v>
      </c>
      <c r="AM13">
        <v>0.92600000000000005</v>
      </c>
      <c r="AN13" t="s">
        <v>68</v>
      </c>
      <c r="AO13">
        <v>3653.0320000000002</v>
      </c>
      <c r="AP13" t="s">
        <v>474</v>
      </c>
      <c r="AQ13" t="s">
        <v>119</v>
      </c>
      <c r="AR13" t="s">
        <v>91</v>
      </c>
      <c r="AS13" t="s">
        <v>119</v>
      </c>
      <c r="AT13" t="s">
        <v>91</v>
      </c>
      <c r="AU13" t="s">
        <v>213</v>
      </c>
      <c r="AV13" t="s">
        <v>226</v>
      </c>
      <c r="AW13" t="s">
        <v>68</v>
      </c>
      <c r="AX13">
        <v>868</v>
      </c>
      <c r="AY13" t="s">
        <v>394</v>
      </c>
      <c r="AZ13">
        <v>6</v>
      </c>
      <c r="BA13" t="s">
        <v>445</v>
      </c>
      <c r="BB13">
        <v>1</v>
      </c>
      <c r="BC13">
        <v>1</v>
      </c>
      <c r="BE13" t="s">
        <v>68</v>
      </c>
      <c r="BF13">
        <v>0</v>
      </c>
      <c r="BG13" t="s">
        <v>335</v>
      </c>
      <c r="BI13" t="s">
        <v>119</v>
      </c>
      <c r="BJ13" t="s">
        <v>226</v>
      </c>
      <c r="BK13" t="s">
        <v>68</v>
      </c>
      <c r="BL13">
        <v>0.92600000000000005</v>
      </c>
      <c r="BM13">
        <v>868</v>
      </c>
      <c r="BN13" t="s">
        <v>91</v>
      </c>
      <c r="BO13" t="s">
        <v>213</v>
      </c>
      <c r="BP13">
        <v>1</v>
      </c>
      <c r="BQ13">
        <v>3653.0320000000002</v>
      </c>
      <c r="BR13">
        <v>3.3105444831937947E-2</v>
      </c>
      <c r="BS13">
        <v>0.29341192225020091</v>
      </c>
      <c r="BT13">
        <v>0.11990040054398647</v>
      </c>
      <c r="BU13">
        <v>18.21</v>
      </c>
      <c r="BV13">
        <v>0</v>
      </c>
      <c r="BW13">
        <v>11.086680872217928</v>
      </c>
      <c r="BX13">
        <v>1</v>
      </c>
      <c r="BY13">
        <v>0</v>
      </c>
      <c r="BZ13">
        <v>405</v>
      </c>
    </row>
    <row r="14" spans="1:78" ht="16.5">
      <c r="A14" s="107" t="str">
        <f t="shared" si="1"/>
        <v>미래교통</v>
      </c>
      <c r="B14" s="108" t="str">
        <f t="shared" si="2"/>
        <v>김동수</v>
      </c>
      <c r="C14" s="109" t="str">
        <f t="shared" si="3"/>
        <v>A</v>
      </c>
      <c r="D14" s="110">
        <f t="shared" si="4"/>
        <v>0.96413793103448275</v>
      </c>
      <c r="E14" s="111">
        <f t="shared" si="5"/>
        <v>923</v>
      </c>
      <c r="F14" s="112" t="str">
        <f t="shared" si="6"/>
        <v>111</v>
      </c>
      <c r="G14" s="113" t="str">
        <f t="shared" si="7"/>
        <v>70바5905</v>
      </c>
      <c r="H14" s="114">
        <f t="shared" si="8"/>
        <v>1</v>
      </c>
      <c r="I14" s="115">
        <f t="shared" si="9"/>
        <v>4148.7550000000001</v>
      </c>
      <c r="J14" s="116">
        <f t="shared" si="10"/>
        <v>4.5582199342915748E-2</v>
      </c>
      <c r="K14" s="116">
        <f t="shared" si="11"/>
        <v>0.25217167557330222</v>
      </c>
      <c r="L14" s="116">
        <f t="shared" si="12"/>
        <v>0.14197030193395369</v>
      </c>
      <c r="M14" s="117">
        <f t="shared" si="13"/>
        <v>18.884</v>
      </c>
      <c r="N14" s="118">
        <f t="shared" si="14"/>
        <v>0.21693254964441139</v>
      </c>
      <c r="O14" s="118">
        <f t="shared" si="15"/>
        <v>13.739061477479389</v>
      </c>
      <c r="P14" s="219">
        <f t="shared" si="16"/>
        <v>6</v>
      </c>
      <c r="Q14" s="220">
        <f t="shared" si="17"/>
        <v>9</v>
      </c>
      <c r="R14" s="220">
        <f t="shared" si="18"/>
        <v>570</v>
      </c>
      <c r="T14">
        <v>510</v>
      </c>
      <c r="U14">
        <v>923</v>
      </c>
      <c r="V14" t="s">
        <v>227</v>
      </c>
      <c r="W14">
        <v>4148.7550000000001</v>
      </c>
      <c r="X14">
        <v>1483.8620000000001</v>
      </c>
      <c r="Y14">
        <v>2.7959999999999998</v>
      </c>
      <c r="Z14">
        <v>18.884</v>
      </c>
      <c r="AA14">
        <v>137.138578</v>
      </c>
      <c r="AB14">
        <v>6.2510779999999997</v>
      </c>
      <c r="AC14">
        <v>34.582464999999999</v>
      </c>
      <c r="AD14" s="1">
        <v>589</v>
      </c>
      <c r="AE14">
        <v>9</v>
      </c>
      <c r="AF14">
        <v>570</v>
      </c>
      <c r="AG14">
        <v>93</v>
      </c>
      <c r="AH14">
        <v>30.252282000000001</v>
      </c>
      <c r="AI14">
        <v>22245</v>
      </c>
      <c r="AJ14">
        <v>10888.5</v>
      </c>
      <c r="AK14">
        <v>6</v>
      </c>
      <c r="AL14">
        <v>4103</v>
      </c>
      <c r="AM14">
        <v>0.96413793103448275</v>
      </c>
      <c r="AN14" t="s">
        <v>66</v>
      </c>
      <c r="AO14">
        <v>4148.7550000000001</v>
      </c>
      <c r="AP14" t="s">
        <v>475</v>
      </c>
      <c r="AQ14" t="s">
        <v>119</v>
      </c>
      <c r="AR14" t="s">
        <v>120</v>
      </c>
      <c r="AS14" t="s">
        <v>119</v>
      </c>
      <c r="AT14" t="s">
        <v>120</v>
      </c>
      <c r="AU14" t="s">
        <v>176</v>
      </c>
      <c r="AV14" t="s">
        <v>227</v>
      </c>
      <c r="AW14" t="s">
        <v>66</v>
      </c>
      <c r="AX14">
        <v>923</v>
      </c>
      <c r="AY14" t="s">
        <v>392</v>
      </c>
      <c r="AZ14">
        <v>4</v>
      </c>
      <c r="BA14" t="s">
        <v>434</v>
      </c>
      <c r="BB14">
        <v>1</v>
      </c>
      <c r="BC14">
        <v>1</v>
      </c>
      <c r="BE14" t="s">
        <v>68</v>
      </c>
      <c r="BF14">
        <v>1</v>
      </c>
      <c r="BG14" t="s">
        <v>329</v>
      </c>
      <c r="BI14" t="s">
        <v>119</v>
      </c>
      <c r="BJ14" t="s">
        <v>227</v>
      </c>
      <c r="BK14" t="s">
        <v>66</v>
      </c>
      <c r="BL14">
        <v>0.96413793103448275</v>
      </c>
      <c r="BM14">
        <v>923</v>
      </c>
      <c r="BN14" t="s">
        <v>120</v>
      </c>
      <c r="BO14" t="s">
        <v>176</v>
      </c>
      <c r="BP14">
        <v>1</v>
      </c>
      <c r="BQ14">
        <v>4148.7550000000001</v>
      </c>
      <c r="BR14">
        <v>4.5582199342915748E-2</v>
      </c>
      <c r="BS14">
        <v>0.25217167557330222</v>
      </c>
      <c r="BT14">
        <v>0.14197030193395369</v>
      </c>
      <c r="BU14">
        <v>18.884</v>
      </c>
      <c r="BV14">
        <v>0.21693254964441139</v>
      </c>
      <c r="BW14">
        <v>13.739061477479389</v>
      </c>
      <c r="BX14">
        <v>6</v>
      </c>
      <c r="BY14">
        <v>9</v>
      </c>
      <c r="BZ14">
        <v>570</v>
      </c>
    </row>
    <row r="15" spans="1:78" ht="16.5">
      <c r="A15" s="124" t="str">
        <f t="shared" si="1"/>
        <v>미래교통</v>
      </c>
      <c r="B15" s="125" t="str">
        <f t="shared" si="2"/>
        <v>김문중</v>
      </c>
      <c r="C15" s="126" t="str">
        <f t="shared" si="3"/>
        <v>D</v>
      </c>
      <c r="D15" s="127">
        <f t="shared" si="4"/>
        <v>0.80799999999999994</v>
      </c>
      <c r="E15" s="128">
        <f t="shared" si="5"/>
        <v>2279</v>
      </c>
      <c r="F15" s="129" t="str">
        <f t="shared" si="6"/>
        <v>111</v>
      </c>
      <c r="G15" s="130" t="str">
        <f t="shared" si="7"/>
        <v>72바1605</v>
      </c>
      <c r="H15" s="131">
        <f t="shared" si="8"/>
        <v>1</v>
      </c>
      <c r="I15" s="132">
        <f t="shared" si="9"/>
        <v>5102.1000000000004</v>
      </c>
      <c r="J15" s="133">
        <f t="shared" si="10"/>
        <v>7.608770339825488E-2</v>
      </c>
      <c r="K15" s="133">
        <f t="shared" si="11"/>
        <v>0.29684379646208425</v>
      </c>
      <c r="L15" s="133">
        <f t="shared" si="12"/>
        <v>0.18070990376511631</v>
      </c>
      <c r="M15" s="134">
        <f t="shared" si="13"/>
        <v>22.120999999999999</v>
      </c>
      <c r="N15" s="135">
        <f t="shared" si="14"/>
        <v>0.58799317927912031</v>
      </c>
      <c r="O15" s="135">
        <f t="shared" si="15"/>
        <v>10.799474726093177</v>
      </c>
      <c r="P15" s="217">
        <f t="shared" si="16"/>
        <v>37</v>
      </c>
      <c r="Q15" s="218">
        <f t="shared" si="17"/>
        <v>30</v>
      </c>
      <c r="R15" s="218">
        <f t="shared" si="18"/>
        <v>551</v>
      </c>
      <c r="T15">
        <v>510</v>
      </c>
      <c r="U15">
        <v>2279</v>
      </c>
      <c r="V15" t="s">
        <v>228</v>
      </c>
      <c r="W15">
        <v>5102.1000000000004</v>
      </c>
      <c r="X15">
        <v>2104.8270000000002</v>
      </c>
      <c r="Y15">
        <v>2.4239999999999999</v>
      </c>
      <c r="Z15">
        <v>22.120999999999999</v>
      </c>
      <c r="AA15">
        <v>179.82135600000001</v>
      </c>
      <c r="AB15">
        <v>13.682194000000001</v>
      </c>
      <c r="AC15">
        <v>53.378853999999997</v>
      </c>
      <c r="AD15" s="1">
        <v>922</v>
      </c>
      <c r="AE15">
        <v>30</v>
      </c>
      <c r="AF15">
        <v>551</v>
      </c>
      <c r="AG15">
        <v>92</v>
      </c>
      <c r="AH15">
        <v>28.373159000000001</v>
      </c>
      <c r="AI15">
        <v>52690.8</v>
      </c>
      <c r="AJ15">
        <v>26976.5</v>
      </c>
      <c r="AK15">
        <v>37</v>
      </c>
      <c r="AL15">
        <v>31852</v>
      </c>
      <c r="AM15">
        <v>0.80799999999999994</v>
      </c>
      <c r="AN15" t="s">
        <v>67</v>
      </c>
      <c r="AO15">
        <v>5102.1000000000004</v>
      </c>
      <c r="AP15" t="s">
        <v>476</v>
      </c>
      <c r="AQ15" t="s">
        <v>119</v>
      </c>
      <c r="AR15" t="s">
        <v>120</v>
      </c>
      <c r="AS15" t="s">
        <v>119</v>
      </c>
      <c r="AT15" t="s">
        <v>120</v>
      </c>
      <c r="AU15" t="s">
        <v>187</v>
      </c>
      <c r="AV15" t="s">
        <v>228</v>
      </c>
      <c r="AW15" t="s">
        <v>67</v>
      </c>
      <c r="AX15">
        <v>2279</v>
      </c>
      <c r="AY15" t="s">
        <v>402</v>
      </c>
      <c r="AZ15">
        <v>14</v>
      </c>
      <c r="BA15" t="s">
        <v>451</v>
      </c>
      <c r="BB15">
        <v>1</v>
      </c>
      <c r="BC15">
        <v>1</v>
      </c>
      <c r="BE15" t="s">
        <v>67</v>
      </c>
      <c r="BF15">
        <v>0</v>
      </c>
      <c r="BG15" t="s">
        <v>335</v>
      </c>
      <c r="BI15" t="s">
        <v>119</v>
      </c>
      <c r="BJ15" t="s">
        <v>228</v>
      </c>
      <c r="BK15" t="s">
        <v>67</v>
      </c>
      <c r="BL15">
        <v>0.80799999999999994</v>
      </c>
      <c r="BM15">
        <v>2279</v>
      </c>
      <c r="BN15" t="s">
        <v>120</v>
      </c>
      <c r="BO15" t="s">
        <v>187</v>
      </c>
      <c r="BP15">
        <v>1</v>
      </c>
      <c r="BQ15">
        <v>5102.1000000000004</v>
      </c>
      <c r="BR15">
        <v>7.608770339825488E-2</v>
      </c>
      <c r="BS15">
        <v>0.29684379646208425</v>
      </c>
      <c r="BT15">
        <v>0.18070990376511631</v>
      </c>
      <c r="BU15">
        <v>22.120999999999999</v>
      </c>
      <c r="BV15">
        <v>0.58799317927912031</v>
      </c>
      <c r="BW15">
        <v>10.799474726093177</v>
      </c>
      <c r="BX15">
        <v>37</v>
      </c>
      <c r="BY15">
        <v>30</v>
      </c>
      <c r="BZ15">
        <v>551</v>
      </c>
    </row>
    <row r="16" spans="1:78" ht="16.5">
      <c r="A16" s="107" t="str">
        <f t="shared" si="1"/>
        <v>미래교통</v>
      </c>
      <c r="B16" s="108" t="str">
        <f t="shared" si="2"/>
        <v>김병규</v>
      </c>
      <c r="C16" s="109" t="str">
        <f t="shared" si="3"/>
        <v>S</v>
      </c>
      <c r="D16" s="110">
        <f t="shared" si="4"/>
        <v>1.0281394148238308</v>
      </c>
      <c r="E16" s="111">
        <f t="shared" si="5"/>
        <v>3135</v>
      </c>
      <c r="F16" s="112" t="str">
        <f t="shared" si="6"/>
        <v>111-2</v>
      </c>
      <c r="G16" s="113" t="str">
        <f t="shared" si="7"/>
        <v>72바1547</v>
      </c>
      <c r="H16" s="114">
        <f t="shared" si="8"/>
        <v>6</v>
      </c>
      <c r="I16" s="115">
        <f t="shared" si="9"/>
        <v>2861.0099999999998</v>
      </c>
      <c r="J16" s="116">
        <f t="shared" si="10"/>
        <v>1.0656674769383458E-2</v>
      </c>
      <c r="K16" s="116">
        <f t="shared" si="11"/>
        <v>0.3510340121864412</v>
      </c>
      <c r="L16" s="116">
        <f t="shared" si="12"/>
        <v>0.26074707882880521</v>
      </c>
      <c r="M16" s="117">
        <f t="shared" si="13"/>
        <v>9.8350000000000009</v>
      </c>
      <c r="N16" s="118">
        <f t="shared" si="14"/>
        <v>9.9265643950912441</v>
      </c>
      <c r="O16" s="118">
        <f t="shared" si="15"/>
        <v>2.5515464818368341</v>
      </c>
      <c r="P16" s="219">
        <f t="shared" si="16"/>
        <v>18</v>
      </c>
      <c r="Q16" s="220">
        <f t="shared" si="17"/>
        <v>284</v>
      </c>
      <c r="R16" s="220">
        <f t="shared" si="18"/>
        <v>73</v>
      </c>
      <c r="T16">
        <v>510</v>
      </c>
      <c r="U16">
        <v>3135</v>
      </c>
      <c r="V16" t="s">
        <v>357</v>
      </c>
      <c r="W16">
        <v>2861.01</v>
      </c>
      <c r="X16">
        <v>1273.604</v>
      </c>
      <c r="Y16">
        <v>2.246</v>
      </c>
      <c r="Z16">
        <v>9.8350000000000009</v>
      </c>
      <c r="AA16">
        <v>180.03467699999999</v>
      </c>
      <c r="AB16">
        <v>1.918571</v>
      </c>
      <c r="AC16">
        <v>63.198295000000002</v>
      </c>
      <c r="AD16" s="1">
        <v>746</v>
      </c>
      <c r="AE16">
        <v>284</v>
      </c>
      <c r="AF16">
        <v>73</v>
      </c>
      <c r="AG16">
        <v>88</v>
      </c>
      <c r="AH16">
        <v>15.891438000000001</v>
      </c>
      <c r="AI16">
        <v>441</v>
      </c>
      <c r="AJ16">
        <v>5.6</v>
      </c>
      <c r="AK16">
        <v>18</v>
      </c>
      <c r="AL16">
        <v>3535</v>
      </c>
      <c r="AM16">
        <v>1.0281394148238308</v>
      </c>
      <c r="AN16" t="s">
        <v>71</v>
      </c>
      <c r="AO16">
        <v>2176.6149999999998</v>
      </c>
      <c r="AP16" t="s">
        <v>477</v>
      </c>
      <c r="AQ16" t="s">
        <v>119</v>
      </c>
      <c r="AR16" t="s">
        <v>121</v>
      </c>
      <c r="AS16" t="s">
        <v>119</v>
      </c>
      <c r="AT16" t="s">
        <v>121</v>
      </c>
      <c r="AU16" t="s">
        <v>351</v>
      </c>
      <c r="AV16" t="s">
        <v>357</v>
      </c>
      <c r="AW16" t="s">
        <v>71</v>
      </c>
      <c r="AX16">
        <v>3135</v>
      </c>
      <c r="AY16" t="s">
        <v>404</v>
      </c>
      <c r="AZ16">
        <v>2</v>
      </c>
      <c r="BA16" t="s">
        <v>432</v>
      </c>
      <c r="BB16">
        <v>6</v>
      </c>
      <c r="BC16">
        <v>1</v>
      </c>
      <c r="BE16" t="s">
        <v>71</v>
      </c>
      <c r="BF16">
        <v>0</v>
      </c>
      <c r="BG16" t="s">
        <v>335</v>
      </c>
      <c r="BI16" t="s">
        <v>119</v>
      </c>
      <c r="BJ16" t="s">
        <v>357</v>
      </c>
      <c r="BK16" t="s">
        <v>71</v>
      </c>
      <c r="BL16">
        <v>1.0281394148238308</v>
      </c>
      <c r="BM16">
        <v>3135</v>
      </c>
      <c r="BN16" t="s">
        <v>121</v>
      </c>
      <c r="BO16" t="s">
        <v>351</v>
      </c>
      <c r="BP16">
        <v>6</v>
      </c>
      <c r="BQ16">
        <v>2861.0099999999998</v>
      </c>
      <c r="BR16">
        <v>1.0656674769383458E-2</v>
      </c>
      <c r="BS16">
        <v>0.3510340121864412</v>
      </c>
      <c r="BT16">
        <v>0.26074707882880521</v>
      </c>
      <c r="BU16">
        <v>9.8350000000000009</v>
      </c>
      <c r="BV16">
        <v>9.9265643950912441</v>
      </c>
      <c r="BW16">
        <v>2.5515464818368341</v>
      </c>
      <c r="BX16">
        <v>18</v>
      </c>
      <c r="BY16">
        <v>284</v>
      </c>
      <c r="BZ16">
        <v>73</v>
      </c>
    </row>
    <row r="17" spans="1:78" ht="16.5">
      <c r="A17" s="124" t="str">
        <f t="shared" si="1"/>
        <v>미래교통</v>
      </c>
      <c r="B17" s="125" t="str">
        <f t="shared" si="2"/>
        <v>김성균</v>
      </c>
      <c r="C17" s="126" t="str">
        <f t="shared" si="3"/>
        <v>B</v>
      </c>
      <c r="D17" s="127">
        <f t="shared" si="4"/>
        <v>0.91864656048277704</v>
      </c>
      <c r="E17" s="128">
        <f t="shared" si="5"/>
        <v>4916</v>
      </c>
      <c r="F17" s="129" t="str">
        <f t="shared" si="6"/>
        <v>111-2</v>
      </c>
      <c r="G17" s="130" t="str">
        <f t="shared" si="7"/>
        <v>70바6055</v>
      </c>
      <c r="H17" s="131">
        <f t="shared" si="8"/>
        <v>14</v>
      </c>
      <c r="I17" s="132">
        <f t="shared" si="9"/>
        <v>2975.2179999999998</v>
      </c>
      <c r="J17" s="133">
        <f t="shared" si="10"/>
        <v>1.0972174363797721E-2</v>
      </c>
      <c r="K17" s="133">
        <f t="shared" si="11"/>
        <v>0.41545702049675015</v>
      </c>
      <c r="L17" s="133">
        <f t="shared" si="12"/>
        <v>0.18990205087492748</v>
      </c>
      <c r="M17" s="134">
        <f t="shared" si="13"/>
        <v>15.188000000000001</v>
      </c>
      <c r="N17" s="135">
        <f t="shared" si="14"/>
        <v>6.7221964911478763E-2</v>
      </c>
      <c r="O17" s="135">
        <f t="shared" si="15"/>
        <v>20.099367508532151</v>
      </c>
      <c r="P17" s="217">
        <f t="shared" si="16"/>
        <v>27</v>
      </c>
      <c r="Q17" s="218">
        <f t="shared" si="17"/>
        <v>2</v>
      </c>
      <c r="R17" s="218">
        <f t="shared" si="18"/>
        <v>598</v>
      </c>
      <c r="T17">
        <v>510</v>
      </c>
      <c r="U17">
        <v>4916</v>
      </c>
      <c r="V17" t="s">
        <v>297</v>
      </c>
      <c r="W17">
        <v>2975.2179999999998</v>
      </c>
      <c r="X17">
        <v>1539.9929999999999</v>
      </c>
      <c r="Y17">
        <v>1.9319999999999999</v>
      </c>
      <c r="Z17">
        <v>15.188000000000001</v>
      </c>
      <c r="AA17">
        <v>190.12384700000001</v>
      </c>
      <c r="AB17">
        <v>2.0860720000000001</v>
      </c>
      <c r="AC17">
        <v>78.988287</v>
      </c>
      <c r="AD17" s="1">
        <v>565</v>
      </c>
      <c r="AE17">
        <v>2</v>
      </c>
      <c r="AF17">
        <v>598</v>
      </c>
      <c r="AG17">
        <v>83</v>
      </c>
      <c r="AH17">
        <v>15.648840999999999</v>
      </c>
      <c r="AI17">
        <v>851.7</v>
      </c>
      <c r="AJ17">
        <v>0</v>
      </c>
      <c r="AK17">
        <v>27</v>
      </c>
      <c r="AL17">
        <v>7801</v>
      </c>
      <c r="AM17">
        <v>0.91864656048277704</v>
      </c>
      <c r="AN17" t="s">
        <v>68</v>
      </c>
      <c r="AO17">
        <v>395.76499999999999</v>
      </c>
      <c r="AP17" t="s">
        <v>478</v>
      </c>
      <c r="AQ17" t="s">
        <v>119</v>
      </c>
      <c r="AR17" t="s">
        <v>121</v>
      </c>
      <c r="AS17" t="s">
        <v>119</v>
      </c>
      <c r="AT17" t="s">
        <v>121</v>
      </c>
      <c r="AU17" t="s">
        <v>204</v>
      </c>
      <c r="AV17" t="s">
        <v>297</v>
      </c>
      <c r="AW17" t="s">
        <v>68</v>
      </c>
      <c r="AX17">
        <v>4916</v>
      </c>
      <c r="AY17" t="s">
        <v>406</v>
      </c>
      <c r="AZ17">
        <v>1</v>
      </c>
      <c r="BA17" t="s">
        <v>207</v>
      </c>
      <c r="BB17">
        <v>14</v>
      </c>
      <c r="BC17">
        <v>1</v>
      </c>
      <c r="BE17" t="s">
        <v>68</v>
      </c>
      <c r="BF17">
        <v>0</v>
      </c>
      <c r="BG17" t="s">
        <v>335</v>
      </c>
      <c r="BI17" t="s">
        <v>119</v>
      </c>
      <c r="BJ17" t="s">
        <v>297</v>
      </c>
      <c r="BK17" t="s">
        <v>68</v>
      </c>
      <c r="BL17">
        <v>0.91864656048277704</v>
      </c>
      <c r="BM17">
        <v>4916</v>
      </c>
      <c r="BN17" t="s">
        <v>121</v>
      </c>
      <c r="BO17" t="s">
        <v>204</v>
      </c>
      <c r="BP17">
        <v>14</v>
      </c>
      <c r="BQ17">
        <v>2975.2179999999998</v>
      </c>
      <c r="BR17">
        <v>1.0972174363797721E-2</v>
      </c>
      <c r="BS17">
        <v>0.41545702049675015</v>
      </c>
      <c r="BT17">
        <v>0.18990205087492748</v>
      </c>
      <c r="BU17">
        <v>15.188000000000001</v>
      </c>
      <c r="BV17">
        <v>6.7221964911478763E-2</v>
      </c>
      <c r="BW17">
        <v>20.099367508532151</v>
      </c>
      <c r="BX17">
        <v>27</v>
      </c>
      <c r="BY17">
        <v>2</v>
      </c>
      <c r="BZ17">
        <v>598</v>
      </c>
    </row>
    <row r="18" spans="1:78" ht="16.5">
      <c r="A18" s="107" t="str">
        <f t="shared" si="1"/>
        <v>미래교통</v>
      </c>
      <c r="B18" s="108" t="str">
        <f t="shared" si="2"/>
        <v>김성수</v>
      </c>
      <c r="C18" s="109" t="str">
        <f t="shared" si="3"/>
        <v>B</v>
      </c>
      <c r="D18" s="110">
        <f t="shared" si="4"/>
        <v>0.94866666666666666</v>
      </c>
      <c r="E18" s="111">
        <f t="shared" si="5"/>
        <v>3789</v>
      </c>
      <c r="F18" s="112" t="str">
        <f t="shared" si="6"/>
        <v>304</v>
      </c>
      <c r="G18" s="113" t="str">
        <f t="shared" si="7"/>
        <v>70바6003</v>
      </c>
      <c r="H18" s="114">
        <f t="shared" si="8"/>
        <v>1</v>
      </c>
      <c r="I18" s="115">
        <f t="shared" si="9"/>
        <v>3412.3960000000002</v>
      </c>
      <c r="J18" s="116">
        <f t="shared" si="10"/>
        <v>1.5408400962017678E-2</v>
      </c>
      <c r="K18" s="116">
        <f t="shared" si="11"/>
        <v>0.33298129509267022</v>
      </c>
      <c r="L18" s="116">
        <f t="shared" si="12"/>
        <v>0.23502547769954013</v>
      </c>
      <c r="M18" s="117">
        <f t="shared" si="13"/>
        <v>18.727</v>
      </c>
      <c r="N18" s="118">
        <f t="shared" si="14"/>
        <v>8.7914767219279349E-2</v>
      </c>
      <c r="O18" s="118">
        <f t="shared" si="15"/>
        <v>8.469122575457245</v>
      </c>
      <c r="P18" s="219">
        <f t="shared" si="16"/>
        <v>3</v>
      </c>
      <c r="Q18" s="220">
        <f t="shared" si="17"/>
        <v>3</v>
      </c>
      <c r="R18" s="220">
        <f t="shared" si="18"/>
        <v>289</v>
      </c>
      <c r="T18">
        <v>510</v>
      </c>
      <c r="U18">
        <v>3789</v>
      </c>
      <c r="V18" t="s">
        <v>229</v>
      </c>
      <c r="W18">
        <v>3412.3960000000002</v>
      </c>
      <c r="X18">
        <v>1198.9390000000001</v>
      </c>
      <c r="Y18">
        <v>2.8460000000000001</v>
      </c>
      <c r="Z18">
        <v>18.727</v>
      </c>
      <c r="AA18">
        <v>124.443867</v>
      </c>
      <c r="AB18">
        <v>1.917481</v>
      </c>
      <c r="AC18">
        <v>41.437480000000001</v>
      </c>
      <c r="AD18" s="1">
        <v>802</v>
      </c>
      <c r="AE18">
        <v>3</v>
      </c>
      <c r="AF18">
        <v>289</v>
      </c>
      <c r="AG18">
        <v>112</v>
      </c>
      <c r="AH18">
        <v>27.421165999999999</v>
      </c>
      <c r="AI18">
        <v>29298</v>
      </c>
      <c r="AJ18">
        <v>21358.3</v>
      </c>
      <c r="AK18">
        <v>3</v>
      </c>
      <c r="AL18">
        <v>2039</v>
      </c>
      <c r="AM18">
        <v>0.94866666666666666</v>
      </c>
      <c r="AN18" t="s">
        <v>68</v>
      </c>
      <c r="AO18">
        <v>3412.3960000000002</v>
      </c>
      <c r="AP18" t="s">
        <v>479</v>
      </c>
      <c r="AQ18" t="s">
        <v>119</v>
      </c>
      <c r="AR18" t="s">
        <v>91</v>
      </c>
      <c r="AS18" t="s">
        <v>119</v>
      </c>
      <c r="AT18" t="s">
        <v>91</v>
      </c>
      <c r="AU18" t="s">
        <v>217</v>
      </c>
      <c r="AV18" t="s">
        <v>229</v>
      </c>
      <c r="AW18" t="s">
        <v>68</v>
      </c>
      <c r="AX18">
        <v>3789</v>
      </c>
      <c r="AY18" t="s">
        <v>394</v>
      </c>
      <c r="AZ18">
        <v>2</v>
      </c>
      <c r="BA18" t="s">
        <v>422</v>
      </c>
      <c r="BB18">
        <v>1</v>
      </c>
      <c r="BC18">
        <v>1</v>
      </c>
      <c r="BE18" t="s">
        <v>66</v>
      </c>
      <c r="BF18">
        <v>-1</v>
      </c>
      <c r="BG18" t="s">
        <v>349</v>
      </c>
      <c r="BI18" t="s">
        <v>119</v>
      </c>
      <c r="BJ18" t="s">
        <v>229</v>
      </c>
      <c r="BK18" t="s">
        <v>68</v>
      </c>
      <c r="BL18">
        <v>0.94866666666666666</v>
      </c>
      <c r="BM18">
        <v>3789</v>
      </c>
      <c r="BN18" t="s">
        <v>91</v>
      </c>
      <c r="BO18" t="s">
        <v>217</v>
      </c>
      <c r="BP18">
        <v>1</v>
      </c>
      <c r="BQ18">
        <v>3412.3960000000002</v>
      </c>
      <c r="BR18">
        <v>1.5408400962017678E-2</v>
      </c>
      <c r="BS18">
        <v>0.33298129509267022</v>
      </c>
      <c r="BT18">
        <v>0.23502547769954013</v>
      </c>
      <c r="BU18">
        <v>18.727</v>
      </c>
      <c r="BV18">
        <v>8.7914767219279349E-2</v>
      </c>
      <c r="BW18">
        <v>8.469122575457245</v>
      </c>
      <c r="BX18">
        <v>3</v>
      </c>
      <c r="BY18">
        <v>3</v>
      </c>
      <c r="BZ18">
        <v>289</v>
      </c>
    </row>
    <row r="19" spans="1:78" ht="16.5">
      <c r="A19" s="124" t="str">
        <f t="shared" si="1"/>
        <v>미래교통</v>
      </c>
      <c r="B19" s="125" t="str">
        <f t="shared" si="2"/>
        <v>김성채</v>
      </c>
      <c r="C19" s="126" t="str">
        <f t="shared" si="3"/>
        <v>B</v>
      </c>
      <c r="D19" s="127">
        <f t="shared" si="4"/>
        <v>0.92068965517241375</v>
      </c>
      <c r="E19" s="128">
        <f t="shared" si="5"/>
        <v>2095</v>
      </c>
      <c r="F19" s="129" t="str">
        <f t="shared" si="6"/>
        <v>111</v>
      </c>
      <c r="G19" s="130" t="str">
        <f t="shared" si="7"/>
        <v>70바6004</v>
      </c>
      <c r="H19" s="131">
        <f t="shared" si="8"/>
        <v>1</v>
      </c>
      <c r="I19" s="132">
        <f t="shared" si="9"/>
        <v>4469.777</v>
      </c>
      <c r="J19" s="133">
        <f t="shared" si="10"/>
        <v>3.569054773476838E-3</v>
      </c>
      <c r="K19" s="133">
        <f t="shared" si="11"/>
        <v>0.23709523441386615</v>
      </c>
      <c r="L19" s="133">
        <f t="shared" si="12"/>
        <v>0.12976038849365415</v>
      </c>
      <c r="M19" s="134">
        <f t="shared" si="13"/>
        <v>20.599</v>
      </c>
      <c r="N19" s="135">
        <f t="shared" si="14"/>
        <v>0.44744961549535917</v>
      </c>
      <c r="O19" s="135">
        <f t="shared" si="15"/>
        <v>3.6467143662871773</v>
      </c>
      <c r="P19" s="217">
        <f t="shared" si="16"/>
        <v>1</v>
      </c>
      <c r="Q19" s="218">
        <f t="shared" si="17"/>
        <v>20</v>
      </c>
      <c r="R19" s="218">
        <f t="shared" si="18"/>
        <v>163</v>
      </c>
      <c r="T19">
        <v>510</v>
      </c>
      <c r="U19">
        <v>2095</v>
      </c>
      <c r="V19" t="s">
        <v>298</v>
      </c>
      <c r="W19">
        <v>4469.777</v>
      </c>
      <c r="X19">
        <v>1674.377</v>
      </c>
      <c r="Y19">
        <v>2.67</v>
      </c>
      <c r="Z19">
        <v>20.599</v>
      </c>
      <c r="AA19">
        <v>141.40690799999999</v>
      </c>
      <c r="AB19">
        <v>0.50468900000000005</v>
      </c>
      <c r="AC19">
        <v>33.526904000000002</v>
      </c>
      <c r="AD19" s="1">
        <v>580</v>
      </c>
      <c r="AE19">
        <v>20</v>
      </c>
      <c r="AF19">
        <v>163</v>
      </c>
      <c r="AG19">
        <v>92</v>
      </c>
      <c r="AH19">
        <v>31.609324999999998</v>
      </c>
      <c r="AI19">
        <v>26675.1</v>
      </c>
      <c r="AJ19">
        <v>10839.2</v>
      </c>
      <c r="AK19">
        <v>1</v>
      </c>
      <c r="AL19">
        <v>741</v>
      </c>
      <c r="AM19">
        <v>0.92068965517241375</v>
      </c>
      <c r="AN19" t="s">
        <v>68</v>
      </c>
      <c r="AO19">
        <v>4469.777</v>
      </c>
      <c r="AP19" t="s">
        <v>480</v>
      </c>
      <c r="AQ19" t="s">
        <v>119</v>
      </c>
      <c r="AR19" t="s">
        <v>120</v>
      </c>
      <c r="AS19" t="s">
        <v>119</v>
      </c>
      <c r="AT19" t="s">
        <v>120</v>
      </c>
      <c r="AU19" t="s">
        <v>292</v>
      </c>
      <c r="AV19" t="s">
        <v>298</v>
      </c>
      <c r="AW19" t="s">
        <v>68</v>
      </c>
      <c r="AX19">
        <v>2095</v>
      </c>
      <c r="AY19" t="s">
        <v>398</v>
      </c>
      <c r="AZ19">
        <v>5</v>
      </c>
      <c r="BA19" t="s">
        <v>333</v>
      </c>
      <c r="BB19">
        <v>1</v>
      </c>
      <c r="BC19">
        <v>1</v>
      </c>
      <c r="BE19" t="s">
        <v>68</v>
      </c>
      <c r="BF19">
        <v>0</v>
      </c>
      <c r="BG19" t="s">
        <v>335</v>
      </c>
      <c r="BI19" t="s">
        <v>119</v>
      </c>
      <c r="BJ19" t="s">
        <v>298</v>
      </c>
      <c r="BK19" t="s">
        <v>68</v>
      </c>
      <c r="BL19">
        <v>0.92068965517241375</v>
      </c>
      <c r="BM19">
        <v>2095</v>
      </c>
      <c r="BN19" t="s">
        <v>120</v>
      </c>
      <c r="BO19" t="s">
        <v>292</v>
      </c>
      <c r="BP19">
        <v>1</v>
      </c>
      <c r="BQ19">
        <v>4469.777</v>
      </c>
      <c r="BR19">
        <v>3.569054773476838E-3</v>
      </c>
      <c r="BS19">
        <v>0.23709523441386615</v>
      </c>
      <c r="BT19">
        <v>0.12976038849365415</v>
      </c>
      <c r="BU19">
        <v>20.599</v>
      </c>
      <c r="BV19">
        <v>0.44744961549535917</v>
      </c>
      <c r="BW19">
        <v>3.6467143662871773</v>
      </c>
      <c r="BX19">
        <v>1</v>
      </c>
      <c r="BY19">
        <v>20</v>
      </c>
      <c r="BZ19">
        <v>163</v>
      </c>
    </row>
    <row r="20" spans="1:78" ht="16.5">
      <c r="A20" s="107" t="str">
        <f t="shared" si="1"/>
        <v>미래교통</v>
      </c>
      <c r="B20" s="108" t="str">
        <f t="shared" si="2"/>
        <v>김성철</v>
      </c>
      <c r="C20" s="109" t="str">
        <f t="shared" si="3"/>
        <v>D</v>
      </c>
      <c r="D20" s="110">
        <f t="shared" si="4"/>
        <v>0.83858003933113467</v>
      </c>
      <c r="E20" s="111">
        <f t="shared" si="5"/>
        <v>1219</v>
      </c>
      <c r="F20" s="112" t="str">
        <f t="shared" si="6"/>
        <v>111-2</v>
      </c>
      <c r="G20" s="113" t="str">
        <f t="shared" si="7"/>
        <v>70바5072</v>
      </c>
      <c r="H20" s="114">
        <f t="shared" si="8"/>
        <v>3</v>
      </c>
      <c r="I20" s="115">
        <f t="shared" si="9"/>
        <v>2949.6519999999996</v>
      </c>
      <c r="J20" s="116">
        <f t="shared" si="10"/>
        <v>2.0967454405069075E-2</v>
      </c>
      <c r="K20" s="116">
        <f t="shared" si="11"/>
        <v>0.40211189616553256</v>
      </c>
      <c r="L20" s="116">
        <f t="shared" si="12"/>
        <v>7.5941161872654817E-2</v>
      </c>
      <c r="M20" s="117">
        <f t="shared" si="13"/>
        <v>17.065000000000001</v>
      </c>
      <c r="N20" s="118">
        <f t="shared" si="14"/>
        <v>1.1865806542602315</v>
      </c>
      <c r="O20" s="118">
        <f t="shared" si="15"/>
        <v>37.495948674623314</v>
      </c>
      <c r="P20" s="219">
        <f t="shared" si="16"/>
        <v>11</v>
      </c>
      <c r="Q20" s="220">
        <f t="shared" si="17"/>
        <v>35</v>
      </c>
      <c r="R20" s="220">
        <f t="shared" si="18"/>
        <v>1106</v>
      </c>
      <c r="T20">
        <v>510</v>
      </c>
      <c r="U20">
        <v>1219</v>
      </c>
      <c r="V20" t="s">
        <v>230</v>
      </c>
      <c r="W20">
        <v>2949.652</v>
      </c>
      <c r="X20">
        <v>1568.088</v>
      </c>
      <c r="Y20">
        <v>1.881</v>
      </c>
      <c r="Z20">
        <v>17.065000000000001</v>
      </c>
      <c r="AA20">
        <v>183.28495799999999</v>
      </c>
      <c r="AB20">
        <v>3.843019</v>
      </c>
      <c r="AC20">
        <v>73.701061999999993</v>
      </c>
      <c r="AD20" s="1">
        <v>224</v>
      </c>
      <c r="AE20">
        <v>35</v>
      </c>
      <c r="AF20">
        <v>1106</v>
      </c>
      <c r="AG20">
        <v>98</v>
      </c>
      <c r="AH20">
        <v>16.093257000000001</v>
      </c>
      <c r="AI20">
        <v>3183.3</v>
      </c>
      <c r="AJ20">
        <v>1305.5999999999999</v>
      </c>
      <c r="AK20">
        <v>11</v>
      </c>
      <c r="AL20">
        <v>4045</v>
      </c>
      <c r="AM20">
        <v>0.83858003933113467</v>
      </c>
      <c r="AN20" t="s">
        <v>67</v>
      </c>
      <c r="AO20">
        <v>2571.922</v>
      </c>
      <c r="AP20" t="s">
        <v>481</v>
      </c>
      <c r="AQ20" t="s">
        <v>119</v>
      </c>
      <c r="AR20" t="s">
        <v>121</v>
      </c>
      <c r="AS20" t="s">
        <v>119</v>
      </c>
      <c r="AT20" t="s">
        <v>121</v>
      </c>
      <c r="AU20" t="s">
        <v>197</v>
      </c>
      <c r="AV20" t="s">
        <v>230</v>
      </c>
      <c r="AW20" t="s">
        <v>67</v>
      </c>
      <c r="AX20">
        <v>1219</v>
      </c>
      <c r="AY20" t="s">
        <v>411</v>
      </c>
      <c r="AZ20">
        <v>4</v>
      </c>
      <c r="BA20" t="s">
        <v>315</v>
      </c>
      <c r="BB20">
        <v>3</v>
      </c>
      <c r="BC20">
        <v>1</v>
      </c>
      <c r="BE20" t="s">
        <v>67</v>
      </c>
      <c r="BF20">
        <v>0</v>
      </c>
      <c r="BG20" t="s">
        <v>335</v>
      </c>
      <c r="BI20" t="s">
        <v>119</v>
      </c>
      <c r="BJ20" t="s">
        <v>230</v>
      </c>
      <c r="BK20" t="s">
        <v>67</v>
      </c>
      <c r="BL20">
        <v>0.83858003933113467</v>
      </c>
      <c r="BM20">
        <v>1219</v>
      </c>
      <c r="BN20" t="s">
        <v>121</v>
      </c>
      <c r="BO20" t="s">
        <v>197</v>
      </c>
      <c r="BP20">
        <v>3</v>
      </c>
      <c r="BQ20">
        <v>2949.6519999999996</v>
      </c>
      <c r="BR20">
        <v>2.0967454405069075E-2</v>
      </c>
      <c r="BS20">
        <v>0.40211189616553256</v>
      </c>
      <c r="BT20">
        <v>7.5941161872654803E-2</v>
      </c>
      <c r="BU20">
        <v>17.065000000000001</v>
      </c>
      <c r="BV20">
        <v>1.1865806542602315</v>
      </c>
      <c r="BW20">
        <v>37.495948674623314</v>
      </c>
      <c r="BX20">
        <v>11</v>
      </c>
      <c r="BY20">
        <v>35</v>
      </c>
      <c r="BZ20">
        <v>1106</v>
      </c>
    </row>
    <row r="21" spans="1:78" ht="16.5">
      <c r="A21" s="124" t="str">
        <f t="shared" si="1"/>
        <v>미래교통</v>
      </c>
      <c r="B21" s="125" t="str">
        <f t="shared" si="2"/>
        <v>김영수</v>
      </c>
      <c r="C21" s="126" t="str">
        <f t="shared" si="3"/>
        <v>C</v>
      </c>
      <c r="D21" s="127">
        <f t="shared" si="4"/>
        <v>0.85992740217228336</v>
      </c>
      <c r="E21" s="128">
        <f t="shared" si="5"/>
        <v>7716</v>
      </c>
      <c r="F21" s="129" t="str">
        <f t="shared" si="6"/>
        <v>111</v>
      </c>
      <c r="G21" s="130" t="str">
        <f t="shared" si="7"/>
        <v>72바1606</v>
      </c>
      <c r="H21" s="131">
        <f t="shared" si="8"/>
        <v>12</v>
      </c>
      <c r="I21" s="132">
        <f t="shared" si="9"/>
        <v>3622.3409999999999</v>
      </c>
      <c r="J21" s="133">
        <f t="shared" si="10"/>
        <v>1.1683156688325523E-2</v>
      </c>
      <c r="K21" s="133">
        <f t="shared" si="11"/>
        <v>0.3749965898086573</v>
      </c>
      <c r="L21" s="133">
        <f t="shared" si="12"/>
        <v>8.2267240991392029E-2</v>
      </c>
      <c r="M21" s="134">
        <f t="shared" si="13"/>
        <v>21.425000000000001</v>
      </c>
      <c r="N21" s="135">
        <f t="shared" si="14"/>
        <v>0.48943119224520748</v>
      </c>
      <c r="O21" s="135">
        <f t="shared" si="15"/>
        <v>41.785188037934589</v>
      </c>
      <c r="P21" s="217">
        <f t="shared" si="16"/>
        <v>33</v>
      </c>
      <c r="Q21" s="218">
        <f t="shared" si="17"/>
        <v>23</v>
      </c>
      <c r="R21" s="218">
        <f t="shared" si="18"/>
        <v>1737</v>
      </c>
      <c r="T21">
        <v>510</v>
      </c>
      <c r="U21">
        <v>7716</v>
      </c>
      <c r="V21" t="s">
        <v>231</v>
      </c>
      <c r="W21">
        <v>3628.145</v>
      </c>
      <c r="X21">
        <v>1563.0550000000001</v>
      </c>
      <c r="Y21">
        <v>2.3210000000000002</v>
      </c>
      <c r="Z21">
        <v>21.425000000000001</v>
      </c>
      <c r="AA21">
        <v>146.36275499999999</v>
      </c>
      <c r="AB21">
        <v>1.7099789999999999</v>
      </c>
      <c r="AC21">
        <v>54.885534</v>
      </c>
      <c r="AD21" s="1">
        <v>298</v>
      </c>
      <c r="AE21">
        <v>23</v>
      </c>
      <c r="AF21">
        <v>1737</v>
      </c>
      <c r="AG21">
        <v>111</v>
      </c>
      <c r="AH21">
        <v>24.788716999999998</v>
      </c>
      <c r="AI21">
        <v>37468.6</v>
      </c>
      <c r="AJ21">
        <v>23075.8</v>
      </c>
      <c r="AK21">
        <v>33</v>
      </c>
      <c r="AL21">
        <v>19622</v>
      </c>
      <c r="AM21">
        <v>0.85992740217228336</v>
      </c>
      <c r="AN21" t="s">
        <v>69</v>
      </c>
      <c r="AO21">
        <v>733.49699999999996</v>
      </c>
      <c r="AP21" t="s">
        <v>482</v>
      </c>
      <c r="AQ21" t="s">
        <v>119</v>
      </c>
      <c r="AR21" t="s">
        <v>120</v>
      </c>
      <c r="AS21" t="s">
        <v>119</v>
      </c>
      <c r="AT21" t="s">
        <v>120</v>
      </c>
      <c r="AU21" t="s">
        <v>188</v>
      </c>
      <c r="AV21" t="s">
        <v>231</v>
      </c>
      <c r="AW21" t="s">
        <v>69</v>
      </c>
      <c r="AX21">
        <v>7716</v>
      </c>
      <c r="AY21" t="s">
        <v>396</v>
      </c>
      <c r="AZ21">
        <v>11</v>
      </c>
      <c r="BA21" t="s">
        <v>483</v>
      </c>
      <c r="BB21">
        <v>12</v>
      </c>
      <c r="BC21">
        <v>1</v>
      </c>
      <c r="BE21" t="s">
        <v>69</v>
      </c>
      <c r="BF21">
        <v>0</v>
      </c>
      <c r="BG21" t="s">
        <v>335</v>
      </c>
      <c r="BI21" t="s">
        <v>119</v>
      </c>
      <c r="BJ21" t="s">
        <v>231</v>
      </c>
      <c r="BK21" t="s">
        <v>69</v>
      </c>
      <c r="BL21">
        <v>0.85992740217228336</v>
      </c>
      <c r="BM21">
        <v>7716</v>
      </c>
      <c r="BN21" t="s">
        <v>120</v>
      </c>
      <c r="BO21" t="s">
        <v>188</v>
      </c>
      <c r="BP21">
        <v>12</v>
      </c>
      <c r="BQ21">
        <v>3622.3409999999999</v>
      </c>
      <c r="BR21">
        <v>1.1683156688325523E-2</v>
      </c>
      <c r="BS21">
        <v>0.3749965898086573</v>
      </c>
      <c r="BT21">
        <v>8.2135636806136475E-2</v>
      </c>
      <c r="BU21">
        <v>21.425000000000001</v>
      </c>
      <c r="BV21">
        <v>0.48943119224520748</v>
      </c>
      <c r="BW21">
        <v>41.785188037934589</v>
      </c>
      <c r="BX21">
        <v>33</v>
      </c>
      <c r="BY21">
        <v>23</v>
      </c>
      <c r="BZ21">
        <v>1737</v>
      </c>
    </row>
    <row r="22" spans="1:78" ht="16.5">
      <c r="A22" s="107" t="str">
        <f t="shared" si="1"/>
        <v>미래교통</v>
      </c>
      <c r="B22" s="108" t="str">
        <f t="shared" si="2"/>
        <v>김영승</v>
      </c>
      <c r="C22" s="109" t="str">
        <f t="shared" si="3"/>
        <v>C</v>
      </c>
      <c r="D22" s="110">
        <f t="shared" si="4"/>
        <v>0.89517241379310353</v>
      </c>
      <c r="E22" s="111">
        <f t="shared" si="5"/>
        <v>8816</v>
      </c>
      <c r="F22" s="112" t="str">
        <f t="shared" si="6"/>
        <v>111</v>
      </c>
      <c r="G22" s="113" t="str">
        <f t="shared" si="7"/>
        <v>70바5905</v>
      </c>
      <c r="H22" s="114">
        <f t="shared" si="8"/>
        <v>1</v>
      </c>
      <c r="I22" s="115">
        <f t="shared" si="9"/>
        <v>4085.6570000000002</v>
      </c>
      <c r="J22" s="116">
        <f t="shared" si="10"/>
        <v>4.1648694317297535E-2</v>
      </c>
      <c r="K22" s="116">
        <f t="shared" si="11"/>
        <v>0.2935402630386329</v>
      </c>
      <c r="L22" s="116">
        <f t="shared" si="12"/>
        <v>0.22028280886036197</v>
      </c>
      <c r="M22" s="117">
        <f t="shared" si="13"/>
        <v>21.303999999999998</v>
      </c>
      <c r="N22" s="118">
        <f t="shared" si="14"/>
        <v>2.4475867651151333E-2</v>
      </c>
      <c r="O22" s="118">
        <f t="shared" si="15"/>
        <v>28.905999696009722</v>
      </c>
      <c r="P22" s="219">
        <f t="shared" si="16"/>
        <v>6</v>
      </c>
      <c r="Q22" s="220">
        <f t="shared" si="17"/>
        <v>1</v>
      </c>
      <c r="R22" s="220">
        <f t="shared" si="18"/>
        <v>1181</v>
      </c>
      <c r="T22">
        <v>510</v>
      </c>
      <c r="U22">
        <v>8816</v>
      </c>
      <c r="V22" t="s">
        <v>232</v>
      </c>
      <c r="W22">
        <v>4085.6570000000002</v>
      </c>
      <c r="X22">
        <v>1574.095</v>
      </c>
      <c r="Y22">
        <v>2.5960000000000001</v>
      </c>
      <c r="Z22">
        <v>21.303999999999998</v>
      </c>
      <c r="AA22">
        <v>140.539964</v>
      </c>
      <c r="AB22">
        <v>5.8533059999999999</v>
      </c>
      <c r="AC22">
        <v>41.254137999999998</v>
      </c>
      <c r="AD22" s="1">
        <v>900</v>
      </c>
      <c r="AE22">
        <v>1</v>
      </c>
      <c r="AF22">
        <v>1181</v>
      </c>
      <c r="AG22">
        <v>92</v>
      </c>
      <c r="AH22">
        <v>29.07114</v>
      </c>
      <c r="AI22">
        <v>30396.7</v>
      </c>
      <c r="AJ22">
        <v>13285.4</v>
      </c>
      <c r="AK22">
        <v>6</v>
      </c>
      <c r="AL22">
        <v>5086</v>
      </c>
      <c r="AM22">
        <v>0.89517241379310353</v>
      </c>
      <c r="AN22" t="s">
        <v>69</v>
      </c>
      <c r="AO22">
        <v>4085.6570000000002</v>
      </c>
      <c r="AP22" t="s">
        <v>484</v>
      </c>
      <c r="AQ22" t="s">
        <v>119</v>
      </c>
      <c r="AR22" t="s">
        <v>120</v>
      </c>
      <c r="AS22" t="s">
        <v>119</v>
      </c>
      <c r="AT22" t="s">
        <v>120</v>
      </c>
      <c r="AU22" t="s">
        <v>176</v>
      </c>
      <c r="AV22" t="s">
        <v>232</v>
      </c>
      <c r="AW22" t="s">
        <v>69</v>
      </c>
      <c r="AX22">
        <v>8816</v>
      </c>
      <c r="AY22" t="s">
        <v>396</v>
      </c>
      <c r="AZ22">
        <v>2</v>
      </c>
      <c r="BA22" t="s">
        <v>177</v>
      </c>
      <c r="BB22">
        <v>1</v>
      </c>
      <c r="BC22">
        <v>1</v>
      </c>
      <c r="BE22" t="s">
        <v>69</v>
      </c>
      <c r="BF22">
        <v>0</v>
      </c>
      <c r="BG22" t="s">
        <v>335</v>
      </c>
      <c r="BI22" t="s">
        <v>119</v>
      </c>
      <c r="BJ22" t="s">
        <v>232</v>
      </c>
      <c r="BK22" t="s">
        <v>69</v>
      </c>
      <c r="BL22">
        <v>0.89517241379310353</v>
      </c>
      <c r="BM22">
        <v>8816</v>
      </c>
      <c r="BN22" t="s">
        <v>120</v>
      </c>
      <c r="BO22" t="s">
        <v>176</v>
      </c>
      <c r="BP22">
        <v>1</v>
      </c>
      <c r="BQ22">
        <v>4085.6570000000002</v>
      </c>
      <c r="BR22">
        <v>4.1648694317297535E-2</v>
      </c>
      <c r="BS22">
        <v>0.2935402630386329</v>
      </c>
      <c r="BT22">
        <v>0.22028280886036197</v>
      </c>
      <c r="BU22">
        <v>21.303999999999998</v>
      </c>
      <c r="BV22">
        <v>2.4475867651151333E-2</v>
      </c>
      <c r="BW22">
        <v>28.905999696009722</v>
      </c>
      <c r="BX22">
        <v>6</v>
      </c>
      <c r="BY22">
        <v>1</v>
      </c>
      <c r="BZ22">
        <v>1181</v>
      </c>
    </row>
    <row r="23" spans="1:78" ht="16.5">
      <c r="A23" s="124" t="str">
        <f t="shared" si="1"/>
        <v>미래교통</v>
      </c>
      <c r="B23" s="125" t="str">
        <f t="shared" si="2"/>
        <v>김영천</v>
      </c>
      <c r="C23" s="126" t="str">
        <f t="shared" si="3"/>
        <v>C</v>
      </c>
      <c r="D23" s="127">
        <f t="shared" si="4"/>
        <v>0.86190476190476184</v>
      </c>
      <c r="E23" s="128">
        <f t="shared" si="5"/>
        <v>925</v>
      </c>
      <c r="F23" s="129" t="str">
        <f t="shared" si="6"/>
        <v>111-2</v>
      </c>
      <c r="G23" s="130" t="str">
        <f t="shared" si="7"/>
        <v>70바6055</v>
      </c>
      <c r="H23" s="131">
        <f t="shared" si="8"/>
        <v>1</v>
      </c>
      <c r="I23" s="132">
        <f t="shared" si="9"/>
        <v>2676.3270000000002</v>
      </c>
      <c r="J23" s="133">
        <f t="shared" si="10"/>
        <v>4.2024320976753647E-2</v>
      </c>
      <c r="K23" s="133">
        <f t="shared" si="11"/>
        <v>0.39367175956573264</v>
      </c>
      <c r="L23" s="133">
        <f t="shared" si="12"/>
        <v>0.29518067112127927</v>
      </c>
      <c r="M23" s="134">
        <f t="shared" si="13"/>
        <v>19.021000000000001</v>
      </c>
      <c r="N23" s="135">
        <f t="shared" si="14"/>
        <v>1.2703978250789234</v>
      </c>
      <c r="O23" s="135">
        <f t="shared" si="15"/>
        <v>28.546586422361688</v>
      </c>
      <c r="P23" s="217">
        <f t="shared" si="16"/>
        <v>20</v>
      </c>
      <c r="Q23" s="218">
        <f t="shared" si="17"/>
        <v>34</v>
      </c>
      <c r="R23" s="218">
        <f t="shared" si="18"/>
        <v>764</v>
      </c>
      <c r="T23">
        <v>510</v>
      </c>
      <c r="U23">
        <v>925</v>
      </c>
      <c r="V23" t="s">
        <v>233</v>
      </c>
      <c r="W23">
        <v>2676.3270000000002</v>
      </c>
      <c r="X23">
        <v>1478.566</v>
      </c>
      <c r="Y23">
        <v>1.81</v>
      </c>
      <c r="Z23">
        <v>19.021000000000001</v>
      </c>
      <c r="AA23">
        <v>169.193287</v>
      </c>
      <c r="AB23">
        <v>7.110233</v>
      </c>
      <c r="AC23">
        <v>66.606618999999995</v>
      </c>
      <c r="AD23" s="1">
        <v>790</v>
      </c>
      <c r="AE23">
        <v>34</v>
      </c>
      <c r="AF23">
        <v>764</v>
      </c>
      <c r="AG23">
        <v>93</v>
      </c>
      <c r="AH23">
        <v>15.818163</v>
      </c>
      <c r="AI23">
        <v>2431.8000000000002</v>
      </c>
      <c r="AJ23">
        <v>284.5</v>
      </c>
      <c r="AK23">
        <v>20</v>
      </c>
      <c r="AL23">
        <v>8470</v>
      </c>
      <c r="AM23">
        <v>0.86190476190476184</v>
      </c>
      <c r="AN23" t="s">
        <v>69</v>
      </c>
      <c r="AO23">
        <v>2676.3270000000002</v>
      </c>
      <c r="AP23" t="s">
        <v>485</v>
      </c>
      <c r="AQ23" t="s">
        <v>119</v>
      </c>
      <c r="AR23" t="s">
        <v>121</v>
      </c>
      <c r="AS23" t="s">
        <v>119</v>
      </c>
      <c r="AT23" t="s">
        <v>121</v>
      </c>
      <c r="AU23" t="s">
        <v>204</v>
      </c>
      <c r="AV23" t="s">
        <v>233</v>
      </c>
      <c r="AW23" t="s">
        <v>69</v>
      </c>
      <c r="AX23">
        <v>925</v>
      </c>
      <c r="AY23" t="s">
        <v>410</v>
      </c>
      <c r="AZ23">
        <v>3</v>
      </c>
      <c r="BA23" t="s">
        <v>205</v>
      </c>
      <c r="BB23">
        <v>1</v>
      </c>
      <c r="BC23">
        <v>1</v>
      </c>
      <c r="BE23" t="s">
        <v>67</v>
      </c>
      <c r="BF23">
        <v>1</v>
      </c>
      <c r="BG23" t="s">
        <v>329</v>
      </c>
      <c r="BI23" t="s">
        <v>119</v>
      </c>
      <c r="BJ23" t="s">
        <v>233</v>
      </c>
      <c r="BK23" t="s">
        <v>69</v>
      </c>
      <c r="BL23">
        <v>0.86190476190476184</v>
      </c>
      <c r="BM23">
        <v>925</v>
      </c>
      <c r="BN23" t="s">
        <v>121</v>
      </c>
      <c r="BO23" t="s">
        <v>204</v>
      </c>
      <c r="BP23">
        <v>1</v>
      </c>
      <c r="BQ23">
        <v>2676.3270000000002</v>
      </c>
      <c r="BR23">
        <v>4.2024320976753647E-2</v>
      </c>
      <c r="BS23">
        <v>0.39367175956573264</v>
      </c>
      <c r="BT23">
        <v>0.29518067112127927</v>
      </c>
      <c r="BU23">
        <v>19.021000000000001</v>
      </c>
      <c r="BV23">
        <v>1.2703978250789234</v>
      </c>
      <c r="BW23">
        <v>28.546586422361688</v>
      </c>
      <c r="BX23">
        <v>20</v>
      </c>
      <c r="BY23">
        <v>34</v>
      </c>
      <c r="BZ23">
        <v>764</v>
      </c>
    </row>
    <row r="24" spans="1:78" ht="16.5">
      <c r="A24" s="107" t="str">
        <f t="shared" si="1"/>
        <v>미래교통</v>
      </c>
      <c r="B24" s="108" t="str">
        <f t="shared" si="2"/>
        <v>김영철</v>
      </c>
      <c r="C24" s="109" t="str">
        <f t="shared" si="3"/>
        <v>S</v>
      </c>
      <c r="D24" s="110">
        <f t="shared" si="4"/>
        <v>1.0003703703703704</v>
      </c>
      <c r="E24" s="111">
        <f t="shared" si="5"/>
        <v>622</v>
      </c>
      <c r="F24" s="112" t="str">
        <f t="shared" si="6"/>
        <v>111</v>
      </c>
      <c r="G24" s="113" t="str">
        <f t="shared" si="7"/>
        <v>70바5994</v>
      </c>
      <c r="H24" s="114">
        <f t="shared" si="8"/>
        <v>1</v>
      </c>
      <c r="I24" s="115">
        <f t="shared" si="9"/>
        <v>4700.0889999999999</v>
      </c>
      <c r="J24" s="116">
        <f t="shared" si="10"/>
        <v>6.2528874989285832E-2</v>
      </c>
      <c r="K24" s="116">
        <f t="shared" si="11"/>
        <v>0.27117022245888467</v>
      </c>
      <c r="L24" s="116">
        <f t="shared" si="12"/>
        <v>0.1680819235550646</v>
      </c>
      <c r="M24" s="117">
        <f t="shared" si="13"/>
        <v>20.738</v>
      </c>
      <c r="N24" s="118">
        <f t="shared" si="14"/>
        <v>0</v>
      </c>
      <c r="O24" s="118">
        <f t="shared" si="15"/>
        <v>8.063677092072087</v>
      </c>
      <c r="P24" s="219">
        <f t="shared" si="16"/>
        <v>33</v>
      </c>
      <c r="Q24" s="220">
        <f t="shared" si="17"/>
        <v>0</v>
      </c>
      <c r="R24" s="220">
        <f t="shared" si="18"/>
        <v>379</v>
      </c>
      <c r="T24">
        <v>510</v>
      </c>
      <c r="U24">
        <v>622</v>
      </c>
      <c r="V24" t="s">
        <v>234</v>
      </c>
      <c r="W24">
        <v>4700.0889999999999</v>
      </c>
      <c r="X24">
        <v>1740.24</v>
      </c>
      <c r="Y24">
        <v>2.7010000000000001</v>
      </c>
      <c r="Z24">
        <v>20.738</v>
      </c>
      <c r="AA24">
        <v>166.660235</v>
      </c>
      <c r="AB24">
        <v>10.421077</v>
      </c>
      <c r="AC24">
        <v>45.193292999999997</v>
      </c>
      <c r="AD24" s="1">
        <v>790</v>
      </c>
      <c r="AE24">
        <v>0</v>
      </c>
      <c r="AF24">
        <v>379</v>
      </c>
      <c r="AG24">
        <v>91</v>
      </c>
      <c r="AH24">
        <v>28.201622</v>
      </c>
      <c r="AI24">
        <v>32019.1</v>
      </c>
      <c r="AJ24">
        <v>13276.2</v>
      </c>
      <c r="AK24">
        <v>33</v>
      </c>
      <c r="AL24">
        <v>22436</v>
      </c>
      <c r="AM24">
        <v>1.0003703703703704</v>
      </c>
      <c r="AN24" t="s">
        <v>71</v>
      </c>
      <c r="AO24">
        <v>4700.0889999999999</v>
      </c>
      <c r="AP24" t="s">
        <v>486</v>
      </c>
      <c r="AQ24" t="s">
        <v>119</v>
      </c>
      <c r="AR24" t="s">
        <v>120</v>
      </c>
      <c r="AS24" t="s">
        <v>119</v>
      </c>
      <c r="AT24" t="s">
        <v>120</v>
      </c>
      <c r="AU24" t="s">
        <v>180</v>
      </c>
      <c r="AV24" t="s">
        <v>234</v>
      </c>
      <c r="AW24" t="s">
        <v>71</v>
      </c>
      <c r="AX24">
        <v>622</v>
      </c>
      <c r="AY24" t="s">
        <v>448</v>
      </c>
      <c r="AZ24">
        <v>7</v>
      </c>
      <c r="BA24" t="s">
        <v>487</v>
      </c>
      <c r="BB24">
        <v>1</v>
      </c>
      <c r="BC24">
        <v>1</v>
      </c>
      <c r="BE24" t="s">
        <v>66</v>
      </c>
      <c r="BF24">
        <v>1</v>
      </c>
      <c r="BG24" t="s">
        <v>329</v>
      </c>
      <c r="BI24" t="s">
        <v>119</v>
      </c>
      <c r="BJ24" t="s">
        <v>234</v>
      </c>
      <c r="BK24" t="s">
        <v>71</v>
      </c>
      <c r="BL24">
        <v>1.0003703703703704</v>
      </c>
      <c r="BM24">
        <v>622</v>
      </c>
      <c r="BN24" t="s">
        <v>120</v>
      </c>
      <c r="BO24" t="s">
        <v>180</v>
      </c>
      <c r="BP24">
        <v>1</v>
      </c>
      <c r="BQ24">
        <v>4700.0889999999999</v>
      </c>
      <c r="BR24">
        <v>6.2528874989285832E-2</v>
      </c>
      <c r="BS24">
        <v>0.27117022245888467</v>
      </c>
      <c r="BT24">
        <v>0.1680819235550646</v>
      </c>
      <c r="BU24">
        <v>20.738</v>
      </c>
      <c r="BV24">
        <v>0</v>
      </c>
      <c r="BW24">
        <v>8.063677092072087</v>
      </c>
      <c r="BX24">
        <v>33</v>
      </c>
      <c r="BY24">
        <v>0</v>
      </c>
      <c r="BZ24">
        <v>379</v>
      </c>
    </row>
    <row r="25" spans="1:78" ht="16.5">
      <c r="A25" s="124" t="str">
        <f t="shared" si="1"/>
        <v>미래교통</v>
      </c>
      <c r="B25" s="125" t="str">
        <f t="shared" si="2"/>
        <v>김용주</v>
      </c>
      <c r="C25" s="126" t="str">
        <f t="shared" si="3"/>
        <v>D</v>
      </c>
      <c r="D25" s="127">
        <f t="shared" si="4"/>
        <v>0.81928571428571439</v>
      </c>
      <c r="E25" s="128">
        <f t="shared" si="5"/>
        <v>9768</v>
      </c>
      <c r="F25" s="129" t="str">
        <f t="shared" si="6"/>
        <v>111</v>
      </c>
      <c r="G25" s="130" t="str">
        <f t="shared" si="7"/>
        <v>70바5075</v>
      </c>
      <c r="H25" s="131">
        <f t="shared" si="8"/>
        <v>1</v>
      </c>
      <c r="I25" s="132">
        <f t="shared" si="9"/>
        <v>4749.2700000000004</v>
      </c>
      <c r="J25" s="133">
        <f t="shared" si="10"/>
        <v>0.1081046980930653</v>
      </c>
      <c r="K25" s="133">
        <f t="shared" si="11"/>
        <v>0.24462407747685336</v>
      </c>
      <c r="L25" s="133">
        <f t="shared" si="12"/>
        <v>5.6429724989314145E-2</v>
      </c>
      <c r="M25" s="134">
        <f t="shared" si="13"/>
        <v>26.74</v>
      </c>
      <c r="N25" s="135">
        <f t="shared" si="14"/>
        <v>2.1055867533326174E-2</v>
      </c>
      <c r="O25" s="135">
        <f t="shared" si="15"/>
        <v>13.37047588366212</v>
      </c>
      <c r="P25" s="217">
        <f t="shared" si="16"/>
        <v>20</v>
      </c>
      <c r="Q25" s="218">
        <f t="shared" si="17"/>
        <v>1</v>
      </c>
      <c r="R25" s="218">
        <f t="shared" si="18"/>
        <v>635</v>
      </c>
      <c r="T25">
        <v>510</v>
      </c>
      <c r="U25">
        <v>9768</v>
      </c>
      <c r="V25" t="s">
        <v>235</v>
      </c>
      <c r="W25">
        <v>4749.3940000000002</v>
      </c>
      <c r="X25">
        <v>2070.0360000000001</v>
      </c>
      <c r="Y25">
        <v>2.294</v>
      </c>
      <c r="Z25">
        <v>26.74</v>
      </c>
      <c r="AA25">
        <v>168.47829300000001</v>
      </c>
      <c r="AB25">
        <v>18.213294999999999</v>
      </c>
      <c r="AC25">
        <v>41.213847000000001</v>
      </c>
      <c r="AD25" s="1">
        <v>268</v>
      </c>
      <c r="AE25">
        <v>1</v>
      </c>
      <c r="AF25">
        <v>635</v>
      </c>
      <c r="AG25">
        <v>92</v>
      </c>
      <c r="AH25">
        <v>28.189945999999999</v>
      </c>
      <c r="AI25">
        <v>29012.9</v>
      </c>
      <c r="AJ25">
        <v>15130.4</v>
      </c>
      <c r="AK25">
        <v>20</v>
      </c>
      <c r="AL25">
        <v>16009</v>
      </c>
      <c r="AM25">
        <v>0.81928571428571439</v>
      </c>
      <c r="AN25" t="s">
        <v>67</v>
      </c>
      <c r="AO25">
        <v>4749.2700000000004</v>
      </c>
      <c r="AP25" t="s">
        <v>488</v>
      </c>
      <c r="AQ25" t="s">
        <v>119</v>
      </c>
      <c r="AR25" t="s">
        <v>120</v>
      </c>
      <c r="AS25" t="s">
        <v>119</v>
      </c>
      <c r="AT25" t="s">
        <v>120</v>
      </c>
      <c r="AU25" t="s">
        <v>171</v>
      </c>
      <c r="AV25" t="s">
        <v>235</v>
      </c>
      <c r="AW25" t="s">
        <v>67</v>
      </c>
      <c r="AX25">
        <v>9768</v>
      </c>
      <c r="AY25" t="s">
        <v>402</v>
      </c>
      <c r="AZ25">
        <v>12</v>
      </c>
      <c r="BA25" t="s">
        <v>450</v>
      </c>
      <c r="BB25">
        <v>1</v>
      </c>
      <c r="BC25">
        <v>1</v>
      </c>
      <c r="BE25" t="s">
        <v>67</v>
      </c>
      <c r="BF25">
        <v>0</v>
      </c>
      <c r="BG25" t="s">
        <v>335</v>
      </c>
      <c r="BI25" t="s">
        <v>119</v>
      </c>
      <c r="BJ25" t="s">
        <v>235</v>
      </c>
      <c r="BK25" t="s">
        <v>67</v>
      </c>
      <c r="BL25">
        <v>0.81928571428571439</v>
      </c>
      <c r="BM25">
        <v>9768</v>
      </c>
      <c r="BN25" t="s">
        <v>120</v>
      </c>
      <c r="BO25" t="s">
        <v>171</v>
      </c>
      <c r="BP25">
        <v>1</v>
      </c>
      <c r="BQ25">
        <v>4749.2700000000004</v>
      </c>
      <c r="BR25">
        <v>0.1081046980930653</v>
      </c>
      <c r="BS25">
        <v>0.24462407747685336</v>
      </c>
      <c r="BT25">
        <v>5.642825168853121E-2</v>
      </c>
      <c r="BU25">
        <v>26.74</v>
      </c>
      <c r="BV25">
        <v>2.1055867533326174E-2</v>
      </c>
      <c r="BW25">
        <v>13.37047588366212</v>
      </c>
      <c r="BX25">
        <v>20</v>
      </c>
      <c r="BY25">
        <v>1</v>
      </c>
      <c r="BZ25">
        <v>635</v>
      </c>
    </row>
    <row r="26" spans="1:78" ht="16.5">
      <c r="A26" s="107" t="str">
        <f t="shared" si="1"/>
        <v>미래교통</v>
      </c>
      <c r="B26" s="108" t="str">
        <f t="shared" si="2"/>
        <v>김용진</v>
      </c>
      <c r="C26" s="109" t="str">
        <f t="shared" si="3"/>
        <v>D</v>
      </c>
      <c r="D26" s="110">
        <f t="shared" si="4"/>
        <v>0.84889066208818309</v>
      </c>
      <c r="E26" s="111">
        <f t="shared" si="5"/>
        <v>5728</v>
      </c>
      <c r="F26" s="112" t="str">
        <f t="shared" si="6"/>
        <v>111-2</v>
      </c>
      <c r="G26" s="113" t="str">
        <f t="shared" si="7"/>
        <v>72바1548</v>
      </c>
      <c r="H26" s="114">
        <f t="shared" si="8"/>
        <v>9</v>
      </c>
      <c r="I26" s="115">
        <f t="shared" si="9"/>
        <v>1907.3329999999999</v>
      </c>
      <c r="J26" s="116">
        <f t="shared" si="10"/>
        <v>3.3179283671535997E-2</v>
      </c>
      <c r="K26" s="116">
        <f t="shared" si="11"/>
        <v>0.42328635406190374</v>
      </c>
      <c r="L26" s="116">
        <f t="shared" si="12"/>
        <v>0.16567636589939985</v>
      </c>
      <c r="M26" s="117">
        <f t="shared" si="13"/>
        <v>16.835999999999999</v>
      </c>
      <c r="N26" s="118">
        <f t="shared" si="14"/>
        <v>1.0485845942999992</v>
      </c>
      <c r="O26" s="118">
        <f t="shared" si="15"/>
        <v>33.711994706744967</v>
      </c>
      <c r="P26" s="219">
        <f t="shared" si="16"/>
        <v>19</v>
      </c>
      <c r="Q26" s="220">
        <f t="shared" si="17"/>
        <v>20</v>
      </c>
      <c r="R26" s="220">
        <f t="shared" si="18"/>
        <v>649</v>
      </c>
      <c r="T26">
        <v>510</v>
      </c>
      <c r="U26">
        <v>5728</v>
      </c>
      <c r="V26" t="s">
        <v>374</v>
      </c>
      <c r="W26">
        <v>1943.2829999999999</v>
      </c>
      <c r="X26">
        <v>1077.673</v>
      </c>
      <c r="Y26">
        <v>1.8029999999999999</v>
      </c>
      <c r="Z26">
        <v>16.835999999999999</v>
      </c>
      <c r="AA26">
        <v>131.93386100000001</v>
      </c>
      <c r="AB26">
        <v>4.3774709999999999</v>
      </c>
      <c r="AC26">
        <v>55.845802999999997</v>
      </c>
      <c r="AD26" s="1">
        <v>316</v>
      </c>
      <c r="AE26">
        <v>20</v>
      </c>
      <c r="AF26">
        <v>649</v>
      </c>
      <c r="AG26">
        <v>87</v>
      </c>
      <c r="AH26">
        <v>14.729221000000001</v>
      </c>
      <c r="AI26">
        <v>974.6</v>
      </c>
      <c r="AJ26">
        <v>0</v>
      </c>
      <c r="AK26">
        <v>19</v>
      </c>
      <c r="AL26">
        <v>12250</v>
      </c>
      <c r="AM26">
        <v>0.84889066208818309</v>
      </c>
      <c r="AN26" t="s">
        <v>67</v>
      </c>
      <c r="AO26">
        <v>411.35700000000003</v>
      </c>
      <c r="AP26" t="s">
        <v>489</v>
      </c>
      <c r="AQ26" t="s">
        <v>119</v>
      </c>
      <c r="AR26" t="s">
        <v>121</v>
      </c>
      <c r="AS26" t="s">
        <v>119</v>
      </c>
      <c r="AT26" t="s">
        <v>121</v>
      </c>
      <c r="AU26" t="s">
        <v>208</v>
      </c>
      <c r="AV26" t="s">
        <v>374</v>
      </c>
      <c r="AW26" t="s">
        <v>67</v>
      </c>
      <c r="AX26">
        <v>5728</v>
      </c>
      <c r="AY26" t="s">
        <v>411</v>
      </c>
      <c r="AZ26">
        <v>1</v>
      </c>
      <c r="BA26" t="s">
        <v>196</v>
      </c>
      <c r="BB26">
        <v>9</v>
      </c>
      <c r="BC26">
        <v>1</v>
      </c>
      <c r="BE26" t="s">
        <v>67</v>
      </c>
      <c r="BF26">
        <v>0</v>
      </c>
      <c r="BG26" t="s">
        <v>335</v>
      </c>
      <c r="BI26" t="s">
        <v>119</v>
      </c>
      <c r="BJ26" t="s">
        <v>374</v>
      </c>
      <c r="BK26" t="s">
        <v>67</v>
      </c>
      <c r="BL26">
        <v>0.84889066208818309</v>
      </c>
      <c r="BM26">
        <v>5728</v>
      </c>
      <c r="BN26" t="s">
        <v>121</v>
      </c>
      <c r="BO26" t="s">
        <v>208</v>
      </c>
      <c r="BP26">
        <v>9</v>
      </c>
      <c r="BQ26">
        <v>1907.3329999999999</v>
      </c>
      <c r="BR26">
        <v>3.3179283671535997E-2</v>
      </c>
      <c r="BS26">
        <v>0.42328635406190374</v>
      </c>
      <c r="BT26">
        <v>0.16261141583598479</v>
      </c>
      <c r="BU26">
        <v>16.835999999999999</v>
      </c>
      <c r="BV26">
        <v>1.0485845942999992</v>
      </c>
      <c r="BW26">
        <v>33.711994706744967</v>
      </c>
      <c r="BX26">
        <v>19</v>
      </c>
      <c r="BY26">
        <v>20</v>
      </c>
      <c r="BZ26">
        <v>649</v>
      </c>
    </row>
    <row r="27" spans="1:78" ht="16.5">
      <c r="A27" s="124" t="str">
        <f t="shared" si="1"/>
        <v>미래교통</v>
      </c>
      <c r="B27" s="125" t="str">
        <f t="shared" si="2"/>
        <v>김월회</v>
      </c>
      <c r="C27" s="126" t="str">
        <f t="shared" si="3"/>
        <v>D</v>
      </c>
      <c r="D27" s="127">
        <f t="shared" si="4"/>
        <v>0.83655172413793111</v>
      </c>
      <c r="E27" s="128">
        <f t="shared" si="5"/>
        <v>6767</v>
      </c>
      <c r="F27" s="129" t="str">
        <f t="shared" si="6"/>
        <v>111</v>
      </c>
      <c r="G27" s="130" t="str">
        <f t="shared" si="7"/>
        <v>70바5907</v>
      </c>
      <c r="H27" s="131">
        <f t="shared" si="8"/>
        <v>1</v>
      </c>
      <c r="I27" s="132">
        <f t="shared" si="9"/>
        <v>5086.3100000000004</v>
      </c>
      <c r="J27" s="133">
        <f t="shared" si="10"/>
        <v>3.7516693806185081E-2</v>
      </c>
      <c r="K27" s="133">
        <f t="shared" si="11"/>
        <v>0.28973988482035701</v>
      </c>
      <c r="L27" s="133">
        <f t="shared" si="12"/>
        <v>9.8303092025456562E-2</v>
      </c>
      <c r="M27" s="134">
        <f t="shared" si="13"/>
        <v>23.832999999999998</v>
      </c>
      <c r="N27" s="135">
        <f t="shared" si="14"/>
        <v>3.9321236810182625E-2</v>
      </c>
      <c r="O27" s="135">
        <f t="shared" si="15"/>
        <v>40.245285875221917</v>
      </c>
      <c r="P27" s="217">
        <f t="shared" si="16"/>
        <v>31</v>
      </c>
      <c r="Q27" s="218">
        <f t="shared" si="17"/>
        <v>2</v>
      </c>
      <c r="R27" s="218">
        <f t="shared" si="18"/>
        <v>2047</v>
      </c>
      <c r="T27">
        <v>510</v>
      </c>
      <c r="U27">
        <v>6767</v>
      </c>
      <c r="V27" t="s">
        <v>358</v>
      </c>
      <c r="W27">
        <v>5086.3100000000004</v>
      </c>
      <c r="X27">
        <v>2096.4870000000001</v>
      </c>
      <c r="Y27">
        <v>2.4260000000000002</v>
      </c>
      <c r="Z27">
        <v>23.832999999999998</v>
      </c>
      <c r="AA27">
        <v>175.86163199999999</v>
      </c>
      <c r="AB27">
        <v>6.597747</v>
      </c>
      <c r="AC27">
        <v>50.954129000000002</v>
      </c>
      <c r="AD27" s="1">
        <v>500</v>
      </c>
      <c r="AE27">
        <v>2</v>
      </c>
      <c r="AF27">
        <v>2047</v>
      </c>
      <c r="AG27">
        <v>94</v>
      </c>
      <c r="AH27">
        <v>28.922225999999998</v>
      </c>
      <c r="AI27">
        <v>44996.1</v>
      </c>
      <c r="AJ27">
        <v>22688.400000000001</v>
      </c>
      <c r="AK27">
        <v>31</v>
      </c>
      <c r="AL27">
        <v>22307</v>
      </c>
      <c r="AM27">
        <v>0.83655172413793111</v>
      </c>
      <c r="AN27" t="s">
        <v>67</v>
      </c>
      <c r="AO27">
        <v>5086.3100000000004</v>
      </c>
      <c r="AP27" t="s">
        <v>490</v>
      </c>
      <c r="AQ27" t="s">
        <v>119</v>
      </c>
      <c r="AR27" t="s">
        <v>120</v>
      </c>
      <c r="AS27" t="s">
        <v>119</v>
      </c>
      <c r="AT27" t="s">
        <v>120</v>
      </c>
      <c r="AU27" t="s">
        <v>338</v>
      </c>
      <c r="AV27" t="s">
        <v>358</v>
      </c>
      <c r="AW27" t="s">
        <v>67</v>
      </c>
      <c r="AX27">
        <v>6767</v>
      </c>
      <c r="AY27" t="s">
        <v>402</v>
      </c>
      <c r="AZ27">
        <v>10</v>
      </c>
      <c r="BA27" t="s">
        <v>417</v>
      </c>
      <c r="BB27">
        <v>1</v>
      </c>
      <c r="BC27">
        <v>1</v>
      </c>
      <c r="BE27" t="s">
        <v>67</v>
      </c>
      <c r="BF27">
        <v>0</v>
      </c>
      <c r="BG27" t="s">
        <v>335</v>
      </c>
      <c r="BI27" t="s">
        <v>119</v>
      </c>
      <c r="BJ27" t="s">
        <v>358</v>
      </c>
      <c r="BK27" t="s">
        <v>67</v>
      </c>
      <c r="BL27">
        <v>0.83655172413793111</v>
      </c>
      <c r="BM27">
        <v>6767</v>
      </c>
      <c r="BN27" t="s">
        <v>120</v>
      </c>
      <c r="BO27" t="s">
        <v>338</v>
      </c>
      <c r="BP27">
        <v>1</v>
      </c>
      <c r="BQ27">
        <v>5086.3100000000004</v>
      </c>
      <c r="BR27">
        <v>3.7516693806185081E-2</v>
      </c>
      <c r="BS27">
        <v>0.28973988482035701</v>
      </c>
      <c r="BT27">
        <v>9.8303092025456562E-2</v>
      </c>
      <c r="BU27">
        <v>23.832999999999998</v>
      </c>
      <c r="BV27">
        <v>3.9321236810182625E-2</v>
      </c>
      <c r="BW27">
        <v>40.245285875221917</v>
      </c>
      <c r="BX27">
        <v>31</v>
      </c>
      <c r="BY27">
        <v>2</v>
      </c>
      <c r="BZ27">
        <v>2047</v>
      </c>
    </row>
    <row r="28" spans="1:78" ht="16.5">
      <c r="A28" s="107" t="str">
        <f t="shared" si="1"/>
        <v>미래교통</v>
      </c>
      <c r="B28" s="108" t="str">
        <f t="shared" si="2"/>
        <v>김재동</v>
      </c>
      <c r="C28" s="109" t="str">
        <f t="shared" si="3"/>
        <v>C</v>
      </c>
      <c r="D28" s="110">
        <f t="shared" si="4"/>
        <v>0.85450982332008407</v>
      </c>
      <c r="E28" s="111">
        <f t="shared" si="5"/>
        <v>7992</v>
      </c>
      <c r="F28" s="112" t="str">
        <f t="shared" si="6"/>
        <v>111-2</v>
      </c>
      <c r="G28" s="113" t="str">
        <f t="shared" si="7"/>
        <v>70바5028</v>
      </c>
      <c r="H28" s="114">
        <f t="shared" si="8"/>
        <v>2</v>
      </c>
      <c r="I28" s="115">
        <f t="shared" si="9"/>
        <v>2402.65</v>
      </c>
      <c r="J28" s="116">
        <f t="shared" si="10"/>
        <v>4.5131232757648951E-2</v>
      </c>
      <c r="K28" s="116">
        <f t="shared" si="11"/>
        <v>0.41250256697733884</v>
      </c>
      <c r="L28" s="116">
        <f t="shared" si="12"/>
        <v>0.32921981978232367</v>
      </c>
      <c r="M28" s="117">
        <f t="shared" si="13"/>
        <v>16.681000000000001</v>
      </c>
      <c r="N28" s="118">
        <f t="shared" si="14"/>
        <v>1.4567248662934675</v>
      </c>
      <c r="O28" s="118">
        <f t="shared" si="15"/>
        <v>7.6582107256570868</v>
      </c>
      <c r="P28" s="219">
        <f t="shared" si="16"/>
        <v>35</v>
      </c>
      <c r="Q28" s="220">
        <f t="shared" si="17"/>
        <v>35</v>
      </c>
      <c r="R28" s="220">
        <f t="shared" si="18"/>
        <v>184</v>
      </c>
      <c r="T28">
        <v>510</v>
      </c>
      <c r="U28">
        <v>7992</v>
      </c>
      <c r="V28" t="s">
        <v>236</v>
      </c>
      <c r="W28">
        <v>2402.7170000000001</v>
      </c>
      <c r="X28">
        <v>1399.848</v>
      </c>
      <c r="Y28">
        <v>1.716</v>
      </c>
      <c r="Z28">
        <v>16.681000000000001</v>
      </c>
      <c r="AA28">
        <v>167.19080199999999</v>
      </c>
      <c r="AB28">
        <v>7.5455269999999999</v>
      </c>
      <c r="AC28">
        <v>68.966634999999997</v>
      </c>
      <c r="AD28" s="1">
        <v>791</v>
      </c>
      <c r="AE28">
        <v>35</v>
      </c>
      <c r="AF28">
        <v>184</v>
      </c>
      <c r="AG28">
        <v>87</v>
      </c>
      <c r="AH28">
        <v>14.371107</v>
      </c>
      <c r="AI28">
        <v>1322.8</v>
      </c>
      <c r="AJ28">
        <v>71.8</v>
      </c>
      <c r="AK28">
        <v>35</v>
      </c>
      <c r="AL28">
        <v>16136</v>
      </c>
      <c r="AM28">
        <v>0.85450982332008407</v>
      </c>
      <c r="AN28" t="s">
        <v>69</v>
      </c>
      <c r="AO28">
        <v>2291.2930000000001</v>
      </c>
      <c r="AP28" t="s">
        <v>491</v>
      </c>
      <c r="AQ28" t="s">
        <v>119</v>
      </c>
      <c r="AR28" t="s">
        <v>121</v>
      </c>
      <c r="AS28" t="s">
        <v>119</v>
      </c>
      <c r="AT28" t="s">
        <v>121</v>
      </c>
      <c r="AU28" t="s">
        <v>193</v>
      </c>
      <c r="AV28" t="s">
        <v>236</v>
      </c>
      <c r="AW28" t="s">
        <v>69</v>
      </c>
      <c r="AX28">
        <v>7992</v>
      </c>
      <c r="AY28" t="s">
        <v>410</v>
      </c>
      <c r="AZ28">
        <v>6</v>
      </c>
      <c r="BA28" t="s">
        <v>317</v>
      </c>
      <c r="BB28">
        <v>2</v>
      </c>
      <c r="BC28">
        <v>1</v>
      </c>
      <c r="BE28" t="s">
        <v>67</v>
      </c>
      <c r="BF28">
        <v>1</v>
      </c>
      <c r="BG28" t="s">
        <v>329</v>
      </c>
      <c r="BI28" t="s">
        <v>119</v>
      </c>
      <c r="BJ28" t="s">
        <v>236</v>
      </c>
      <c r="BK28" t="s">
        <v>69</v>
      </c>
      <c r="BL28">
        <v>0.85450982332008407</v>
      </c>
      <c r="BM28">
        <v>7992</v>
      </c>
      <c r="BN28" t="s">
        <v>121</v>
      </c>
      <c r="BO28" t="s">
        <v>193</v>
      </c>
      <c r="BP28">
        <v>2</v>
      </c>
      <c r="BQ28">
        <v>2402.65</v>
      </c>
      <c r="BR28">
        <v>4.5131232757648951E-2</v>
      </c>
      <c r="BS28">
        <v>0.41250256697733884</v>
      </c>
      <c r="BT28">
        <v>0.32921063945525003</v>
      </c>
      <c r="BU28">
        <v>16.681000000000001</v>
      </c>
      <c r="BV28">
        <v>1.4567248662934675</v>
      </c>
      <c r="BW28">
        <v>7.6582107256570868</v>
      </c>
      <c r="BX28">
        <v>35</v>
      </c>
      <c r="BY28">
        <v>35</v>
      </c>
      <c r="BZ28">
        <v>184</v>
      </c>
    </row>
    <row r="29" spans="1:78" ht="16.5">
      <c r="A29" s="124" t="str">
        <f t="shared" si="1"/>
        <v>미래교통</v>
      </c>
      <c r="B29" s="125" t="str">
        <f t="shared" si="2"/>
        <v>김준규</v>
      </c>
      <c r="C29" s="126" t="str">
        <f t="shared" si="3"/>
        <v>D</v>
      </c>
      <c r="D29" s="127">
        <f t="shared" si="4"/>
        <v>0.82178359582970251</v>
      </c>
      <c r="E29" s="128">
        <f t="shared" si="5"/>
        <v>6502</v>
      </c>
      <c r="F29" s="129" t="str">
        <f t="shared" si="6"/>
        <v>111-2</v>
      </c>
      <c r="G29" s="130" t="str">
        <f t="shared" si="7"/>
        <v>70바5082</v>
      </c>
      <c r="H29" s="131">
        <f t="shared" si="8"/>
        <v>5</v>
      </c>
      <c r="I29" s="132">
        <f t="shared" si="9"/>
        <v>2039.454</v>
      </c>
      <c r="J29" s="133">
        <f t="shared" si="10"/>
        <v>5.3876963324853942E-2</v>
      </c>
      <c r="K29" s="133">
        <f t="shared" si="11"/>
        <v>0.37613324950137528</v>
      </c>
      <c r="L29" s="133">
        <f t="shared" si="12"/>
        <v>0.1250334648391187</v>
      </c>
      <c r="M29" s="134">
        <f t="shared" si="13"/>
        <v>17.515999999999998</v>
      </c>
      <c r="N29" s="135">
        <f t="shared" si="14"/>
        <v>1.9122765210688744</v>
      </c>
      <c r="O29" s="135">
        <f t="shared" si="15"/>
        <v>32.802897246027612</v>
      </c>
      <c r="P29" s="217">
        <f t="shared" si="16"/>
        <v>10</v>
      </c>
      <c r="Q29" s="218">
        <f t="shared" si="17"/>
        <v>39</v>
      </c>
      <c r="R29" s="218">
        <f t="shared" si="18"/>
        <v>669</v>
      </c>
      <c r="T29">
        <v>510</v>
      </c>
      <c r="U29">
        <v>6502</v>
      </c>
      <c r="V29" t="s">
        <v>359</v>
      </c>
      <c r="W29">
        <v>2039.454</v>
      </c>
      <c r="X29">
        <v>1131.117</v>
      </c>
      <c r="Y29">
        <v>1.8029999999999999</v>
      </c>
      <c r="Z29">
        <v>17.515999999999998</v>
      </c>
      <c r="AA29">
        <v>125.784966</v>
      </c>
      <c r="AB29">
        <v>6.7769120000000003</v>
      </c>
      <c r="AC29">
        <v>47.311908000000003</v>
      </c>
      <c r="AD29" s="1">
        <v>255</v>
      </c>
      <c r="AE29">
        <v>39</v>
      </c>
      <c r="AF29">
        <v>669</v>
      </c>
      <c r="AG29">
        <v>91</v>
      </c>
      <c r="AH29">
        <v>16.213812999999998</v>
      </c>
      <c r="AI29">
        <v>1968</v>
      </c>
      <c r="AJ29">
        <v>543.6</v>
      </c>
      <c r="AK29">
        <v>10</v>
      </c>
      <c r="AL29">
        <v>1741</v>
      </c>
      <c r="AM29">
        <v>0.82178359582970251</v>
      </c>
      <c r="AN29" t="s">
        <v>67</v>
      </c>
      <c r="AO29">
        <v>1377.106</v>
      </c>
      <c r="AP29" t="s">
        <v>492</v>
      </c>
      <c r="AQ29" t="s">
        <v>119</v>
      </c>
      <c r="AR29" t="s">
        <v>121</v>
      </c>
      <c r="AS29" t="s">
        <v>119</v>
      </c>
      <c r="AT29" t="s">
        <v>121</v>
      </c>
      <c r="AU29" t="s">
        <v>347</v>
      </c>
      <c r="AV29" t="s">
        <v>359</v>
      </c>
      <c r="AW29" t="s">
        <v>67</v>
      </c>
      <c r="AX29">
        <v>6502</v>
      </c>
      <c r="AY29" t="s">
        <v>411</v>
      </c>
      <c r="AZ29">
        <v>6</v>
      </c>
      <c r="BA29" t="s">
        <v>346</v>
      </c>
      <c r="BB29">
        <v>5</v>
      </c>
      <c r="BC29">
        <v>1</v>
      </c>
      <c r="BE29" t="s">
        <v>67</v>
      </c>
      <c r="BF29">
        <v>0</v>
      </c>
      <c r="BG29" t="s">
        <v>335</v>
      </c>
      <c r="BI29" t="s">
        <v>119</v>
      </c>
      <c r="BJ29" t="s">
        <v>359</v>
      </c>
      <c r="BK29" t="s">
        <v>67</v>
      </c>
      <c r="BL29">
        <v>0.82178359582970251</v>
      </c>
      <c r="BM29">
        <v>6502</v>
      </c>
      <c r="BN29" t="s">
        <v>121</v>
      </c>
      <c r="BO29" t="s">
        <v>347</v>
      </c>
      <c r="BP29">
        <v>5</v>
      </c>
      <c r="BQ29">
        <v>2039.454</v>
      </c>
      <c r="BR29">
        <v>5.3876963324853942E-2</v>
      </c>
      <c r="BS29">
        <v>0.37613324950137528</v>
      </c>
      <c r="BT29">
        <v>0.1250334648391187</v>
      </c>
      <c r="BU29">
        <v>17.515999999999998</v>
      </c>
      <c r="BV29">
        <v>1.9122765210688744</v>
      </c>
      <c r="BW29">
        <v>32.802897246027612</v>
      </c>
      <c r="BX29">
        <v>10</v>
      </c>
      <c r="BY29">
        <v>39</v>
      </c>
      <c r="BZ29">
        <v>669</v>
      </c>
    </row>
    <row r="30" spans="1:78" ht="16.5">
      <c r="A30" s="107" t="str">
        <f t="shared" si="1"/>
        <v>미래교통</v>
      </c>
      <c r="B30" s="108" t="str">
        <f t="shared" si="2"/>
        <v>김진호</v>
      </c>
      <c r="C30" s="109" t="str">
        <f t="shared" si="3"/>
        <v>A</v>
      </c>
      <c r="D30" s="110">
        <f t="shared" si="4"/>
        <v>0.95066666666666666</v>
      </c>
      <c r="E30" s="111">
        <f t="shared" si="5"/>
        <v>5353</v>
      </c>
      <c r="F30" s="112" t="str">
        <f t="shared" si="6"/>
        <v>304</v>
      </c>
      <c r="G30" s="113" t="str">
        <f t="shared" si="7"/>
        <v>70바5930</v>
      </c>
      <c r="H30" s="114">
        <f t="shared" si="8"/>
        <v>1</v>
      </c>
      <c r="I30" s="115">
        <f t="shared" si="9"/>
        <v>3748.96</v>
      </c>
      <c r="J30" s="116">
        <f t="shared" si="10"/>
        <v>3.774326684561641E-3</v>
      </c>
      <c r="K30" s="116">
        <f t="shared" si="11"/>
        <v>0.31512732856701858</v>
      </c>
      <c r="L30" s="116">
        <f t="shared" si="12"/>
        <v>0.16031112628568989</v>
      </c>
      <c r="M30" s="117">
        <f t="shared" si="13"/>
        <v>18.126000000000001</v>
      </c>
      <c r="N30" s="118">
        <f t="shared" si="14"/>
        <v>0.10669625709530109</v>
      </c>
      <c r="O30" s="118">
        <f t="shared" si="15"/>
        <v>6.2417310400751145</v>
      </c>
      <c r="P30" s="219">
        <f t="shared" si="16"/>
        <v>1</v>
      </c>
      <c r="Q30" s="220">
        <f t="shared" si="17"/>
        <v>4</v>
      </c>
      <c r="R30" s="220">
        <f t="shared" si="18"/>
        <v>234</v>
      </c>
      <c r="T30">
        <v>510</v>
      </c>
      <c r="U30">
        <v>5353</v>
      </c>
      <c r="V30" t="s">
        <v>237</v>
      </c>
      <c r="W30">
        <v>3748.96</v>
      </c>
      <c r="X30">
        <v>1314.5360000000001</v>
      </c>
      <c r="Y30">
        <v>2.8519999999999999</v>
      </c>
      <c r="Z30">
        <v>18.126000000000001</v>
      </c>
      <c r="AA30">
        <v>133.64608899999999</v>
      </c>
      <c r="AB30">
        <v>0.50442399999999998</v>
      </c>
      <c r="AC30">
        <v>42.115535000000001</v>
      </c>
      <c r="AD30" s="1">
        <v>601</v>
      </c>
      <c r="AE30">
        <v>4</v>
      </c>
      <c r="AF30">
        <v>234</v>
      </c>
      <c r="AG30">
        <v>96</v>
      </c>
      <c r="AH30">
        <v>28.051400000000001</v>
      </c>
      <c r="AI30">
        <v>29913.8</v>
      </c>
      <c r="AJ30">
        <v>14505.1</v>
      </c>
      <c r="AK30">
        <v>1</v>
      </c>
      <c r="AL30">
        <v>616</v>
      </c>
      <c r="AM30">
        <v>0.95066666666666666</v>
      </c>
      <c r="AN30" t="s">
        <v>66</v>
      </c>
      <c r="AO30">
        <v>3748.96</v>
      </c>
      <c r="AP30" t="s">
        <v>493</v>
      </c>
      <c r="AQ30" t="s">
        <v>119</v>
      </c>
      <c r="AR30" t="s">
        <v>91</v>
      </c>
      <c r="AS30" t="s">
        <v>119</v>
      </c>
      <c r="AT30" t="s">
        <v>91</v>
      </c>
      <c r="AU30" t="s">
        <v>215</v>
      </c>
      <c r="AV30" t="s">
        <v>237</v>
      </c>
      <c r="AW30" t="s">
        <v>66</v>
      </c>
      <c r="AX30">
        <v>5353</v>
      </c>
      <c r="AY30" t="s">
        <v>408</v>
      </c>
      <c r="AZ30">
        <v>3</v>
      </c>
      <c r="BA30" t="s">
        <v>409</v>
      </c>
      <c r="BB30">
        <v>1</v>
      </c>
      <c r="BC30">
        <v>1</v>
      </c>
      <c r="BE30" t="s">
        <v>66</v>
      </c>
      <c r="BF30">
        <v>0</v>
      </c>
      <c r="BG30" t="s">
        <v>335</v>
      </c>
      <c r="BI30" t="s">
        <v>119</v>
      </c>
      <c r="BJ30" t="s">
        <v>237</v>
      </c>
      <c r="BK30" t="s">
        <v>66</v>
      </c>
      <c r="BL30">
        <v>0.95066666666666666</v>
      </c>
      <c r="BM30">
        <v>5353</v>
      </c>
      <c r="BN30" t="s">
        <v>91</v>
      </c>
      <c r="BO30" t="s">
        <v>215</v>
      </c>
      <c r="BP30">
        <v>1</v>
      </c>
      <c r="BQ30">
        <v>3748.96</v>
      </c>
      <c r="BR30">
        <v>3.774326684561641E-3</v>
      </c>
      <c r="BS30">
        <v>0.31512732856701858</v>
      </c>
      <c r="BT30">
        <v>0.16031112628568989</v>
      </c>
      <c r="BU30">
        <v>18.126000000000001</v>
      </c>
      <c r="BV30">
        <v>0.10669625709530109</v>
      </c>
      <c r="BW30">
        <v>6.2417310400751145</v>
      </c>
      <c r="BX30">
        <v>1</v>
      </c>
      <c r="BY30">
        <v>4</v>
      </c>
      <c r="BZ30">
        <v>234</v>
      </c>
    </row>
    <row r="31" spans="1:78" ht="16.5">
      <c r="A31" s="124" t="str">
        <f t="shared" si="1"/>
        <v>미래교통</v>
      </c>
      <c r="B31" s="125" t="str">
        <f t="shared" si="2"/>
        <v>김학구</v>
      </c>
      <c r="C31" s="126" t="str">
        <f t="shared" si="3"/>
        <v>B</v>
      </c>
      <c r="D31" s="127">
        <f t="shared" si="4"/>
        <v>0.90095238095238084</v>
      </c>
      <c r="E31" s="128">
        <f t="shared" si="5"/>
        <v>2292</v>
      </c>
      <c r="F31" s="129" t="str">
        <f t="shared" si="6"/>
        <v>111-2</v>
      </c>
      <c r="G31" s="130" t="str">
        <f t="shared" si="7"/>
        <v>70바6055</v>
      </c>
      <c r="H31" s="131">
        <f t="shared" si="8"/>
        <v>1</v>
      </c>
      <c r="I31" s="132">
        <f t="shared" si="9"/>
        <v>2763.2260000000001</v>
      </c>
      <c r="J31" s="133">
        <f t="shared" si="10"/>
        <v>2.3466510459436728E-2</v>
      </c>
      <c r="K31" s="133">
        <f t="shared" si="11"/>
        <v>0.40116255210494456</v>
      </c>
      <c r="L31" s="133">
        <f t="shared" si="12"/>
        <v>0.22582300542916142</v>
      </c>
      <c r="M31" s="134">
        <f t="shared" si="13"/>
        <v>16.303999999999998</v>
      </c>
      <c r="N31" s="135">
        <f t="shared" si="14"/>
        <v>0.2171375052203475</v>
      </c>
      <c r="O31" s="135">
        <f t="shared" si="15"/>
        <v>22.184215116678839</v>
      </c>
      <c r="P31" s="217">
        <f t="shared" si="16"/>
        <v>19</v>
      </c>
      <c r="Q31" s="218">
        <f t="shared" si="17"/>
        <v>6</v>
      </c>
      <c r="R31" s="218">
        <f t="shared" si="18"/>
        <v>613</v>
      </c>
      <c r="T31">
        <v>510</v>
      </c>
      <c r="U31">
        <v>2292</v>
      </c>
      <c r="V31" t="s">
        <v>238</v>
      </c>
      <c r="W31">
        <v>2763.2260000000001</v>
      </c>
      <c r="X31">
        <v>1460.57</v>
      </c>
      <c r="Y31">
        <v>1.8919999999999999</v>
      </c>
      <c r="Z31">
        <v>16.303999999999998</v>
      </c>
      <c r="AA31">
        <v>183.00134600000001</v>
      </c>
      <c r="AB31">
        <v>4.294403</v>
      </c>
      <c r="AC31">
        <v>73.413286999999997</v>
      </c>
      <c r="AD31" s="1">
        <v>624</v>
      </c>
      <c r="AE31">
        <v>6</v>
      </c>
      <c r="AF31">
        <v>613</v>
      </c>
      <c r="AG31">
        <v>79</v>
      </c>
      <c r="AH31">
        <v>15.099484</v>
      </c>
      <c r="AI31">
        <v>239.5</v>
      </c>
      <c r="AJ31">
        <v>0</v>
      </c>
      <c r="AK31">
        <v>19</v>
      </c>
      <c r="AL31">
        <v>7391</v>
      </c>
      <c r="AM31">
        <v>0.90095238095238084</v>
      </c>
      <c r="AN31" t="s">
        <v>68</v>
      </c>
      <c r="AO31">
        <v>2763.2260000000001</v>
      </c>
      <c r="AP31" t="s">
        <v>494</v>
      </c>
      <c r="AQ31" t="s">
        <v>119</v>
      </c>
      <c r="AR31" t="s">
        <v>121</v>
      </c>
      <c r="AS31" t="s">
        <v>119</v>
      </c>
      <c r="AT31" t="s">
        <v>121</v>
      </c>
      <c r="AU31" t="s">
        <v>204</v>
      </c>
      <c r="AV31" t="s">
        <v>238</v>
      </c>
      <c r="AW31" t="s">
        <v>68</v>
      </c>
      <c r="AX31">
        <v>2292</v>
      </c>
      <c r="AY31" t="s">
        <v>406</v>
      </c>
      <c r="AZ31">
        <v>3</v>
      </c>
      <c r="BA31" t="s">
        <v>407</v>
      </c>
      <c r="BB31">
        <v>1</v>
      </c>
      <c r="BC31">
        <v>1</v>
      </c>
      <c r="BE31" t="s">
        <v>69</v>
      </c>
      <c r="BF31">
        <v>1</v>
      </c>
      <c r="BG31" t="s">
        <v>329</v>
      </c>
      <c r="BI31" t="s">
        <v>119</v>
      </c>
      <c r="BJ31" t="s">
        <v>238</v>
      </c>
      <c r="BK31" t="s">
        <v>68</v>
      </c>
      <c r="BL31">
        <v>0.90095238095238084</v>
      </c>
      <c r="BM31">
        <v>2292</v>
      </c>
      <c r="BN31" t="s">
        <v>121</v>
      </c>
      <c r="BO31" t="s">
        <v>204</v>
      </c>
      <c r="BP31">
        <v>1</v>
      </c>
      <c r="BQ31">
        <v>2763.2260000000001</v>
      </c>
      <c r="BR31">
        <v>2.3466510459436728E-2</v>
      </c>
      <c r="BS31">
        <v>0.40116255210494456</v>
      </c>
      <c r="BT31">
        <v>0.22582300542916142</v>
      </c>
      <c r="BU31">
        <v>16.303999999999998</v>
      </c>
      <c r="BV31">
        <v>0.2171375052203475</v>
      </c>
      <c r="BW31">
        <v>22.184215116678839</v>
      </c>
      <c r="BX31">
        <v>19</v>
      </c>
      <c r="BY31">
        <v>6</v>
      </c>
      <c r="BZ31">
        <v>613</v>
      </c>
    </row>
    <row r="32" spans="1:78" ht="16.5">
      <c r="A32" s="107" t="str">
        <f t="shared" si="1"/>
        <v>미래교통</v>
      </c>
      <c r="B32" s="108" t="str">
        <f t="shared" si="2"/>
        <v>김현호</v>
      </c>
      <c r="C32" s="109" t="str">
        <f t="shared" si="3"/>
        <v>F</v>
      </c>
      <c r="D32" s="110">
        <f t="shared" si="4"/>
        <v>0.79506059761932324</v>
      </c>
      <c r="E32" s="111">
        <f t="shared" si="5"/>
        <v>9374</v>
      </c>
      <c r="F32" s="112" t="str">
        <f t="shared" si="6"/>
        <v>111-2</v>
      </c>
      <c r="G32" s="113" t="str">
        <f t="shared" si="7"/>
        <v>70바6046</v>
      </c>
      <c r="H32" s="114">
        <f t="shared" si="8"/>
        <v>2</v>
      </c>
      <c r="I32" s="115">
        <f t="shared" si="9"/>
        <v>1118.932</v>
      </c>
      <c r="J32" s="116">
        <f t="shared" si="10"/>
        <v>6.7689356190377987E-3</v>
      </c>
      <c r="K32" s="116">
        <f t="shared" si="11"/>
        <v>0.41805753458171346</v>
      </c>
      <c r="L32" s="116">
        <f t="shared" si="12"/>
        <v>0.22521475835886362</v>
      </c>
      <c r="M32" s="117">
        <f t="shared" si="13"/>
        <v>20.181999999999999</v>
      </c>
      <c r="N32" s="118" t="str">
        <f t="shared" si="14"/>
        <v>-</v>
      </c>
      <c r="O32" s="118" t="str">
        <f t="shared" si="15"/>
        <v>-</v>
      </c>
      <c r="P32" s="219">
        <f t="shared" si="16"/>
        <v>16</v>
      </c>
      <c r="Q32" s="220">
        <f t="shared" si="17"/>
        <v>38</v>
      </c>
      <c r="R32" s="220">
        <f t="shared" si="18"/>
        <v>1015</v>
      </c>
      <c r="T32">
        <v>510</v>
      </c>
      <c r="U32">
        <v>9374</v>
      </c>
      <c r="V32" t="s">
        <v>239</v>
      </c>
      <c r="W32">
        <v>1118.932</v>
      </c>
      <c r="X32">
        <v>654.97199999999998</v>
      </c>
      <c r="Y32">
        <v>1.708</v>
      </c>
      <c r="Z32">
        <v>20.181999999999999</v>
      </c>
      <c r="AA32">
        <v>64.549143999999998</v>
      </c>
      <c r="AB32">
        <v>0.43692900000000001</v>
      </c>
      <c r="AC32">
        <v>26.985256</v>
      </c>
      <c r="AD32" s="1">
        <v>252</v>
      </c>
      <c r="AE32">
        <v>38</v>
      </c>
      <c r="AF32">
        <v>1015</v>
      </c>
      <c r="AG32">
        <v>90</v>
      </c>
      <c r="AH32">
        <v>17.334575000000001</v>
      </c>
      <c r="AI32">
        <v>1031.5</v>
      </c>
      <c r="AJ32">
        <v>51.5</v>
      </c>
      <c r="AK32">
        <v>16</v>
      </c>
      <c r="AL32">
        <v>4974</v>
      </c>
      <c r="AM32">
        <v>0.79506059761932324</v>
      </c>
      <c r="AN32" t="s">
        <v>70</v>
      </c>
      <c r="AO32">
        <v>988.21199999999999</v>
      </c>
      <c r="AP32" t="s">
        <v>495</v>
      </c>
      <c r="AQ32" t="s">
        <v>119</v>
      </c>
      <c r="AR32" t="s">
        <v>121</v>
      </c>
      <c r="AS32" t="s">
        <v>119</v>
      </c>
      <c r="AT32" t="s">
        <v>121</v>
      </c>
      <c r="AU32" t="s">
        <v>202</v>
      </c>
      <c r="AV32" t="s">
        <v>239</v>
      </c>
      <c r="AW32" t="s">
        <v>70</v>
      </c>
      <c r="AX32">
        <v>9374</v>
      </c>
      <c r="AY32" t="s">
        <v>389</v>
      </c>
      <c r="AZ32">
        <v>4</v>
      </c>
      <c r="BA32" t="s">
        <v>426</v>
      </c>
      <c r="BB32">
        <v>2</v>
      </c>
      <c r="BC32">
        <v>1</v>
      </c>
      <c r="BE32" t="s">
        <v>67</v>
      </c>
      <c r="BF32">
        <v>-1</v>
      </c>
      <c r="BG32" t="s">
        <v>349</v>
      </c>
      <c r="BI32" t="s">
        <v>119</v>
      </c>
      <c r="BJ32" t="s">
        <v>239</v>
      </c>
      <c r="BK32" t="s">
        <v>70</v>
      </c>
      <c r="BL32">
        <v>0.79506059761932324</v>
      </c>
      <c r="BM32">
        <v>9374</v>
      </c>
      <c r="BN32" t="s">
        <v>121</v>
      </c>
      <c r="BO32" t="s">
        <v>202</v>
      </c>
      <c r="BP32">
        <v>2</v>
      </c>
      <c r="BQ32">
        <v>1118.932</v>
      </c>
      <c r="BR32">
        <v>6.7689356190377987E-3</v>
      </c>
      <c r="BS32">
        <v>0.41805753458171346</v>
      </c>
      <c r="BT32">
        <v>0.22521475835886362</v>
      </c>
      <c r="BU32">
        <v>20.181999999999999</v>
      </c>
      <c r="BV32" t="s">
        <v>458</v>
      </c>
      <c r="BW32" t="s">
        <v>458</v>
      </c>
      <c r="BX32">
        <v>16</v>
      </c>
      <c r="BY32">
        <v>38</v>
      </c>
      <c r="BZ32">
        <v>1015</v>
      </c>
    </row>
    <row r="33" spans="1:78" ht="16.5">
      <c r="A33" s="124" t="str">
        <f t="shared" si="1"/>
        <v>미래교통</v>
      </c>
      <c r="B33" s="125" t="str">
        <f t="shared" si="2"/>
        <v>김홍국</v>
      </c>
      <c r="C33" s="126" t="str">
        <f t="shared" si="3"/>
        <v>C</v>
      </c>
      <c r="D33" s="127">
        <f t="shared" si="4"/>
        <v>0.89642857142857146</v>
      </c>
      <c r="E33" s="128">
        <f t="shared" si="5"/>
        <v>5011</v>
      </c>
      <c r="F33" s="129" t="str">
        <f t="shared" si="6"/>
        <v>111</v>
      </c>
      <c r="G33" s="130" t="str">
        <f t="shared" si="7"/>
        <v>70바6094</v>
      </c>
      <c r="H33" s="131">
        <f t="shared" si="8"/>
        <v>1</v>
      </c>
      <c r="I33" s="132">
        <f t="shared" si="9"/>
        <v>4138.5940000000001</v>
      </c>
      <c r="J33" s="133">
        <f t="shared" si="10"/>
        <v>4.712052218104943E-2</v>
      </c>
      <c r="K33" s="133">
        <f t="shared" si="11"/>
        <v>0.37598749364115919</v>
      </c>
      <c r="L33" s="133">
        <f t="shared" si="12"/>
        <v>0.16648166019667548</v>
      </c>
      <c r="M33" s="134">
        <f t="shared" si="13"/>
        <v>23.173999999999999</v>
      </c>
      <c r="N33" s="135">
        <f t="shared" si="14"/>
        <v>0.41076752153025881</v>
      </c>
      <c r="O33" s="135">
        <f t="shared" si="15"/>
        <v>45.37772973140153</v>
      </c>
      <c r="P33" s="217">
        <f t="shared" si="16"/>
        <v>60</v>
      </c>
      <c r="Q33" s="218">
        <f t="shared" si="17"/>
        <v>17</v>
      </c>
      <c r="R33" s="218">
        <f t="shared" si="18"/>
        <v>1878</v>
      </c>
      <c r="T33">
        <v>510</v>
      </c>
      <c r="U33">
        <v>5011</v>
      </c>
      <c r="V33" t="s">
        <v>240</v>
      </c>
      <c r="W33">
        <v>4138.5940000000001</v>
      </c>
      <c r="X33">
        <v>1648.942</v>
      </c>
      <c r="Y33">
        <v>2.5099999999999998</v>
      </c>
      <c r="Z33">
        <v>23.173999999999999</v>
      </c>
      <c r="AA33">
        <v>153.47136800000001</v>
      </c>
      <c r="AB33">
        <v>7.2316510000000003</v>
      </c>
      <c r="AC33">
        <v>57.703315000000003</v>
      </c>
      <c r="AD33" s="1">
        <v>689</v>
      </c>
      <c r="AE33">
        <v>17</v>
      </c>
      <c r="AF33">
        <v>1878</v>
      </c>
      <c r="AG33">
        <v>94</v>
      </c>
      <c r="AH33">
        <v>26.966553999999999</v>
      </c>
      <c r="AI33">
        <v>71624.100000000006</v>
      </c>
      <c r="AJ33">
        <v>31742.9</v>
      </c>
      <c r="AK33">
        <v>60</v>
      </c>
      <c r="AL33">
        <v>60568</v>
      </c>
      <c r="AM33">
        <v>0.89642857142857146</v>
      </c>
      <c r="AN33" t="s">
        <v>69</v>
      </c>
      <c r="AO33">
        <v>4138.5940000000001</v>
      </c>
      <c r="AP33" t="s">
        <v>496</v>
      </c>
      <c r="AQ33" t="s">
        <v>119</v>
      </c>
      <c r="AR33" t="s">
        <v>120</v>
      </c>
      <c r="AS33" t="s">
        <v>119</v>
      </c>
      <c r="AT33" t="s">
        <v>120</v>
      </c>
      <c r="AU33" t="s">
        <v>185</v>
      </c>
      <c r="AV33" t="s">
        <v>240</v>
      </c>
      <c r="AW33" t="s">
        <v>69</v>
      </c>
      <c r="AX33">
        <v>5011</v>
      </c>
      <c r="AY33" t="s">
        <v>396</v>
      </c>
      <c r="AZ33">
        <v>1</v>
      </c>
      <c r="BA33" t="s">
        <v>186</v>
      </c>
      <c r="BB33">
        <v>1</v>
      </c>
      <c r="BC33">
        <v>1</v>
      </c>
      <c r="BE33" t="s">
        <v>69</v>
      </c>
      <c r="BF33">
        <v>0</v>
      </c>
      <c r="BG33" t="s">
        <v>335</v>
      </c>
      <c r="BI33" t="s">
        <v>119</v>
      </c>
      <c r="BJ33" t="s">
        <v>240</v>
      </c>
      <c r="BK33" t="s">
        <v>69</v>
      </c>
      <c r="BL33">
        <v>0.89642857142857146</v>
      </c>
      <c r="BM33">
        <v>5011</v>
      </c>
      <c r="BN33" t="s">
        <v>120</v>
      </c>
      <c r="BO33" t="s">
        <v>185</v>
      </c>
      <c r="BP33">
        <v>1</v>
      </c>
      <c r="BQ33">
        <v>4138.5940000000001</v>
      </c>
      <c r="BR33">
        <v>4.712052218104943E-2</v>
      </c>
      <c r="BS33">
        <v>0.37598749364115919</v>
      </c>
      <c r="BT33">
        <v>0.16648166019667548</v>
      </c>
      <c r="BU33">
        <v>23.173999999999999</v>
      </c>
      <c r="BV33">
        <v>0.41076752153025881</v>
      </c>
      <c r="BW33">
        <v>45.37772973140153</v>
      </c>
      <c r="BX33">
        <v>60</v>
      </c>
      <c r="BY33">
        <v>17</v>
      </c>
      <c r="BZ33">
        <v>1878</v>
      </c>
    </row>
    <row r="34" spans="1:78" ht="16.5">
      <c r="A34" s="107" t="str">
        <f t="shared" si="1"/>
        <v>미래교통</v>
      </c>
      <c r="B34" s="108" t="str">
        <f t="shared" si="2"/>
        <v>나정식</v>
      </c>
      <c r="C34" s="109" t="str">
        <f t="shared" si="3"/>
        <v>D</v>
      </c>
      <c r="D34" s="110">
        <f t="shared" si="4"/>
        <v>0.80750579864215999</v>
      </c>
      <c r="E34" s="111">
        <f t="shared" si="5"/>
        <v>3131</v>
      </c>
      <c r="F34" s="112" t="str">
        <f t="shared" si="6"/>
        <v>111</v>
      </c>
      <c r="G34" s="113" t="str">
        <f t="shared" si="7"/>
        <v>70바5075</v>
      </c>
      <c r="H34" s="114">
        <f t="shared" si="8"/>
        <v>2</v>
      </c>
      <c r="I34" s="115">
        <f t="shared" si="9"/>
        <v>5066.7649999999994</v>
      </c>
      <c r="J34" s="116">
        <f t="shared" si="10"/>
        <v>3.4714415968602579E-2</v>
      </c>
      <c r="K34" s="116">
        <f t="shared" si="11"/>
        <v>0.39651945653116843</v>
      </c>
      <c r="L34" s="116">
        <f t="shared" si="12"/>
        <v>0.14664189083172402</v>
      </c>
      <c r="M34" s="117">
        <f t="shared" si="13"/>
        <v>28.777999999999999</v>
      </c>
      <c r="N34" s="118">
        <f t="shared" si="14"/>
        <v>3.947291812428641E-2</v>
      </c>
      <c r="O34" s="118">
        <f t="shared" si="15"/>
        <v>47.446447585392264</v>
      </c>
      <c r="P34" s="219">
        <f t="shared" si="16"/>
        <v>83</v>
      </c>
      <c r="Q34" s="220">
        <f t="shared" si="17"/>
        <v>2</v>
      </c>
      <c r="R34" s="220">
        <f t="shared" si="18"/>
        <v>2404</v>
      </c>
      <c r="T34">
        <v>510</v>
      </c>
      <c r="U34">
        <v>3131</v>
      </c>
      <c r="V34" t="s">
        <v>241</v>
      </c>
      <c r="W34">
        <v>5066.7650000000003</v>
      </c>
      <c r="X34">
        <v>2233.752</v>
      </c>
      <c r="Y34">
        <v>2.2679999999999998</v>
      </c>
      <c r="Z34">
        <v>28.777999999999999</v>
      </c>
      <c r="AA34">
        <v>193.97108700000001</v>
      </c>
      <c r="AB34">
        <v>6.7335929999999999</v>
      </c>
      <c r="AC34">
        <v>76.913309999999996</v>
      </c>
      <c r="AD34" s="1">
        <v>743</v>
      </c>
      <c r="AE34">
        <v>2</v>
      </c>
      <c r="AF34">
        <v>2404</v>
      </c>
      <c r="AG34">
        <v>95</v>
      </c>
      <c r="AH34">
        <v>26.121238000000002</v>
      </c>
      <c r="AI34">
        <v>54432.3</v>
      </c>
      <c r="AJ34">
        <v>30192.1</v>
      </c>
      <c r="AK34">
        <v>83</v>
      </c>
      <c r="AL34">
        <v>87761</v>
      </c>
      <c r="AM34">
        <v>0.80750579864215999</v>
      </c>
      <c r="AN34" t="s">
        <v>67</v>
      </c>
      <c r="AO34">
        <v>4817.57</v>
      </c>
      <c r="AP34" t="s">
        <v>497</v>
      </c>
      <c r="AQ34" t="s">
        <v>119</v>
      </c>
      <c r="AR34" t="s">
        <v>120</v>
      </c>
      <c r="AS34" t="s">
        <v>119</v>
      </c>
      <c r="AT34" t="s">
        <v>120</v>
      </c>
      <c r="AU34" t="s">
        <v>171</v>
      </c>
      <c r="AV34" t="s">
        <v>241</v>
      </c>
      <c r="AW34" t="s">
        <v>67</v>
      </c>
      <c r="AX34">
        <v>3131</v>
      </c>
      <c r="AY34" t="s">
        <v>402</v>
      </c>
      <c r="AZ34">
        <v>15</v>
      </c>
      <c r="BA34" t="s">
        <v>403</v>
      </c>
      <c r="BB34">
        <v>2</v>
      </c>
      <c r="BC34">
        <v>1</v>
      </c>
      <c r="BE34" t="s">
        <v>67</v>
      </c>
      <c r="BF34">
        <v>0</v>
      </c>
      <c r="BG34" t="s">
        <v>335</v>
      </c>
      <c r="BI34" t="s">
        <v>119</v>
      </c>
      <c r="BJ34" t="s">
        <v>241</v>
      </c>
      <c r="BK34" t="s">
        <v>67</v>
      </c>
      <c r="BL34">
        <v>0.80750579864215999</v>
      </c>
      <c r="BM34">
        <v>3131</v>
      </c>
      <c r="BN34" t="s">
        <v>120</v>
      </c>
      <c r="BO34" t="s">
        <v>171</v>
      </c>
      <c r="BP34">
        <v>2</v>
      </c>
      <c r="BQ34">
        <v>5066.7649999999994</v>
      </c>
      <c r="BR34">
        <v>3.4714415968602579E-2</v>
      </c>
      <c r="BS34">
        <v>0.39651945653116843</v>
      </c>
      <c r="BT34">
        <v>0.14664189083172399</v>
      </c>
      <c r="BU34">
        <v>28.777999999999999</v>
      </c>
      <c r="BV34">
        <v>3.947291812428641E-2</v>
      </c>
      <c r="BW34">
        <v>47.446447585392264</v>
      </c>
      <c r="BX34">
        <v>83</v>
      </c>
      <c r="BY34">
        <v>2</v>
      </c>
      <c r="BZ34">
        <v>2404</v>
      </c>
    </row>
    <row r="35" spans="1:78" ht="16.5">
      <c r="A35" s="124" t="str">
        <f t="shared" si="1"/>
        <v>미래교통</v>
      </c>
      <c r="B35" s="125" t="str">
        <f t="shared" si="2"/>
        <v>남성우</v>
      </c>
      <c r="C35" s="126" t="str">
        <f t="shared" si="3"/>
        <v>D</v>
      </c>
      <c r="D35" s="127">
        <f t="shared" si="4"/>
        <v>0.81376693126757438</v>
      </c>
      <c r="E35" s="128">
        <f t="shared" si="5"/>
        <v>7456</v>
      </c>
      <c r="F35" s="129" t="str">
        <f t="shared" si="6"/>
        <v>111-2</v>
      </c>
      <c r="G35" s="130" t="str">
        <f t="shared" si="7"/>
        <v>70바5100</v>
      </c>
      <c r="H35" s="131">
        <f t="shared" si="8"/>
        <v>2</v>
      </c>
      <c r="I35" s="132">
        <f t="shared" si="9"/>
        <v>1077.529</v>
      </c>
      <c r="J35" s="133">
        <f t="shared" si="10"/>
        <v>4.6867993750882846E-2</v>
      </c>
      <c r="K35" s="133">
        <f t="shared" si="11"/>
        <v>0.42773750874009253</v>
      </c>
      <c r="L35" s="133">
        <f t="shared" si="12"/>
        <v>0.26820623853279124</v>
      </c>
      <c r="M35" s="134">
        <f t="shared" si="13"/>
        <v>21.597999999999999</v>
      </c>
      <c r="N35" s="135">
        <f t="shared" si="14"/>
        <v>1.0602104093578413</v>
      </c>
      <c r="O35" s="135">
        <f t="shared" si="15"/>
        <v>71.564202631654283</v>
      </c>
      <c r="P35" s="217">
        <f t="shared" si="16"/>
        <v>17</v>
      </c>
      <c r="Q35" s="218">
        <f t="shared" si="17"/>
        <v>12</v>
      </c>
      <c r="R35" s="218">
        <f t="shared" si="18"/>
        <v>785</v>
      </c>
      <c r="T35">
        <v>510</v>
      </c>
      <c r="U35">
        <v>7456</v>
      </c>
      <c r="V35" t="s">
        <v>360</v>
      </c>
      <c r="W35">
        <v>1077.53</v>
      </c>
      <c r="X35">
        <v>655.51099999999997</v>
      </c>
      <c r="Y35">
        <v>1.6439999999999999</v>
      </c>
      <c r="Z35">
        <v>21.597999999999999</v>
      </c>
      <c r="AA35">
        <v>70.149428999999998</v>
      </c>
      <c r="AB35">
        <v>3.287763</v>
      </c>
      <c r="AC35">
        <v>30.005541999999998</v>
      </c>
      <c r="AD35" s="1">
        <v>289</v>
      </c>
      <c r="AE35">
        <v>12</v>
      </c>
      <c r="AF35">
        <v>785</v>
      </c>
      <c r="AG35">
        <v>92</v>
      </c>
      <c r="AH35">
        <v>15.360495</v>
      </c>
      <c r="AI35">
        <v>1061</v>
      </c>
      <c r="AJ35">
        <v>259.8</v>
      </c>
      <c r="AK35">
        <v>17</v>
      </c>
      <c r="AL35">
        <v>12306</v>
      </c>
      <c r="AM35">
        <v>0.81376693126757438</v>
      </c>
      <c r="AN35" t="s">
        <v>67</v>
      </c>
      <c r="AO35">
        <v>943.20899999999995</v>
      </c>
      <c r="AP35" t="s">
        <v>498</v>
      </c>
      <c r="AQ35" t="s">
        <v>119</v>
      </c>
      <c r="AR35" t="s">
        <v>121</v>
      </c>
      <c r="AS35" t="s">
        <v>119</v>
      </c>
      <c r="AT35" t="s">
        <v>121</v>
      </c>
      <c r="AU35" t="s">
        <v>199</v>
      </c>
      <c r="AV35" t="s">
        <v>360</v>
      </c>
      <c r="AW35" t="s">
        <v>67</v>
      </c>
      <c r="AX35">
        <v>7456</v>
      </c>
      <c r="AY35" t="s">
        <v>411</v>
      </c>
      <c r="AZ35">
        <v>9</v>
      </c>
      <c r="BA35" t="s">
        <v>414</v>
      </c>
      <c r="BB35">
        <v>2</v>
      </c>
      <c r="BC35">
        <v>1</v>
      </c>
      <c r="BE35" t="s">
        <v>67</v>
      </c>
      <c r="BF35">
        <v>0</v>
      </c>
      <c r="BG35" t="s">
        <v>335</v>
      </c>
      <c r="BI35" t="s">
        <v>119</v>
      </c>
      <c r="BJ35" t="s">
        <v>360</v>
      </c>
      <c r="BK35" t="s">
        <v>67</v>
      </c>
      <c r="BL35">
        <v>0.81376693126757438</v>
      </c>
      <c r="BM35">
        <v>7456</v>
      </c>
      <c r="BN35" t="s">
        <v>121</v>
      </c>
      <c r="BO35" t="s">
        <v>199</v>
      </c>
      <c r="BP35">
        <v>2</v>
      </c>
      <c r="BQ35">
        <v>1077.529</v>
      </c>
      <c r="BR35">
        <v>4.6867993750882846E-2</v>
      </c>
      <c r="BS35">
        <v>0.42773750874009253</v>
      </c>
      <c r="BT35">
        <v>0.26820598962441883</v>
      </c>
      <c r="BU35">
        <v>21.597999999999999</v>
      </c>
      <c r="BV35">
        <v>1.0602104093578413</v>
      </c>
      <c r="BW35">
        <v>71.564202631654283</v>
      </c>
      <c r="BX35">
        <v>17</v>
      </c>
      <c r="BY35">
        <v>12</v>
      </c>
      <c r="BZ35">
        <v>785</v>
      </c>
    </row>
    <row r="36" spans="1:78" ht="16.5">
      <c r="A36" s="107" t="str">
        <f t="shared" si="1"/>
        <v>미래교통</v>
      </c>
      <c r="B36" s="108" t="str">
        <f t="shared" si="2"/>
        <v>남송우</v>
      </c>
      <c r="C36" s="109" t="str">
        <f t="shared" si="3"/>
        <v>S</v>
      </c>
      <c r="D36" s="110">
        <f t="shared" si="4"/>
        <v>1.0063333333333333</v>
      </c>
      <c r="E36" s="111">
        <f t="shared" si="5"/>
        <v>8987</v>
      </c>
      <c r="F36" s="112" t="str">
        <f t="shared" si="6"/>
        <v>111</v>
      </c>
      <c r="G36" s="113" t="str">
        <f t="shared" si="7"/>
        <v>70바6001</v>
      </c>
      <c r="H36" s="114">
        <f t="shared" si="8"/>
        <v>1</v>
      </c>
      <c r="I36" s="115">
        <f t="shared" si="9"/>
        <v>4627.1270000000004</v>
      </c>
      <c r="J36" s="116">
        <f t="shared" si="10"/>
        <v>2.1934841908917362E-2</v>
      </c>
      <c r="K36" s="116">
        <f t="shared" si="11"/>
        <v>0.23427688310046174</v>
      </c>
      <c r="L36" s="116">
        <f t="shared" si="12"/>
        <v>0.25004716749723965</v>
      </c>
      <c r="M36" s="117">
        <f t="shared" si="13"/>
        <v>18.138000000000002</v>
      </c>
      <c r="N36" s="118">
        <f t="shared" si="14"/>
        <v>0.10805841292015542</v>
      </c>
      <c r="O36" s="118">
        <f t="shared" si="15"/>
        <v>13.636971710523612</v>
      </c>
      <c r="P36" s="219">
        <f t="shared" si="16"/>
        <v>7</v>
      </c>
      <c r="Q36" s="220">
        <f t="shared" si="17"/>
        <v>5</v>
      </c>
      <c r="R36" s="220">
        <f t="shared" si="18"/>
        <v>631</v>
      </c>
      <c r="T36">
        <v>510</v>
      </c>
      <c r="U36">
        <v>8987</v>
      </c>
      <c r="V36" t="s">
        <v>242</v>
      </c>
      <c r="W36">
        <v>4627.1270000000004</v>
      </c>
      <c r="X36">
        <v>1532.788</v>
      </c>
      <c r="Y36">
        <v>3.0190000000000001</v>
      </c>
      <c r="Z36">
        <v>18.138000000000002</v>
      </c>
      <c r="AA36">
        <v>142.63932299999999</v>
      </c>
      <c r="AB36">
        <v>3.128771</v>
      </c>
      <c r="AC36">
        <v>33.417096000000001</v>
      </c>
      <c r="AD36" s="1">
        <v>1157</v>
      </c>
      <c r="AE36">
        <v>5</v>
      </c>
      <c r="AF36">
        <v>631</v>
      </c>
      <c r="AG36">
        <v>94</v>
      </c>
      <c r="AH36">
        <v>32.439349999999997</v>
      </c>
      <c r="AI36">
        <v>26583.599999999999</v>
      </c>
      <c r="AJ36">
        <v>10084.4</v>
      </c>
      <c r="AK36">
        <v>7</v>
      </c>
      <c r="AL36">
        <v>1721</v>
      </c>
      <c r="AM36">
        <v>1.0063333333333333</v>
      </c>
      <c r="AN36" t="s">
        <v>71</v>
      </c>
      <c r="AO36">
        <v>4627.1270000000004</v>
      </c>
      <c r="AP36" t="s">
        <v>499</v>
      </c>
      <c r="AQ36" t="s">
        <v>119</v>
      </c>
      <c r="AR36" t="s">
        <v>120</v>
      </c>
      <c r="AS36" t="s">
        <v>119</v>
      </c>
      <c r="AT36" t="s">
        <v>120</v>
      </c>
      <c r="AU36" t="s">
        <v>181</v>
      </c>
      <c r="AV36" t="s">
        <v>242</v>
      </c>
      <c r="AW36" t="s">
        <v>71</v>
      </c>
      <c r="AX36">
        <v>8987</v>
      </c>
      <c r="AY36" t="s">
        <v>448</v>
      </c>
      <c r="AZ36">
        <v>6</v>
      </c>
      <c r="BA36" t="s">
        <v>500</v>
      </c>
      <c r="BB36">
        <v>1</v>
      </c>
      <c r="BC36">
        <v>1</v>
      </c>
      <c r="BE36" t="s">
        <v>68</v>
      </c>
      <c r="BF36">
        <v>2</v>
      </c>
      <c r="BG36" t="s">
        <v>329</v>
      </c>
      <c r="BI36" t="s">
        <v>119</v>
      </c>
      <c r="BJ36" t="s">
        <v>242</v>
      </c>
      <c r="BK36" t="s">
        <v>71</v>
      </c>
      <c r="BL36">
        <v>1.0063333333333333</v>
      </c>
      <c r="BM36">
        <v>8987</v>
      </c>
      <c r="BN36" t="s">
        <v>120</v>
      </c>
      <c r="BO36" t="s">
        <v>181</v>
      </c>
      <c r="BP36">
        <v>1</v>
      </c>
      <c r="BQ36">
        <v>4627.1270000000004</v>
      </c>
      <c r="BR36">
        <v>2.1934841908917362E-2</v>
      </c>
      <c r="BS36">
        <v>0.23427688310046174</v>
      </c>
      <c r="BT36">
        <v>0.25004716749723965</v>
      </c>
      <c r="BU36">
        <v>18.138000000000002</v>
      </c>
      <c r="BV36">
        <v>0.10805841292015542</v>
      </c>
      <c r="BW36">
        <v>13.636971710523612</v>
      </c>
      <c r="BX36">
        <v>7</v>
      </c>
      <c r="BY36">
        <v>5</v>
      </c>
      <c r="BZ36">
        <v>631</v>
      </c>
    </row>
    <row r="37" spans="1:78" ht="16.5">
      <c r="A37" s="124" t="str">
        <f t="shared" si="1"/>
        <v>미래교통</v>
      </c>
      <c r="B37" s="125" t="str">
        <f t="shared" si="2"/>
        <v>노석현</v>
      </c>
      <c r="C37" s="126" t="str">
        <f t="shared" si="3"/>
        <v>A</v>
      </c>
      <c r="D37" s="127">
        <f t="shared" si="4"/>
        <v>0.96619047619047616</v>
      </c>
      <c r="E37" s="128">
        <f t="shared" si="5"/>
        <v>7421</v>
      </c>
      <c r="F37" s="129" t="str">
        <f t="shared" si="6"/>
        <v>111-2</v>
      </c>
      <c r="G37" s="130" t="str">
        <f t="shared" si="7"/>
        <v>70바6084</v>
      </c>
      <c r="H37" s="131">
        <f t="shared" si="8"/>
        <v>1</v>
      </c>
      <c r="I37" s="132">
        <f t="shared" si="9"/>
        <v>2671.9209999999998</v>
      </c>
      <c r="J37" s="133">
        <f t="shared" si="10"/>
        <v>1.773117279015768E-3</v>
      </c>
      <c r="K37" s="133">
        <f t="shared" si="11"/>
        <v>0.39699481970253842</v>
      </c>
      <c r="L37" s="133">
        <f t="shared" si="12"/>
        <v>0.33758483128805084</v>
      </c>
      <c r="M37" s="134">
        <f t="shared" si="13"/>
        <v>14.198</v>
      </c>
      <c r="N37" s="135">
        <f t="shared" si="14"/>
        <v>0.26198379368252284</v>
      </c>
      <c r="O37" s="135">
        <f t="shared" si="15"/>
        <v>16.430126489518216</v>
      </c>
      <c r="P37" s="217">
        <f t="shared" si="16"/>
        <v>3</v>
      </c>
      <c r="Q37" s="218">
        <f t="shared" si="17"/>
        <v>7</v>
      </c>
      <c r="R37" s="218">
        <f t="shared" si="18"/>
        <v>439</v>
      </c>
      <c r="T37">
        <v>510</v>
      </c>
      <c r="U37">
        <v>7421</v>
      </c>
      <c r="V37" t="s">
        <v>299</v>
      </c>
      <c r="W37">
        <v>2671.9209999999998</v>
      </c>
      <c r="X37">
        <v>1316.568</v>
      </c>
      <c r="Y37">
        <v>2.0289999999999999</v>
      </c>
      <c r="Z37">
        <v>14.198</v>
      </c>
      <c r="AA37">
        <v>158.053279</v>
      </c>
      <c r="AB37">
        <v>0.28024700000000002</v>
      </c>
      <c r="AC37">
        <v>62.746333</v>
      </c>
      <c r="AD37" s="1">
        <v>902</v>
      </c>
      <c r="AE37">
        <v>7</v>
      </c>
      <c r="AF37">
        <v>439</v>
      </c>
      <c r="AG37">
        <v>91</v>
      </c>
      <c r="AH37">
        <v>16.905190999999999</v>
      </c>
      <c r="AI37">
        <v>1467.1</v>
      </c>
      <c r="AJ37">
        <v>45.2</v>
      </c>
      <c r="AK37">
        <v>3</v>
      </c>
      <c r="AL37">
        <v>276</v>
      </c>
      <c r="AM37">
        <v>0.96619047619047616</v>
      </c>
      <c r="AN37" t="s">
        <v>66</v>
      </c>
      <c r="AO37">
        <v>2671.9209999999998</v>
      </c>
      <c r="AP37" t="s">
        <v>501</v>
      </c>
      <c r="AQ37" t="s">
        <v>119</v>
      </c>
      <c r="AR37" t="s">
        <v>121</v>
      </c>
      <c r="AS37" t="s">
        <v>119</v>
      </c>
      <c r="AT37" t="s">
        <v>121</v>
      </c>
      <c r="AU37" t="s">
        <v>295</v>
      </c>
      <c r="AV37" t="s">
        <v>299</v>
      </c>
      <c r="AW37" t="s">
        <v>66</v>
      </c>
      <c r="AX37">
        <v>7421</v>
      </c>
      <c r="AY37" t="s">
        <v>502</v>
      </c>
      <c r="AZ37">
        <v>1</v>
      </c>
      <c r="BA37" t="s">
        <v>503</v>
      </c>
      <c r="BB37">
        <v>1</v>
      </c>
      <c r="BC37">
        <v>1</v>
      </c>
      <c r="BE37" t="s">
        <v>68</v>
      </c>
      <c r="BF37">
        <v>1</v>
      </c>
      <c r="BG37" t="s">
        <v>329</v>
      </c>
      <c r="BI37" t="s">
        <v>119</v>
      </c>
      <c r="BJ37" t="s">
        <v>299</v>
      </c>
      <c r="BK37" t="s">
        <v>66</v>
      </c>
      <c r="BL37">
        <v>0.96619047619047616</v>
      </c>
      <c r="BM37">
        <v>7421</v>
      </c>
      <c r="BN37" t="s">
        <v>121</v>
      </c>
      <c r="BO37" t="s">
        <v>295</v>
      </c>
      <c r="BP37">
        <v>1</v>
      </c>
      <c r="BQ37">
        <v>2671.9209999999998</v>
      </c>
      <c r="BR37">
        <v>1.773117279015768E-3</v>
      </c>
      <c r="BS37">
        <v>0.39699481970253842</v>
      </c>
      <c r="BT37">
        <v>0.33758483128805084</v>
      </c>
      <c r="BU37">
        <v>14.198</v>
      </c>
      <c r="BV37">
        <v>0.26198379368252284</v>
      </c>
      <c r="BW37">
        <v>16.430126489518216</v>
      </c>
      <c r="BX37">
        <v>3</v>
      </c>
      <c r="BY37">
        <v>7</v>
      </c>
      <c r="BZ37">
        <v>439</v>
      </c>
    </row>
    <row r="38" spans="1:78" ht="16.5">
      <c r="A38" s="107" t="str">
        <f t="shared" si="1"/>
        <v>미래교통</v>
      </c>
      <c r="B38" s="108" t="str">
        <f t="shared" si="2"/>
        <v>류남열</v>
      </c>
      <c r="C38" s="109" t="str">
        <f t="shared" si="3"/>
        <v>F</v>
      </c>
      <c r="D38" s="110">
        <f t="shared" si="4"/>
        <v>0.79952380952380953</v>
      </c>
      <c r="E38" s="111">
        <f t="shared" si="5"/>
        <v>1544</v>
      </c>
      <c r="F38" s="112" t="str">
        <f t="shared" si="6"/>
        <v>111-2</v>
      </c>
      <c r="G38" s="113" t="str">
        <f t="shared" si="7"/>
        <v>70바6045</v>
      </c>
      <c r="H38" s="114">
        <f t="shared" si="8"/>
        <v>1</v>
      </c>
      <c r="I38" s="115">
        <f t="shared" si="9"/>
        <v>504.43599999999998</v>
      </c>
      <c r="J38" s="116">
        <f t="shared" si="10"/>
        <v>6.2507921607127467E-2</v>
      </c>
      <c r="K38" s="116">
        <f t="shared" si="11"/>
        <v>0.35078176578961867</v>
      </c>
      <c r="L38" s="116">
        <f t="shared" si="12"/>
        <v>0.18436431975513248</v>
      </c>
      <c r="M38" s="117">
        <f t="shared" si="13"/>
        <v>19.754999999999999</v>
      </c>
      <c r="N38" s="118">
        <f t="shared" si="14"/>
        <v>2.3788944484533223</v>
      </c>
      <c r="O38" s="118">
        <f t="shared" si="15"/>
        <v>36.872863951026495</v>
      </c>
      <c r="P38" s="219">
        <f t="shared" si="16"/>
        <v>1</v>
      </c>
      <c r="Q38" s="220">
        <f t="shared" si="17"/>
        <v>12</v>
      </c>
      <c r="R38" s="220">
        <f t="shared" si="18"/>
        <v>186</v>
      </c>
      <c r="T38">
        <v>510</v>
      </c>
      <c r="U38">
        <v>1544</v>
      </c>
      <c r="V38" t="s">
        <v>300</v>
      </c>
      <c r="W38">
        <v>504.43599999999998</v>
      </c>
      <c r="X38">
        <v>300.50599999999997</v>
      </c>
      <c r="Y38">
        <v>1.679</v>
      </c>
      <c r="Z38">
        <v>19.754999999999999</v>
      </c>
      <c r="AA38">
        <v>29.302765999999998</v>
      </c>
      <c r="AB38">
        <v>1.831655</v>
      </c>
      <c r="AC38">
        <v>10.278876</v>
      </c>
      <c r="AD38" s="1">
        <v>93</v>
      </c>
      <c r="AE38">
        <v>12</v>
      </c>
      <c r="AF38">
        <v>186</v>
      </c>
      <c r="AG38">
        <v>90</v>
      </c>
      <c r="AH38">
        <v>17.21462</v>
      </c>
      <c r="AI38">
        <v>675.3</v>
      </c>
      <c r="AJ38">
        <v>30.4</v>
      </c>
      <c r="AK38">
        <v>1</v>
      </c>
      <c r="AL38">
        <v>1118</v>
      </c>
      <c r="AM38">
        <v>0.79952380952380953</v>
      </c>
      <c r="AN38" t="s">
        <v>70</v>
      </c>
      <c r="AO38">
        <v>504.43599999999998</v>
      </c>
      <c r="AP38" t="s">
        <v>504</v>
      </c>
      <c r="AQ38" t="s">
        <v>119</v>
      </c>
      <c r="AR38" t="s">
        <v>121</v>
      </c>
      <c r="AS38" t="s">
        <v>119</v>
      </c>
      <c r="AT38" t="s">
        <v>121</v>
      </c>
      <c r="AU38" t="s">
        <v>201</v>
      </c>
      <c r="AV38" t="s">
        <v>300</v>
      </c>
      <c r="AW38" t="s">
        <v>70</v>
      </c>
      <c r="AX38">
        <v>1544</v>
      </c>
      <c r="AY38" t="s">
        <v>389</v>
      </c>
      <c r="AZ38">
        <v>1</v>
      </c>
      <c r="BA38" t="s">
        <v>431</v>
      </c>
      <c r="BB38">
        <v>1</v>
      </c>
      <c r="BC38">
        <v>1</v>
      </c>
      <c r="BE38" t="s">
        <v>67</v>
      </c>
      <c r="BF38">
        <v>-1</v>
      </c>
      <c r="BG38" t="s">
        <v>349</v>
      </c>
      <c r="BI38" t="s">
        <v>119</v>
      </c>
      <c r="BJ38" t="s">
        <v>300</v>
      </c>
      <c r="BK38" t="s">
        <v>70</v>
      </c>
      <c r="BL38">
        <v>0.79952380952380953</v>
      </c>
      <c r="BM38">
        <v>1544</v>
      </c>
      <c r="BN38" t="s">
        <v>121</v>
      </c>
      <c r="BO38" t="s">
        <v>201</v>
      </c>
      <c r="BP38">
        <v>1</v>
      </c>
      <c r="BQ38">
        <v>504.43599999999998</v>
      </c>
      <c r="BR38">
        <v>6.2507921607127467E-2</v>
      </c>
      <c r="BS38">
        <v>0.35078176578961867</v>
      </c>
      <c r="BT38">
        <v>0.18436431975513248</v>
      </c>
      <c r="BU38">
        <v>19.754999999999999</v>
      </c>
      <c r="BV38">
        <v>2.3788944484533223</v>
      </c>
      <c r="BW38">
        <v>36.872863951026495</v>
      </c>
      <c r="BX38">
        <v>1</v>
      </c>
      <c r="BY38">
        <v>12</v>
      </c>
      <c r="BZ38">
        <v>186</v>
      </c>
    </row>
    <row r="39" spans="1:78" ht="16.5">
      <c r="A39" s="124" t="str">
        <f t="shared" si="1"/>
        <v>미래교통</v>
      </c>
      <c r="B39" s="125" t="str">
        <f t="shared" si="2"/>
        <v>문기연</v>
      </c>
      <c r="C39" s="126" t="str">
        <f t="shared" si="3"/>
        <v>D</v>
      </c>
      <c r="D39" s="127">
        <f t="shared" si="4"/>
        <v>0.82099999999999995</v>
      </c>
      <c r="E39" s="128">
        <f t="shared" si="5"/>
        <v>8644</v>
      </c>
      <c r="F39" s="129" t="str">
        <f t="shared" si="6"/>
        <v>111-2</v>
      </c>
      <c r="G39" s="130" t="str">
        <f t="shared" si="7"/>
        <v>70바5100</v>
      </c>
      <c r="H39" s="131">
        <f t="shared" si="8"/>
        <v>1</v>
      </c>
      <c r="I39" s="132">
        <f t="shared" si="9"/>
        <v>1399.58</v>
      </c>
      <c r="J39" s="133">
        <f t="shared" si="10"/>
        <v>2.496623777668423E-2</v>
      </c>
      <c r="K39" s="133">
        <f t="shared" si="11"/>
        <v>0.42386561609639994</v>
      </c>
      <c r="L39" s="133">
        <f t="shared" si="12"/>
        <v>0.11646351048171595</v>
      </c>
      <c r="M39" s="134">
        <f t="shared" si="13"/>
        <v>20.242000000000001</v>
      </c>
      <c r="N39" s="135">
        <f t="shared" si="14"/>
        <v>7.1450006430500576E-2</v>
      </c>
      <c r="O39" s="135">
        <f t="shared" si="15"/>
        <v>51.086754597807918</v>
      </c>
      <c r="P39" s="217">
        <f t="shared" si="16"/>
        <v>27</v>
      </c>
      <c r="Q39" s="218">
        <f t="shared" si="17"/>
        <v>1</v>
      </c>
      <c r="R39" s="218">
        <f t="shared" si="18"/>
        <v>715</v>
      </c>
      <c r="T39">
        <v>510</v>
      </c>
      <c r="U39">
        <v>8644</v>
      </c>
      <c r="V39" t="s">
        <v>243</v>
      </c>
      <c r="W39">
        <v>1399.58</v>
      </c>
      <c r="X39">
        <v>852.53800000000001</v>
      </c>
      <c r="Y39">
        <v>1.6419999999999999</v>
      </c>
      <c r="Z39">
        <v>20.242000000000001</v>
      </c>
      <c r="AA39">
        <v>90.299148000000002</v>
      </c>
      <c r="AB39">
        <v>2.2544300000000002</v>
      </c>
      <c r="AC39">
        <v>38.274704</v>
      </c>
      <c r="AD39" s="1">
        <v>163</v>
      </c>
      <c r="AE39">
        <v>1</v>
      </c>
      <c r="AF39">
        <v>715</v>
      </c>
      <c r="AG39">
        <v>90</v>
      </c>
      <c r="AH39">
        <v>15.499371</v>
      </c>
      <c r="AI39">
        <v>1232.5</v>
      </c>
      <c r="AJ39">
        <v>158</v>
      </c>
      <c r="AK39">
        <v>27</v>
      </c>
      <c r="AL39">
        <v>17106</v>
      </c>
      <c r="AM39">
        <v>0.82099999999999995</v>
      </c>
      <c r="AN39" t="s">
        <v>67</v>
      </c>
      <c r="AO39">
        <v>1399.58</v>
      </c>
      <c r="AP39" t="s">
        <v>505</v>
      </c>
      <c r="AQ39" t="s">
        <v>119</v>
      </c>
      <c r="AR39" t="s">
        <v>121</v>
      </c>
      <c r="AS39" t="s">
        <v>119</v>
      </c>
      <c r="AT39" t="s">
        <v>121</v>
      </c>
      <c r="AU39" t="s">
        <v>199</v>
      </c>
      <c r="AV39" t="s">
        <v>243</v>
      </c>
      <c r="AW39" t="s">
        <v>67</v>
      </c>
      <c r="AX39">
        <v>8644</v>
      </c>
      <c r="AY39" t="s">
        <v>411</v>
      </c>
      <c r="AZ39">
        <v>7</v>
      </c>
      <c r="BA39" t="s">
        <v>348</v>
      </c>
      <c r="BB39">
        <v>1</v>
      </c>
      <c r="BC39">
        <v>1</v>
      </c>
      <c r="BE39" t="s">
        <v>67</v>
      </c>
      <c r="BF39">
        <v>0</v>
      </c>
      <c r="BG39" t="s">
        <v>335</v>
      </c>
      <c r="BI39" t="s">
        <v>119</v>
      </c>
      <c r="BJ39" t="s">
        <v>243</v>
      </c>
      <c r="BK39" t="s">
        <v>67</v>
      </c>
      <c r="BL39">
        <v>0.82099999999999995</v>
      </c>
      <c r="BM39">
        <v>8644</v>
      </c>
      <c r="BN39" t="s">
        <v>121</v>
      </c>
      <c r="BO39" t="s">
        <v>199</v>
      </c>
      <c r="BP39">
        <v>1</v>
      </c>
      <c r="BQ39">
        <v>1399.58</v>
      </c>
      <c r="BR39">
        <v>2.496623777668423E-2</v>
      </c>
      <c r="BS39">
        <v>0.42386561609639994</v>
      </c>
      <c r="BT39">
        <v>0.11646351048171595</v>
      </c>
      <c r="BU39">
        <v>20.242000000000001</v>
      </c>
      <c r="BV39">
        <v>7.1450006430500576E-2</v>
      </c>
      <c r="BW39">
        <v>51.086754597807918</v>
      </c>
      <c r="BX39">
        <v>27</v>
      </c>
      <c r="BY39">
        <v>1</v>
      </c>
      <c r="BZ39">
        <v>715</v>
      </c>
    </row>
    <row r="40" spans="1:78" ht="16.5">
      <c r="A40" s="107" t="str">
        <f t="shared" si="1"/>
        <v>미래교통</v>
      </c>
      <c r="B40" s="108" t="str">
        <f t="shared" si="2"/>
        <v>민경환</v>
      </c>
      <c r="C40" s="109" t="str">
        <f t="shared" si="3"/>
        <v>B</v>
      </c>
      <c r="D40" s="110">
        <f t="shared" si="4"/>
        <v>0.90841467597790304</v>
      </c>
      <c r="E40" s="111">
        <f t="shared" si="5"/>
        <v>7235</v>
      </c>
      <c r="F40" s="112" t="str">
        <f t="shared" si="6"/>
        <v>111</v>
      </c>
      <c r="G40" s="113" t="str">
        <f t="shared" si="7"/>
        <v>70바6001</v>
      </c>
      <c r="H40" s="114">
        <f t="shared" si="8"/>
        <v>2</v>
      </c>
      <c r="I40" s="115">
        <f t="shared" si="9"/>
        <v>4492.1970000000001</v>
      </c>
      <c r="J40" s="116">
        <f t="shared" si="10"/>
        <v>3.3602857969112977E-2</v>
      </c>
      <c r="K40" s="116">
        <f t="shared" si="11"/>
        <v>0.33995060514913483</v>
      </c>
      <c r="L40" s="116">
        <f t="shared" si="12"/>
        <v>0.14402752150005887</v>
      </c>
      <c r="M40" s="117">
        <f t="shared" si="13"/>
        <v>22.074000000000002</v>
      </c>
      <c r="N40" s="118">
        <f t="shared" si="14"/>
        <v>2.2260822488417136E-2</v>
      </c>
      <c r="O40" s="118">
        <f t="shared" si="15"/>
        <v>23.752297595141084</v>
      </c>
      <c r="P40" s="219">
        <f t="shared" si="16"/>
        <v>56</v>
      </c>
      <c r="Q40" s="220">
        <f t="shared" si="17"/>
        <v>1</v>
      </c>
      <c r="R40" s="220">
        <f t="shared" si="18"/>
        <v>1067</v>
      </c>
      <c r="T40">
        <v>510</v>
      </c>
      <c r="U40">
        <v>7235</v>
      </c>
      <c r="V40" t="s">
        <v>244</v>
      </c>
      <c r="W40">
        <v>4492.1970000000001</v>
      </c>
      <c r="X40">
        <v>1652.412</v>
      </c>
      <c r="Y40">
        <v>2.7189999999999999</v>
      </c>
      <c r="Z40">
        <v>22.074000000000002</v>
      </c>
      <c r="AA40">
        <v>157.84803199999999</v>
      </c>
      <c r="AB40">
        <v>5.3041450000000001</v>
      </c>
      <c r="AC40">
        <v>53.660533999999998</v>
      </c>
      <c r="AD40" s="1">
        <v>647</v>
      </c>
      <c r="AE40">
        <v>1</v>
      </c>
      <c r="AF40">
        <v>1067</v>
      </c>
      <c r="AG40">
        <v>91</v>
      </c>
      <c r="AH40">
        <v>28.458998999999999</v>
      </c>
      <c r="AI40">
        <v>43935.4</v>
      </c>
      <c r="AJ40">
        <v>23126</v>
      </c>
      <c r="AK40">
        <v>56</v>
      </c>
      <c r="AL40">
        <v>36871</v>
      </c>
      <c r="AM40">
        <v>0.90841467597790304</v>
      </c>
      <c r="AN40" t="s">
        <v>68</v>
      </c>
      <c r="AO40">
        <v>4275.4759999999997</v>
      </c>
      <c r="AP40" t="s">
        <v>506</v>
      </c>
      <c r="AQ40" t="s">
        <v>119</v>
      </c>
      <c r="AR40" t="s">
        <v>120</v>
      </c>
      <c r="AS40" t="s">
        <v>119</v>
      </c>
      <c r="AT40" t="s">
        <v>120</v>
      </c>
      <c r="AU40" t="s">
        <v>181</v>
      </c>
      <c r="AV40" t="s">
        <v>244</v>
      </c>
      <c r="AW40" t="s">
        <v>68</v>
      </c>
      <c r="AX40">
        <v>7235</v>
      </c>
      <c r="AY40" t="s">
        <v>398</v>
      </c>
      <c r="AZ40">
        <v>8</v>
      </c>
      <c r="BA40" t="s">
        <v>372</v>
      </c>
      <c r="BB40">
        <v>2</v>
      </c>
      <c r="BC40">
        <v>1</v>
      </c>
      <c r="BE40" t="s">
        <v>68</v>
      </c>
      <c r="BF40">
        <v>0</v>
      </c>
      <c r="BG40" t="s">
        <v>335</v>
      </c>
      <c r="BI40" t="s">
        <v>119</v>
      </c>
      <c r="BJ40" t="s">
        <v>244</v>
      </c>
      <c r="BK40" t="s">
        <v>68</v>
      </c>
      <c r="BL40">
        <v>0.90841467597790304</v>
      </c>
      <c r="BM40">
        <v>7235</v>
      </c>
      <c r="BN40" t="s">
        <v>120</v>
      </c>
      <c r="BO40" t="s">
        <v>181</v>
      </c>
      <c r="BP40">
        <v>2</v>
      </c>
      <c r="BQ40">
        <v>4492.1970000000001</v>
      </c>
      <c r="BR40">
        <v>3.3602857969112977E-2</v>
      </c>
      <c r="BS40">
        <v>0.33995060514913483</v>
      </c>
      <c r="BT40">
        <v>0.14402752150005887</v>
      </c>
      <c r="BU40">
        <v>22.074000000000002</v>
      </c>
      <c r="BV40">
        <v>2.2260822488417136E-2</v>
      </c>
      <c r="BW40">
        <v>23.752297595141084</v>
      </c>
      <c r="BX40">
        <v>56</v>
      </c>
      <c r="BY40">
        <v>1</v>
      </c>
      <c r="BZ40">
        <v>1067</v>
      </c>
    </row>
    <row r="41" spans="1:78" ht="16.5">
      <c r="A41" s="124" t="str">
        <f t="shared" si="1"/>
        <v>미래교통</v>
      </c>
      <c r="B41" s="125" t="str">
        <f t="shared" si="2"/>
        <v>박명산</v>
      </c>
      <c r="C41" s="126" t="str">
        <f t="shared" si="3"/>
        <v>D</v>
      </c>
      <c r="D41" s="127">
        <f t="shared" si="4"/>
        <v>0.84586206896551719</v>
      </c>
      <c r="E41" s="128">
        <f t="shared" si="5"/>
        <v>6849</v>
      </c>
      <c r="F41" s="129" t="str">
        <f t="shared" si="6"/>
        <v>111</v>
      </c>
      <c r="G41" s="130" t="str">
        <f t="shared" si="7"/>
        <v>70바6092</v>
      </c>
      <c r="H41" s="131">
        <f t="shared" si="8"/>
        <v>1</v>
      </c>
      <c r="I41" s="132">
        <f t="shared" si="9"/>
        <v>4551.6549999999997</v>
      </c>
      <c r="J41" s="133">
        <f t="shared" si="10"/>
        <v>4.8923590315199821E-2</v>
      </c>
      <c r="K41" s="133">
        <f t="shared" si="11"/>
        <v>0.32930445173424094</v>
      </c>
      <c r="L41" s="133">
        <f t="shared" si="12"/>
        <v>0.15247201292716606</v>
      </c>
      <c r="M41" s="134">
        <f t="shared" si="13"/>
        <v>21.422000000000001</v>
      </c>
      <c r="N41" s="135">
        <f t="shared" si="14"/>
        <v>0.21970030681147848</v>
      </c>
      <c r="O41" s="135">
        <f t="shared" si="15"/>
        <v>47.674966578090832</v>
      </c>
      <c r="P41" s="217">
        <f t="shared" si="16"/>
        <v>47</v>
      </c>
      <c r="Q41" s="218">
        <f t="shared" si="17"/>
        <v>10</v>
      </c>
      <c r="R41" s="218">
        <f t="shared" si="18"/>
        <v>2170</v>
      </c>
      <c r="T41">
        <v>510</v>
      </c>
      <c r="U41">
        <v>6849</v>
      </c>
      <c r="V41" t="s">
        <v>245</v>
      </c>
      <c r="W41">
        <v>4551.6549999999997</v>
      </c>
      <c r="X41">
        <v>1855.1849999999999</v>
      </c>
      <c r="Y41">
        <v>2.4529999999999998</v>
      </c>
      <c r="Z41">
        <v>21.422000000000001</v>
      </c>
      <c r="AA41">
        <v>163.752475</v>
      </c>
      <c r="AB41">
        <v>8.0113590000000006</v>
      </c>
      <c r="AC41">
        <v>53.924419</v>
      </c>
      <c r="AD41" s="1">
        <v>694</v>
      </c>
      <c r="AE41">
        <v>10</v>
      </c>
      <c r="AF41">
        <v>2170</v>
      </c>
      <c r="AG41">
        <v>94</v>
      </c>
      <c r="AH41">
        <v>27.795946000000001</v>
      </c>
      <c r="AI41">
        <v>51491.199999999997</v>
      </c>
      <c r="AJ41">
        <v>25475.8</v>
      </c>
      <c r="AK41">
        <v>47</v>
      </c>
      <c r="AL41">
        <v>30410</v>
      </c>
      <c r="AM41">
        <v>0.84586206896551719</v>
      </c>
      <c r="AN41" t="s">
        <v>67</v>
      </c>
      <c r="AO41">
        <v>4551.6549999999997</v>
      </c>
      <c r="AP41" t="s">
        <v>507</v>
      </c>
      <c r="AQ41" t="s">
        <v>119</v>
      </c>
      <c r="AR41" t="s">
        <v>120</v>
      </c>
      <c r="AS41" t="s">
        <v>119</v>
      </c>
      <c r="AT41" t="s">
        <v>120</v>
      </c>
      <c r="AU41" t="s">
        <v>183</v>
      </c>
      <c r="AV41" t="s">
        <v>245</v>
      </c>
      <c r="AW41" t="s">
        <v>67</v>
      </c>
      <c r="AX41">
        <v>6849</v>
      </c>
      <c r="AY41" t="s">
        <v>402</v>
      </c>
      <c r="AZ41">
        <v>3</v>
      </c>
      <c r="BA41" t="s">
        <v>189</v>
      </c>
      <c r="BB41">
        <v>1</v>
      </c>
      <c r="BC41">
        <v>1</v>
      </c>
      <c r="BE41" t="s">
        <v>67</v>
      </c>
      <c r="BF41">
        <v>0</v>
      </c>
      <c r="BG41" t="s">
        <v>335</v>
      </c>
      <c r="BI41" t="s">
        <v>119</v>
      </c>
      <c r="BJ41" t="s">
        <v>245</v>
      </c>
      <c r="BK41" t="s">
        <v>67</v>
      </c>
      <c r="BL41">
        <v>0.84586206896551719</v>
      </c>
      <c r="BM41">
        <v>6849</v>
      </c>
      <c r="BN41" t="s">
        <v>120</v>
      </c>
      <c r="BO41" t="s">
        <v>183</v>
      </c>
      <c r="BP41">
        <v>1</v>
      </c>
      <c r="BQ41">
        <v>4551.6549999999997</v>
      </c>
      <c r="BR41">
        <v>4.8923590315199821E-2</v>
      </c>
      <c r="BS41">
        <v>0.32930445173424094</v>
      </c>
      <c r="BT41">
        <v>0.15247201292716606</v>
      </c>
      <c r="BU41">
        <v>21.422000000000001</v>
      </c>
      <c r="BV41">
        <v>0.21970030681147848</v>
      </c>
      <c r="BW41">
        <v>47.674966578090832</v>
      </c>
      <c r="BX41">
        <v>47</v>
      </c>
      <c r="BY41">
        <v>10</v>
      </c>
      <c r="BZ41">
        <v>2170</v>
      </c>
    </row>
    <row r="42" spans="1:78" ht="16.5">
      <c r="A42" s="107" t="str">
        <f t="shared" si="1"/>
        <v>미래교통</v>
      </c>
      <c r="B42" s="108" t="str">
        <f t="shared" si="2"/>
        <v>박상규</v>
      </c>
      <c r="C42" s="109" t="str">
        <f t="shared" si="3"/>
        <v>F</v>
      </c>
      <c r="D42" s="110">
        <f t="shared" si="4"/>
        <v>0.78492249840043982</v>
      </c>
      <c r="E42" s="111">
        <f t="shared" si="5"/>
        <v>3958</v>
      </c>
      <c r="F42" s="112" t="str">
        <f t="shared" si="6"/>
        <v>111-2</v>
      </c>
      <c r="G42" s="113" t="str">
        <f t="shared" si="7"/>
        <v>72바1546</v>
      </c>
      <c r="H42" s="114">
        <f t="shared" si="8"/>
        <v>4</v>
      </c>
      <c r="I42" s="115">
        <f t="shared" si="9"/>
        <v>1151.595</v>
      </c>
      <c r="J42" s="116">
        <f t="shared" si="10"/>
        <v>2.8954336676756981E-2</v>
      </c>
      <c r="K42" s="116">
        <f t="shared" si="11"/>
        <v>0.44747244478142634</v>
      </c>
      <c r="L42" s="116">
        <f t="shared" si="12"/>
        <v>0.22751053972967927</v>
      </c>
      <c r="M42" s="117">
        <f t="shared" si="13"/>
        <v>20.486999999999998</v>
      </c>
      <c r="N42" s="118">
        <f t="shared" si="14"/>
        <v>0.86836083866289793</v>
      </c>
      <c r="O42" s="118">
        <f t="shared" si="15"/>
        <v>44.633747107272953</v>
      </c>
      <c r="P42" s="219">
        <f t="shared" si="16"/>
        <v>23</v>
      </c>
      <c r="Q42" s="220">
        <f t="shared" si="17"/>
        <v>11</v>
      </c>
      <c r="R42" s="220">
        <f t="shared" si="18"/>
        <v>550</v>
      </c>
      <c r="T42">
        <v>510</v>
      </c>
      <c r="U42">
        <v>3958</v>
      </c>
      <c r="V42" t="s">
        <v>361</v>
      </c>
      <c r="W42">
        <v>1283.8499999999999</v>
      </c>
      <c r="X42">
        <v>754.40499999999997</v>
      </c>
      <c r="Y42">
        <v>1.702</v>
      </c>
      <c r="Z42">
        <v>20.486999999999998</v>
      </c>
      <c r="AA42">
        <v>86.534153000000003</v>
      </c>
      <c r="AB42">
        <v>2.5055390000000002</v>
      </c>
      <c r="AC42">
        <v>38.721648999999999</v>
      </c>
      <c r="AD42" s="1">
        <v>262</v>
      </c>
      <c r="AE42">
        <v>11</v>
      </c>
      <c r="AF42">
        <v>550</v>
      </c>
      <c r="AG42">
        <v>86</v>
      </c>
      <c r="AH42">
        <v>14.836338</v>
      </c>
      <c r="AI42">
        <v>811.3</v>
      </c>
      <c r="AJ42">
        <v>0</v>
      </c>
      <c r="AK42">
        <v>23</v>
      </c>
      <c r="AL42">
        <v>21474</v>
      </c>
      <c r="AM42">
        <v>0.78492249840043982</v>
      </c>
      <c r="AN42" t="s">
        <v>70</v>
      </c>
      <c r="AO42">
        <v>455.73200000000003</v>
      </c>
      <c r="AP42" t="s">
        <v>508</v>
      </c>
      <c r="AQ42" t="s">
        <v>119</v>
      </c>
      <c r="AR42" t="s">
        <v>121</v>
      </c>
      <c r="AS42" t="s">
        <v>119</v>
      </c>
      <c r="AT42" t="s">
        <v>121</v>
      </c>
      <c r="AU42" t="s">
        <v>206</v>
      </c>
      <c r="AV42" t="s">
        <v>361</v>
      </c>
      <c r="AW42" t="s">
        <v>70</v>
      </c>
      <c r="AX42">
        <v>3958</v>
      </c>
      <c r="AY42" t="s">
        <v>389</v>
      </c>
      <c r="AZ42">
        <v>5</v>
      </c>
      <c r="BA42" t="s">
        <v>429</v>
      </c>
      <c r="BB42">
        <v>4</v>
      </c>
      <c r="BC42">
        <v>1</v>
      </c>
      <c r="BE42" t="s">
        <v>70</v>
      </c>
      <c r="BF42">
        <v>0</v>
      </c>
      <c r="BG42" t="s">
        <v>335</v>
      </c>
      <c r="BI42" t="s">
        <v>119</v>
      </c>
      <c r="BJ42" t="s">
        <v>361</v>
      </c>
      <c r="BK42" t="s">
        <v>70</v>
      </c>
      <c r="BL42">
        <v>0.78492249840043982</v>
      </c>
      <c r="BM42">
        <v>3958</v>
      </c>
      <c r="BN42" t="s">
        <v>121</v>
      </c>
      <c r="BO42" t="s">
        <v>206</v>
      </c>
      <c r="BP42">
        <v>4</v>
      </c>
      <c r="BQ42">
        <v>1151.595</v>
      </c>
      <c r="BR42">
        <v>2.8954336676756981E-2</v>
      </c>
      <c r="BS42">
        <v>0.44747244478142634</v>
      </c>
      <c r="BT42">
        <v>0.20407368462047748</v>
      </c>
      <c r="BU42">
        <v>20.486999999999998</v>
      </c>
      <c r="BV42">
        <v>0.86836083866289793</v>
      </c>
      <c r="BW42">
        <v>44.633747107272953</v>
      </c>
      <c r="BX42">
        <v>23</v>
      </c>
      <c r="BY42">
        <v>11</v>
      </c>
      <c r="BZ42">
        <v>550</v>
      </c>
    </row>
    <row r="43" spans="1:78" ht="16.5">
      <c r="A43" s="124" t="str">
        <f t="shared" si="1"/>
        <v>미래교통</v>
      </c>
      <c r="B43" s="125" t="str">
        <f t="shared" si="2"/>
        <v>박용춘</v>
      </c>
      <c r="C43" s="126" t="str">
        <f t="shared" si="3"/>
        <v>D</v>
      </c>
      <c r="D43" s="127">
        <f t="shared" si="4"/>
        <v>0.84</v>
      </c>
      <c r="E43" s="128">
        <f t="shared" si="5"/>
        <v>1969</v>
      </c>
      <c r="F43" s="129" t="str">
        <f t="shared" si="6"/>
        <v>111-2</v>
      </c>
      <c r="G43" s="130" t="str">
        <f t="shared" si="7"/>
        <v>70바5027</v>
      </c>
      <c r="H43" s="131">
        <f t="shared" si="8"/>
        <v>1</v>
      </c>
      <c r="I43" s="132">
        <f t="shared" si="9"/>
        <v>1647.816</v>
      </c>
      <c r="J43" s="133">
        <f t="shared" si="10"/>
        <v>1.7813750705181458E-2</v>
      </c>
      <c r="K43" s="133">
        <f t="shared" si="11"/>
        <v>0.39931904148155656</v>
      </c>
      <c r="L43" s="133">
        <f t="shared" si="12"/>
        <v>0.20269253363239584</v>
      </c>
      <c r="M43" s="134">
        <f t="shared" si="13"/>
        <v>17.913</v>
      </c>
      <c r="N43" s="135">
        <f t="shared" si="14"/>
        <v>1.8205916194526572</v>
      </c>
      <c r="O43" s="135">
        <f t="shared" si="15"/>
        <v>56.559712977662556</v>
      </c>
      <c r="P43" s="217">
        <f t="shared" si="16"/>
        <v>12</v>
      </c>
      <c r="Q43" s="218">
        <f t="shared" si="17"/>
        <v>30</v>
      </c>
      <c r="R43" s="218">
        <f t="shared" si="18"/>
        <v>932</v>
      </c>
      <c r="T43">
        <v>510</v>
      </c>
      <c r="U43">
        <v>1969</v>
      </c>
      <c r="V43" t="s">
        <v>246</v>
      </c>
      <c r="W43">
        <v>1647.816</v>
      </c>
      <c r="X43">
        <v>980.59299999999996</v>
      </c>
      <c r="Y43">
        <v>1.68</v>
      </c>
      <c r="Z43">
        <v>17.913</v>
      </c>
      <c r="AA43">
        <v>103.30497099999999</v>
      </c>
      <c r="AB43">
        <v>1.840249</v>
      </c>
      <c r="AC43">
        <v>41.251641999999997</v>
      </c>
      <c r="AD43" s="1">
        <v>334</v>
      </c>
      <c r="AE43">
        <v>30</v>
      </c>
      <c r="AF43">
        <v>932</v>
      </c>
      <c r="AG43">
        <v>86</v>
      </c>
      <c r="AH43">
        <v>15.950984</v>
      </c>
      <c r="AI43">
        <v>553.20000000000005</v>
      </c>
      <c r="AJ43">
        <v>0</v>
      </c>
      <c r="AK43">
        <v>12</v>
      </c>
      <c r="AL43">
        <v>2144</v>
      </c>
      <c r="AM43">
        <v>0.84</v>
      </c>
      <c r="AN43" t="s">
        <v>67</v>
      </c>
      <c r="AO43">
        <v>1647.816</v>
      </c>
      <c r="AP43" t="s">
        <v>509</v>
      </c>
      <c r="AQ43" t="s">
        <v>119</v>
      </c>
      <c r="AR43" t="s">
        <v>121</v>
      </c>
      <c r="AS43" t="s">
        <v>119</v>
      </c>
      <c r="AT43" t="s">
        <v>121</v>
      </c>
      <c r="AU43" t="s">
        <v>191</v>
      </c>
      <c r="AV43" t="s">
        <v>246</v>
      </c>
      <c r="AW43" t="s">
        <v>67</v>
      </c>
      <c r="AX43">
        <v>1969</v>
      </c>
      <c r="AY43" t="s">
        <v>411</v>
      </c>
      <c r="AZ43">
        <v>3</v>
      </c>
      <c r="BA43" t="s">
        <v>318</v>
      </c>
      <c r="BB43">
        <v>1</v>
      </c>
      <c r="BC43">
        <v>1</v>
      </c>
      <c r="BE43" t="s">
        <v>67</v>
      </c>
      <c r="BF43">
        <v>0</v>
      </c>
      <c r="BG43" t="s">
        <v>335</v>
      </c>
      <c r="BI43" t="s">
        <v>119</v>
      </c>
      <c r="BJ43" t="s">
        <v>246</v>
      </c>
      <c r="BK43" t="s">
        <v>67</v>
      </c>
      <c r="BL43">
        <v>0.84</v>
      </c>
      <c r="BM43">
        <v>1969</v>
      </c>
      <c r="BN43" t="s">
        <v>121</v>
      </c>
      <c r="BO43" t="s">
        <v>191</v>
      </c>
      <c r="BP43">
        <v>1</v>
      </c>
      <c r="BQ43">
        <v>1647.816</v>
      </c>
      <c r="BR43">
        <v>1.7813750705181458E-2</v>
      </c>
      <c r="BS43">
        <v>0.39931904148155656</v>
      </c>
      <c r="BT43">
        <v>0.20269253363239584</v>
      </c>
      <c r="BU43">
        <v>17.913</v>
      </c>
      <c r="BV43">
        <v>1.8205916194526572</v>
      </c>
      <c r="BW43">
        <v>56.559712977662556</v>
      </c>
      <c r="BX43">
        <v>12</v>
      </c>
      <c r="BY43">
        <v>30</v>
      </c>
      <c r="BZ43">
        <v>932</v>
      </c>
    </row>
    <row r="44" spans="1:78" ht="16.5">
      <c r="A44" s="107" t="str">
        <f t="shared" si="1"/>
        <v>미래교통</v>
      </c>
      <c r="B44" s="108" t="str">
        <f t="shared" si="2"/>
        <v>박재철</v>
      </c>
      <c r="C44" s="109" t="str">
        <f t="shared" si="3"/>
        <v>C</v>
      </c>
      <c r="D44" s="110">
        <f t="shared" si="4"/>
        <v>0.86</v>
      </c>
      <c r="E44" s="111">
        <f t="shared" si="5"/>
        <v>5279</v>
      </c>
      <c r="F44" s="112" t="str">
        <f t="shared" si="6"/>
        <v>111-2</v>
      </c>
      <c r="G44" s="113" t="str">
        <f t="shared" si="7"/>
        <v>70바6045</v>
      </c>
      <c r="H44" s="114">
        <f t="shared" si="8"/>
        <v>1</v>
      </c>
      <c r="I44" s="115">
        <f t="shared" si="9"/>
        <v>2464.377</v>
      </c>
      <c r="J44" s="116">
        <f t="shared" si="10"/>
        <v>1.2184181956581048E-2</v>
      </c>
      <c r="K44" s="116">
        <f t="shared" si="11"/>
        <v>0.40652346820262658</v>
      </c>
      <c r="L44" s="116">
        <f t="shared" si="12"/>
        <v>0.23697672880407503</v>
      </c>
      <c r="M44" s="117">
        <f t="shared" si="13"/>
        <v>15.48</v>
      </c>
      <c r="N44" s="118">
        <f t="shared" si="14"/>
        <v>2.3535360052459509</v>
      </c>
      <c r="O44" s="118">
        <f t="shared" si="15"/>
        <v>74.623322649091435</v>
      </c>
      <c r="P44" s="219">
        <f t="shared" si="16"/>
        <v>32</v>
      </c>
      <c r="Q44" s="220">
        <f t="shared" si="17"/>
        <v>58</v>
      </c>
      <c r="R44" s="220">
        <f t="shared" si="18"/>
        <v>1839</v>
      </c>
      <c r="T44">
        <v>510</v>
      </c>
      <c r="U44">
        <v>5279</v>
      </c>
      <c r="V44" t="s">
        <v>455</v>
      </c>
      <c r="W44">
        <v>2464.377</v>
      </c>
      <c r="X44">
        <v>1364.74</v>
      </c>
      <c r="Y44">
        <v>1.806</v>
      </c>
      <c r="Z44">
        <v>15.48</v>
      </c>
      <c r="AA44">
        <v>159.81302700000001</v>
      </c>
      <c r="AB44">
        <v>1.9471909999999999</v>
      </c>
      <c r="AC44">
        <v>64.967746000000005</v>
      </c>
      <c r="AD44" s="1">
        <v>584</v>
      </c>
      <c r="AE44">
        <v>58</v>
      </c>
      <c r="AF44">
        <v>1839</v>
      </c>
      <c r="AG44">
        <v>90</v>
      </c>
      <c r="AH44">
        <v>15.420375999999999</v>
      </c>
      <c r="AI44">
        <v>1460.2</v>
      </c>
      <c r="AJ44">
        <v>108.9</v>
      </c>
      <c r="AK44">
        <v>32</v>
      </c>
      <c r="AL44">
        <v>13902</v>
      </c>
      <c r="AM44">
        <v>0.86</v>
      </c>
      <c r="AN44" t="s">
        <v>69</v>
      </c>
      <c r="AO44">
        <v>2464.377</v>
      </c>
      <c r="AP44" t="s">
        <v>510</v>
      </c>
      <c r="AQ44" t="s">
        <v>119</v>
      </c>
      <c r="AR44" t="s">
        <v>121</v>
      </c>
      <c r="AS44" t="s">
        <v>119</v>
      </c>
      <c r="AT44" t="s">
        <v>121</v>
      </c>
      <c r="AU44" t="s">
        <v>201</v>
      </c>
      <c r="AV44" t="s">
        <v>455</v>
      </c>
      <c r="AW44" t="s">
        <v>69</v>
      </c>
      <c r="AX44">
        <v>5279</v>
      </c>
      <c r="AY44" t="s">
        <v>410</v>
      </c>
      <c r="AZ44">
        <v>4</v>
      </c>
      <c r="BA44" t="s">
        <v>296</v>
      </c>
      <c r="BB44">
        <v>1</v>
      </c>
      <c r="BC44">
        <v>1</v>
      </c>
      <c r="BE44" t="s">
        <v>415</v>
      </c>
      <c r="BF44" t="s">
        <v>416</v>
      </c>
      <c r="BG44" t="s">
        <v>415</v>
      </c>
      <c r="BI44" t="s">
        <v>119</v>
      </c>
      <c r="BJ44" t="s">
        <v>455</v>
      </c>
      <c r="BK44" t="s">
        <v>69</v>
      </c>
      <c r="BL44">
        <v>0.86</v>
      </c>
      <c r="BM44">
        <v>5279</v>
      </c>
      <c r="BN44" t="s">
        <v>121</v>
      </c>
      <c r="BO44" t="s">
        <v>201</v>
      </c>
      <c r="BP44">
        <v>1</v>
      </c>
      <c r="BQ44">
        <v>2464.377</v>
      </c>
      <c r="BR44">
        <v>1.2184181956581048E-2</v>
      </c>
      <c r="BS44">
        <v>0.40652346820262658</v>
      </c>
      <c r="BT44">
        <v>0.23697672880407503</v>
      </c>
      <c r="BU44">
        <v>15.48</v>
      </c>
      <c r="BV44">
        <v>2.3535360052459509</v>
      </c>
      <c r="BW44">
        <v>74.623322649091435</v>
      </c>
      <c r="BX44">
        <v>32</v>
      </c>
      <c r="BY44">
        <v>58</v>
      </c>
      <c r="BZ44">
        <v>1839</v>
      </c>
    </row>
    <row r="45" spans="1:78" ht="16.5">
      <c r="A45" s="124" t="str">
        <f t="shared" si="1"/>
        <v>미래교통</v>
      </c>
      <c r="B45" s="125" t="str">
        <f t="shared" si="2"/>
        <v>박종구</v>
      </c>
      <c r="C45" s="126" t="str">
        <f t="shared" si="3"/>
        <v>B</v>
      </c>
      <c r="D45" s="127">
        <f t="shared" si="4"/>
        <v>0.92845956201434809</v>
      </c>
      <c r="E45" s="128">
        <f t="shared" si="5"/>
        <v>7293</v>
      </c>
      <c r="F45" s="129" t="str">
        <f t="shared" si="6"/>
        <v>304</v>
      </c>
      <c r="G45" s="130" t="str">
        <f t="shared" si="7"/>
        <v>70바5998</v>
      </c>
      <c r="H45" s="131">
        <f t="shared" si="8"/>
        <v>3</v>
      </c>
      <c r="I45" s="132">
        <f t="shared" si="9"/>
        <v>3250.069</v>
      </c>
      <c r="J45" s="133">
        <f t="shared" si="10"/>
        <v>7.2044977990365661E-2</v>
      </c>
      <c r="K45" s="133">
        <f t="shared" si="11"/>
        <v>0.3094642266827608</v>
      </c>
      <c r="L45" s="133">
        <f t="shared" si="12"/>
        <v>0.14430462860942336</v>
      </c>
      <c r="M45" s="134">
        <f t="shared" si="13"/>
        <v>18.440999999999999</v>
      </c>
      <c r="N45" s="135">
        <f t="shared" si="14"/>
        <v>9.2305732585985095E-2</v>
      </c>
      <c r="O45" s="135">
        <f t="shared" si="15"/>
        <v>6.0306411956176929</v>
      </c>
      <c r="P45" s="217">
        <f t="shared" si="16"/>
        <v>10</v>
      </c>
      <c r="Q45" s="218">
        <f t="shared" si="17"/>
        <v>3</v>
      </c>
      <c r="R45" s="218">
        <f t="shared" si="18"/>
        <v>196</v>
      </c>
      <c r="T45">
        <v>510</v>
      </c>
      <c r="U45">
        <v>7293</v>
      </c>
      <c r="V45" t="s">
        <v>247</v>
      </c>
      <c r="W45">
        <v>3250.069</v>
      </c>
      <c r="X45">
        <v>1193.0440000000001</v>
      </c>
      <c r="Y45">
        <v>2.7240000000000002</v>
      </c>
      <c r="Z45">
        <v>18.440999999999999</v>
      </c>
      <c r="AA45">
        <v>128.69636800000001</v>
      </c>
      <c r="AB45">
        <v>9.2719269999999998</v>
      </c>
      <c r="AC45">
        <v>39.826922000000003</v>
      </c>
      <c r="AD45" s="1">
        <v>469</v>
      </c>
      <c r="AE45">
        <v>3</v>
      </c>
      <c r="AF45">
        <v>196</v>
      </c>
      <c r="AG45">
        <v>91</v>
      </c>
      <c r="AH45">
        <v>25.253774</v>
      </c>
      <c r="AI45">
        <v>35071.5</v>
      </c>
      <c r="AJ45">
        <v>18393.7</v>
      </c>
      <c r="AK45">
        <v>10</v>
      </c>
      <c r="AL45">
        <v>6819</v>
      </c>
      <c r="AM45">
        <v>0.92845956201434809</v>
      </c>
      <c r="AN45" t="s">
        <v>68</v>
      </c>
      <c r="AO45">
        <v>2595.5149999999999</v>
      </c>
      <c r="AP45" t="s">
        <v>511</v>
      </c>
      <c r="AQ45" t="s">
        <v>119</v>
      </c>
      <c r="AR45" t="s">
        <v>91</v>
      </c>
      <c r="AS45" t="s">
        <v>119</v>
      </c>
      <c r="AT45" t="s">
        <v>91</v>
      </c>
      <c r="AU45" t="s">
        <v>216</v>
      </c>
      <c r="AV45" t="s">
        <v>247</v>
      </c>
      <c r="AW45" t="s">
        <v>68</v>
      </c>
      <c r="AX45">
        <v>7293</v>
      </c>
      <c r="AY45" t="s">
        <v>394</v>
      </c>
      <c r="AZ45">
        <v>5</v>
      </c>
      <c r="BA45" t="s">
        <v>446</v>
      </c>
      <c r="BB45">
        <v>3</v>
      </c>
      <c r="BC45">
        <v>1</v>
      </c>
      <c r="BE45" t="s">
        <v>68</v>
      </c>
      <c r="BF45">
        <v>0</v>
      </c>
      <c r="BG45" t="s">
        <v>335</v>
      </c>
      <c r="BI45" t="s">
        <v>119</v>
      </c>
      <c r="BJ45" t="s">
        <v>247</v>
      </c>
      <c r="BK45" t="s">
        <v>68</v>
      </c>
      <c r="BL45">
        <v>0.92845956201434809</v>
      </c>
      <c r="BM45">
        <v>7293</v>
      </c>
      <c r="BN45" t="s">
        <v>91</v>
      </c>
      <c r="BO45" t="s">
        <v>216</v>
      </c>
      <c r="BP45">
        <v>3</v>
      </c>
      <c r="BQ45">
        <v>3250.069</v>
      </c>
      <c r="BR45">
        <v>7.2044977990365661E-2</v>
      </c>
      <c r="BS45">
        <v>0.3094642266827608</v>
      </c>
      <c r="BT45">
        <v>0.14430462860942336</v>
      </c>
      <c r="BU45">
        <v>18.440999999999999</v>
      </c>
      <c r="BV45">
        <v>9.2305732585985095E-2</v>
      </c>
      <c r="BW45">
        <v>6.0306411956176929</v>
      </c>
      <c r="BX45">
        <v>10</v>
      </c>
      <c r="BY45">
        <v>3</v>
      </c>
      <c r="BZ45">
        <v>196</v>
      </c>
    </row>
    <row r="46" spans="1:78" ht="16.5">
      <c r="A46" s="107" t="str">
        <f t="shared" si="1"/>
        <v>미래교통</v>
      </c>
      <c r="B46" s="108" t="str">
        <f t="shared" si="2"/>
        <v>박준욱</v>
      </c>
      <c r="C46" s="109" t="str">
        <f t="shared" si="3"/>
        <v>D</v>
      </c>
      <c r="D46" s="110">
        <f t="shared" si="4"/>
        <v>0.80299912297620457</v>
      </c>
      <c r="E46" s="111">
        <f t="shared" si="5"/>
        <v>3877</v>
      </c>
      <c r="F46" s="112" t="str">
        <f t="shared" si="6"/>
        <v>304</v>
      </c>
      <c r="G46" s="113" t="str">
        <f t="shared" si="7"/>
        <v>70바6003</v>
      </c>
      <c r="H46" s="114">
        <f t="shared" si="8"/>
        <v>9</v>
      </c>
      <c r="I46" s="115">
        <f t="shared" si="9"/>
        <v>3573.7750000000005</v>
      </c>
      <c r="J46" s="116">
        <f t="shared" si="10"/>
        <v>5.3547384479225912E-2</v>
      </c>
      <c r="K46" s="116">
        <f t="shared" si="11"/>
        <v>0.36921535497147134</v>
      </c>
      <c r="L46" s="116">
        <f t="shared" si="12"/>
        <v>0.16453190254003117</v>
      </c>
      <c r="M46" s="117">
        <f t="shared" si="13"/>
        <v>23.173999999999999</v>
      </c>
      <c r="N46" s="118">
        <f t="shared" si="14"/>
        <v>0.55963232156473186</v>
      </c>
      <c r="O46" s="118">
        <f t="shared" si="15"/>
        <v>8.8421906807227639</v>
      </c>
      <c r="P46" s="219">
        <f t="shared" si="16"/>
        <v>36</v>
      </c>
      <c r="Q46" s="220">
        <f t="shared" si="17"/>
        <v>20</v>
      </c>
      <c r="R46" s="220">
        <f t="shared" si="18"/>
        <v>316</v>
      </c>
      <c r="T46">
        <v>510</v>
      </c>
      <c r="U46">
        <v>3877</v>
      </c>
      <c r="V46" t="s">
        <v>248</v>
      </c>
      <c r="W46">
        <v>3573.828</v>
      </c>
      <c r="X46">
        <v>1527.4960000000001</v>
      </c>
      <c r="Y46">
        <v>2.34</v>
      </c>
      <c r="Z46">
        <v>23.173999999999999</v>
      </c>
      <c r="AA46">
        <v>148.611647</v>
      </c>
      <c r="AB46">
        <v>7.9577650000000002</v>
      </c>
      <c r="AC46">
        <v>54.869701999999997</v>
      </c>
      <c r="AD46" s="1">
        <v>588</v>
      </c>
      <c r="AE46">
        <v>20</v>
      </c>
      <c r="AF46">
        <v>316</v>
      </c>
      <c r="AG46">
        <v>92</v>
      </c>
      <c r="AH46">
        <v>24.048100999999999</v>
      </c>
      <c r="AI46">
        <v>35205.599999999999</v>
      </c>
      <c r="AJ46">
        <v>21499.599999999999</v>
      </c>
      <c r="AK46">
        <v>36</v>
      </c>
      <c r="AL46">
        <v>42587</v>
      </c>
      <c r="AM46">
        <v>0.80299912297620457</v>
      </c>
      <c r="AN46" t="s">
        <v>67</v>
      </c>
      <c r="AO46">
        <v>813.62400000000002</v>
      </c>
      <c r="AP46" t="s">
        <v>512</v>
      </c>
      <c r="AQ46" t="s">
        <v>119</v>
      </c>
      <c r="AR46" t="s">
        <v>91</v>
      </c>
      <c r="AS46" t="s">
        <v>119</v>
      </c>
      <c r="AT46" t="s">
        <v>91</v>
      </c>
      <c r="AU46" t="s">
        <v>217</v>
      </c>
      <c r="AV46" t="s">
        <v>248</v>
      </c>
      <c r="AW46" t="s">
        <v>67</v>
      </c>
      <c r="AX46">
        <v>3877</v>
      </c>
      <c r="AY46" t="s">
        <v>423</v>
      </c>
      <c r="AZ46">
        <v>4</v>
      </c>
      <c r="BA46" t="s">
        <v>513</v>
      </c>
      <c r="BB46">
        <v>9</v>
      </c>
      <c r="BC46">
        <v>1</v>
      </c>
      <c r="BE46" t="s">
        <v>67</v>
      </c>
      <c r="BF46">
        <v>0</v>
      </c>
      <c r="BG46" t="s">
        <v>335</v>
      </c>
      <c r="BI46" t="s">
        <v>119</v>
      </c>
      <c r="BJ46" t="s">
        <v>248</v>
      </c>
      <c r="BK46" t="s">
        <v>67</v>
      </c>
      <c r="BL46">
        <v>0.80299912297620457</v>
      </c>
      <c r="BM46">
        <v>3877</v>
      </c>
      <c r="BN46" t="s">
        <v>91</v>
      </c>
      <c r="BO46" t="s">
        <v>217</v>
      </c>
      <c r="BP46">
        <v>9</v>
      </c>
      <c r="BQ46">
        <v>3573.7750000000005</v>
      </c>
      <c r="BR46">
        <v>5.3547384479225912E-2</v>
      </c>
      <c r="BS46">
        <v>0.36921535497147134</v>
      </c>
      <c r="BT46">
        <v>0.16452946252589659</v>
      </c>
      <c r="BU46">
        <v>23.173999999999999</v>
      </c>
      <c r="BV46">
        <v>0.55963232156473186</v>
      </c>
      <c r="BW46">
        <v>8.8421906807227639</v>
      </c>
      <c r="BX46">
        <v>36</v>
      </c>
      <c r="BY46">
        <v>20</v>
      </c>
      <c r="BZ46">
        <v>316</v>
      </c>
    </row>
    <row r="47" spans="1:78" ht="16.5">
      <c r="A47" s="124" t="str">
        <f t="shared" si="1"/>
        <v>미래교통</v>
      </c>
      <c r="B47" s="125" t="str">
        <f t="shared" si="2"/>
        <v>박호연</v>
      </c>
      <c r="C47" s="126" t="str">
        <f t="shared" si="3"/>
        <v>D</v>
      </c>
      <c r="D47" s="127">
        <f t="shared" si="4"/>
        <v>0.82740762636916987</v>
      </c>
      <c r="E47" s="128">
        <f t="shared" si="5"/>
        <v>6253</v>
      </c>
      <c r="F47" s="129" t="str">
        <f t="shared" si="6"/>
        <v>111-2</v>
      </c>
      <c r="G47" s="130" t="str">
        <f t="shared" si="7"/>
        <v>70바6029</v>
      </c>
      <c r="H47" s="131">
        <f t="shared" si="8"/>
        <v>2</v>
      </c>
      <c r="I47" s="132">
        <f t="shared" si="9"/>
        <v>2345.8470000000002</v>
      </c>
      <c r="J47" s="133">
        <f t="shared" si="10"/>
        <v>3.6797496451400867E-2</v>
      </c>
      <c r="K47" s="133">
        <f t="shared" si="11"/>
        <v>0.39209019633994158</v>
      </c>
      <c r="L47" s="133">
        <f t="shared" si="12"/>
        <v>0.26216543534169107</v>
      </c>
      <c r="M47" s="134">
        <f t="shared" si="13"/>
        <v>17.600000000000001</v>
      </c>
      <c r="N47" s="135">
        <f t="shared" si="14"/>
        <v>0.80994199536457401</v>
      </c>
      <c r="O47" s="135">
        <f t="shared" si="15"/>
        <v>40.966013555018719</v>
      </c>
      <c r="P47" s="217">
        <f t="shared" si="16"/>
        <v>17</v>
      </c>
      <c r="Q47" s="218">
        <f t="shared" si="17"/>
        <v>19</v>
      </c>
      <c r="R47" s="218">
        <f t="shared" si="18"/>
        <v>961</v>
      </c>
      <c r="T47">
        <v>510</v>
      </c>
      <c r="U47">
        <v>6253</v>
      </c>
      <c r="V47" t="s">
        <v>301</v>
      </c>
      <c r="W47">
        <v>2345.8470000000002</v>
      </c>
      <c r="X47">
        <v>1349.9839999999999</v>
      </c>
      <c r="Y47">
        <v>1.738</v>
      </c>
      <c r="Z47">
        <v>17.600000000000001</v>
      </c>
      <c r="AA47">
        <v>146.95939999999999</v>
      </c>
      <c r="AB47">
        <v>5.4077380000000002</v>
      </c>
      <c r="AC47">
        <v>57.621340000000004</v>
      </c>
      <c r="AD47" s="1">
        <v>615</v>
      </c>
      <c r="AE47">
        <v>19</v>
      </c>
      <c r="AF47">
        <v>961</v>
      </c>
      <c r="AG47">
        <v>90</v>
      </c>
      <c r="AH47">
        <v>15.962550999999999</v>
      </c>
      <c r="AI47">
        <v>1461.1</v>
      </c>
      <c r="AJ47">
        <v>68.400000000000006</v>
      </c>
      <c r="AK47">
        <v>17</v>
      </c>
      <c r="AL47">
        <v>4800</v>
      </c>
      <c r="AM47">
        <v>0.82740762636916987</v>
      </c>
      <c r="AN47" t="s">
        <v>67</v>
      </c>
      <c r="AO47">
        <v>2241.6950000000002</v>
      </c>
      <c r="AP47" t="s">
        <v>514</v>
      </c>
      <c r="AQ47" t="s">
        <v>119</v>
      </c>
      <c r="AR47" t="s">
        <v>121</v>
      </c>
      <c r="AS47" t="s">
        <v>119</v>
      </c>
      <c r="AT47" t="s">
        <v>121</v>
      </c>
      <c r="AU47" t="s">
        <v>200</v>
      </c>
      <c r="AV47" t="s">
        <v>301</v>
      </c>
      <c r="AW47" t="s">
        <v>67</v>
      </c>
      <c r="AX47">
        <v>6253</v>
      </c>
      <c r="AY47" t="s">
        <v>411</v>
      </c>
      <c r="AZ47">
        <v>5</v>
      </c>
      <c r="BA47" t="s">
        <v>350</v>
      </c>
      <c r="BB47">
        <v>2</v>
      </c>
      <c r="BC47">
        <v>1</v>
      </c>
      <c r="BE47" t="s">
        <v>67</v>
      </c>
      <c r="BF47">
        <v>0</v>
      </c>
      <c r="BG47" t="s">
        <v>335</v>
      </c>
      <c r="BI47" t="s">
        <v>119</v>
      </c>
      <c r="BJ47" t="s">
        <v>301</v>
      </c>
      <c r="BK47" t="s">
        <v>67</v>
      </c>
      <c r="BL47">
        <v>0.82740762636916987</v>
      </c>
      <c r="BM47">
        <v>6253</v>
      </c>
      <c r="BN47" t="s">
        <v>121</v>
      </c>
      <c r="BO47" t="s">
        <v>200</v>
      </c>
      <c r="BP47">
        <v>2</v>
      </c>
      <c r="BQ47">
        <v>2345.8470000000002</v>
      </c>
      <c r="BR47">
        <v>3.6797496451400867E-2</v>
      </c>
      <c r="BS47">
        <v>0.39209019633994158</v>
      </c>
      <c r="BT47">
        <v>0.26216543534169107</v>
      </c>
      <c r="BU47">
        <v>17.600000000000001</v>
      </c>
      <c r="BV47">
        <v>0.80994199536457401</v>
      </c>
      <c r="BW47">
        <v>40.966013555018719</v>
      </c>
      <c r="BX47">
        <v>17</v>
      </c>
      <c r="BY47">
        <v>19</v>
      </c>
      <c r="BZ47">
        <v>961</v>
      </c>
    </row>
    <row r="48" spans="1:78" ht="16.5">
      <c r="A48" s="107" t="str">
        <f t="shared" si="1"/>
        <v>미래교통</v>
      </c>
      <c r="B48" s="108" t="str">
        <f t="shared" si="2"/>
        <v>방흥식</v>
      </c>
      <c r="C48" s="109" t="str">
        <f t="shared" si="3"/>
        <v>B</v>
      </c>
      <c r="D48" s="110">
        <f t="shared" si="4"/>
        <v>0.92133333333333323</v>
      </c>
      <c r="E48" s="111">
        <f t="shared" si="5"/>
        <v>5558</v>
      </c>
      <c r="F48" s="112" t="str">
        <f t="shared" si="6"/>
        <v>304</v>
      </c>
      <c r="G48" s="113" t="str">
        <f t="shared" si="7"/>
        <v>70바6002</v>
      </c>
      <c r="H48" s="114">
        <f t="shared" si="8"/>
        <v>1</v>
      </c>
      <c r="I48" s="115">
        <f t="shared" si="9"/>
        <v>3733.8029999999999</v>
      </c>
      <c r="J48" s="116">
        <f t="shared" si="10"/>
        <v>8.2029744766523062E-3</v>
      </c>
      <c r="K48" s="116">
        <f t="shared" si="11"/>
        <v>0.32417898069344736</v>
      </c>
      <c r="L48" s="116">
        <f t="shared" si="12"/>
        <v>0.16953224366684586</v>
      </c>
      <c r="M48" s="117">
        <f t="shared" si="13"/>
        <v>19.283999999999999</v>
      </c>
      <c r="N48" s="118">
        <f t="shared" si="14"/>
        <v>8.0347034913197085E-2</v>
      </c>
      <c r="O48" s="118">
        <f t="shared" si="15"/>
        <v>8.9720855653070082</v>
      </c>
      <c r="P48" s="219">
        <f t="shared" si="16"/>
        <v>4</v>
      </c>
      <c r="Q48" s="220">
        <f t="shared" si="17"/>
        <v>3</v>
      </c>
      <c r="R48" s="220">
        <f t="shared" si="18"/>
        <v>335</v>
      </c>
      <c r="T48">
        <v>510</v>
      </c>
      <c r="U48">
        <v>5558</v>
      </c>
      <c r="V48" t="s">
        <v>362</v>
      </c>
      <c r="W48">
        <v>3733.924</v>
      </c>
      <c r="X48">
        <v>1350.797</v>
      </c>
      <c r="Y48">
        <v>2.7639999999999998</v>
      </c>
      <c r="Z48">
        <v>19.283999999999999</v>
      </c>
      <c r="AA48">
        <v>133.9597</v>
      </c>
      <c r="AB48">
        <v>1.098868</v>
      </c>
      <c r="AC48">
        <v>43.426918999999998</v>
      </c>
      <c r="AD48" s="1">
        <v>633</v>
      </c>
      <c r="AE48">
        <v>3</v>
      </c>
      <c r="AF48">
        <v>335</v>
      </c>
      <c r="AG48">
        <v>95</v>
      </c>
      <c r="AH48">
        <v>27.873487000000001</v>
      </c>
      <c r="AI48">
        <v>40063.699999999997</v>
      </c>
      <c r="AJ48">
        <v>27662.400000000001</v>
      </c>
      <c r="AK48">
        <v>4</v>
      </c>
      <c r="AL48">
        <v>1186</v>
      </c>
      <c r="AM48">
        <v>0.92133333333333323</v>
      </c>
      <c r="AN48" t="s">
        <v>68</v>
      </c>
      <c r="AO48">
        <v>3733.8029999999999</v>
      </c>
      <c r="AP48" t="s">
        <v>515</v>
      </c>
      <c r="AQ48" t="s">
        <v>119</v>
      </c>
      <c r="AR48" t="s">
        <v>91</v>
      </c>
      <c r="AS48" t="s">
        <v>119</v>
      </c>
      <c r="AT48" t="s">
        <v>91</v>
      </c>
      <c r="AU48" t="s">
        <v>354</v>
      </c>
      <c r="AV48" t="s">
        <v>362</v>
      </c>
      <c r="AW48" t="s">
        <v>68</v>
      </c>
      <c r="AX48">
        <v>5558</v>
      </c>
      <c r="AY48" t="s">
        <v>394</v>
      </c>
      <c r="AZ48">
        <v>7</v>
      </c>
      <c r="BA48" t="s">
        <v>401</v>
      </c>
      <c r="BB48">
        <v>1</v>
      </c>
      <c r="BC48">
        <v>1</v>
      </c>
      <c r="BE48" t="s">
        <v>69</v>
      </c>
      <c r="BF48">
        <v>1</v>
      </c>
      <c r="BG48" t="s">
        <v>329</v>
      </c>
      <c r="BI48" t="s">
        <v>119</v>
      </c>
      <c r="BJ48" t="s">
        <v>362</v>
      </c>
      <c r="BK48" t="s">
        <v>68</v>
      </c>
      <c r="BL48">
        <v>0.92133333333333323</v>
      </c>
      <c r="BM48">
        <v>5558</v>
      </c>
      <c r="BN48" t="s">
        <v>91</v>
      </c>
      <c r="BO48" t="s">
        <v>354</v>
      </c>
      <c r="BP48">
        <v>1</v>
      </c>
      <c r="BQ48">
        <v>3733.8029999999999</v>
      </c>
      <c r="BR48">
        <v>8.2029744766523062E-3</v>
      </c>
      <c r="BS48">
        <v>0.32417898069344736</v>
      </c>
      <c r="BT48">
        <v>0.16952674987493049</v>
      </c>
      <c r="BU48">
        <v>19.283999999999999</v>
      </c>
      <c r="BV48">
        <v>8.0347034913197085E-2</v>
      </c>
      <c r="BW48">
        <v>8.9720855653070082</v>
      </c>
      <c r="BX48">
        <v>4</v>
      </c>
      <c r="BY48">
        <v>3</v>
      </c>
      <c r="BZ48">
        <v>335</v>
      </c>
    </row>
    <row r="49" spans="1:78" ht="16.5">
      <c r="A49" s="124" t="str">
        <f t="shared" si="1"/>
        <v>미래교통</v>
      </c>
      <c r="B49" s="125" t="str">
        <f t="shared" si="2"/>
        <v>백명기</v>
      </c>
      <c r="C49" s="126" t="str">
        <f t="shared" si="3"/>
        <v>B</v>
      </c>
      <c r="D49" s="127">
        <f t="shared" si="4"/>
        <v>0.93730289895955221</v>
      </c>
      <c r="E49" s="128">
        <f t="shared" si="5"/>
        <v>484</v>
      </c>
      <c r="F49" s="129" t="str">
        <f t="shared" si="6"/>
        <v>111</v>
      </c>
      <c r="G49" s="130" t="str">
        <f t="shared" si="7"/>
        <v>70바5078</v>
      </c>
      <c r="H49" s="131">
        <f t="shared" si="8"/>
        <v>9</v>
      </c>
      <c r="I49" s="132">
        <f t="shared" si="9"/>
        <v>3426.645</v>
      </c>
      <c r="J49" s="133">
        <f t="shared" si="10"/>
        <v>1.2191657932276985E-2</v>
      </c>
      <c r="K49" s="133">
        <f t="shared" si="11"/>
        <v>0.30294959704343688</v>
      </c>
      <c r="L49" s="133">
        <f t="shared" si="12"/>
        <v>0.19727751196870408</v>
      </c>
      <c r="M49" s="134">
        <f t="shared" si="13"/>
        <v>19.728999999999999</v>
      </c>
      <c r="N49" s="135">
        <f t="shared" si="14"/>
        <v>0</v>
      </c>
      <c r="O49" s="135">
        <f t="shared" si="15"/>
        <v>45.175382918277208</v>
      </c>
      <c r="P49" s="217">
        <f t="shared" si="16"/>
        <v>21</v>
      </c>
      <c r="Q49" s="218">
        <f t="shared" si="17"/>
        <v>0</v>
      </c>
      <c r="R49" s="218">
        <f t="shared" si="18"/>
        <v>1548</v>
      </c>
      <c r="T49">
        <v>510</v>
      </c>
      <c r="U49">
        <v>484</v>
      </c>
      <c r="V49" t="s">
        <v>249</v>
      </c>
      <c r="W49">
        <v>3426.645</v>
      </c>
      <c r="X49">
        <v>1256.9000000000001</v>
      </c>
      <c r="Y49">
        <v>2.726</v>
      </c>
      <c r="Z49">
        <v>19.728999999999999</v>
      </c>
      <c r="AA49">
        <v>113.73719699999999</v>
      </c>
      <c r="AB49">
        <v>1.3866449999999999</v>
      </c>
      <c r="AC49">
        <v>34.456637999999998</v>
      </c>
      <c r="AD49" s="1">
        <v>676</v>
      </c>
      <c r="AE49">
        <v>0</v>
      </c>
      <c r="AF49">
        <v>1548</v>
      </c>
      <c r="AG49">
        <v>93</v>
      </c>
      <c r="AH49">
        <v>30.127742000000001</v>
      </c>
      <c r="AI49">
        <v>24807.7</v>
      </c>
      <c r="AJ49">
        <v>9599</v>
      </c>
      <c r="AK49">
        <v>21</v>
      </c>
      <c r="AL49">
        <v>5569</v>
      </c>
      <c r="AM49">
        <v>0.93730289895955221</v>
      </c>
      <c r="AN49" t="s">
        <v>68</v>
      </c>
      <c r="AO49">
        <v>652.70500000000004</v>
      </c>
      <c r="AP49" t="s">
        <v>516</v>
      </c>
      <c r="AQ49" t="s">
        <v>119</v>
      </c>
      <c r="AR49" t="s">
        <v>120</v>
      </c>
      <c r="AS49" t="s">
        <v>119</v>
      </c>
      <c r="AT49" t="s">
        <v>120</v>
      </c>
      <c r="AU49" t="s">
        <v>174</v>
      </c>
      <c r="AV49" t="s">
        <v>249</v>
      </c>
      <c r="AW49" t="s">
        <v>68</v>
      </c>
      <c r="AX49">
        <v>484</v>
      </c>
      <c r="AY49" t="s">
        <v>398</v>
      </c>
      <c r="AZ49">
        <v>3</v>
      </c>
      <c r="BA49" t="s">
        <v>339</v>
      </c>
      <c r="BB49">
        <v>9</v>
      </c>
      <c r="BC49">
        <v>1</v>
      </c>
      <c r="BE49" t="s">
        <v>68</v>
      </c>
      <c r="BF49">
        <v>0</v>
      </c>
      <c r="BG49" t="s">
        <v>335</v>
      </c>
      <c r="BI49" t="s">
        <v>119</v>
      </c>
      <c r="BJ49" t="s">
        <v>249</v>
      </c>
      <c r="BK49" t="s">
        <v>68</v>
      </c>
      <c r="BL49">
        <v>0.93730289895955221</v>
      </c>
      <c r="BM49">
        <v>484</v>
      </c>
      <c r="BN49" t="s">
        <v>120</v>
      </c>
      <c r="BO49" t="s">
        <v>174</v>
      </c>
      <c r="BP49">
        <v>9</v>
      </c>
      <c r="BQ49">
        <v>3426.645</v>
      </c>
      <c r="BR49">
        <v>1.2191657932276985E-2</v>
      </c>
      <c r="BS49">
        <v>0.30294959704343688</v>
      </c>
      <c r="BT49">
        <v>0.19727751196870408</v>
      </c>
      <c r="BU49">
        <v>19.728999999999999</v>
      </c>
      <c r="BV49">
        <v>0</v>
      </c>
      <c r="BW49">
        <v>45.175382918277208</v>
      </c>
      <c r="BX49">
        <v>21</v>
      </c>
      <c r="BY49">
        <v>0</v>
      </c>
      <c r="BZ49">
        <v>1548</v>
      </c>
    </row>
    <row r="50" spans="1:78" ht="16.5">
      <c r="A50" s="107" t="str">
        <f t="shared" si="1"/>
        <v>미래교통</v>
      </c>
      <c r="B50" s="108" t="str">
        <f t="shared" si="2"/>
        <v>변창희</v>
      </c>
      <c r="C50" s="109" t="str">
        <f t="shared" si="3"/>
        <v>A</v>
      </c>
      <c r="D50" s="110">
        <f t="shared" si="4"/>
        <v>0.96899999999999997</v>
      </c>
      <c r="E50" s="111">
        <f t="shared" si="5"/>
        <v>3924</v>
      </c>
      <c r="F50" s="112" t="str">
        <f t="shared" si="6"/>
        <v>111</v>
      </c>
      <c r="G50" s="113" t="str">
        <f t="shared" si="7"/>
        <v>70바5924</v>
      </c>
      <c r="H50" s="114">
        <f t="shared" si="8"/>
        <v>1</v>
      </c>
      <c r="I50" s="115">
        <f t="shared" si="9"/>
        <v>3874.3649999999998</v>
      </c>
      <c r="J50" s="116">
        <f t="shared" si="10"/>
        <v>1.2131751217164582E-3</v>
      </c>
      <c r="K50" s="116">
        <f t="shared" si="11"/>
        <v>0.25630349266435615</v>
      </c>
      <c r="L50" s="116">
        <f t="shared" si="12"/>
        <v>0.12337505629954845</v>
      </c>
      <c r="M50" s="117">
        <f t="shared" si="13"/>
        <v>18.382000000000001</v>
      </c>
      <c r="N50" s="118">
        <f t="shared" si="14"/>
        <v>5.1621362468430312E-2</v>
      </c>
      <c r="O50" s="118">
        <f t="shared" si="15"/>
        <v>21.500297468101227</v>
      </c>
      <c r="P50" s="219">
        <f t="shared" si="16"/>
        <v>0</v>
      </c>
      <c r="Q50" s="220">
        <f t="shared" si="17"/>
        <v>2</v>
      </c>
      <c r="R50" s="220">
        <f t="shared" si="18"/>
        <v>833</v>
      </c>
      <c r="T50">
        <v>510</v>
      </c>
      <c r="U50">
        <v>3924</v>
      </c>
      <c r="V50" t="s">
        <v>250</v>
      </c>
      <c r="W50">
        <v>3874.3649999999998</v>
      </c>
      <c r="X50">
        <v>1332.962</v>
      </c>
      <c r="Y50">
        <v>2.907</v>
      </c>
      <c r="Z50">
        <v>18.382000000000001</v>
      </c>
      <c r="AA50">
        <v>118.81301999999999</v>
      </c>
      <c r="AB50">
        <v>0.14414099999999999</v>
      </c>
      <c r="AC50">
        <v>30.452192</v>
      </c>
      <c r="AD50" s="1">
        <v>478</v>
      </c>
      <c r="AE50">
        <v>2</v>
      </c>
      <c r="AF50">
        <v>833</v>
      </c>
      <c r="AG50">
        <v>94</v>
      </c>
      <c r="AH50">
        <v>32.608925999999997</v>
      </c>
      <c r="AI50">
        <v>27155.3</v>
      </c>
      <c r="AJ50">
        <v>7891</v>
      </c>
      <c r="AK50">
        <v>0</v>
      </c>
      <c r="AL50">
        <v>0</v>
      </c>
      <c r="AM50">
        <v>0.96899999999999997</v>
      </c>
      <c r="AN50" t="s">
        <v>66</v>
      </c>
      <c r="AO50">
        <v>3874.3649999999998</v>
      </c>
      <c r="AP50" t="s">
        <v>517</v>
      </c>
      <c r="AQ50" t="s">
        <v>119</v>
      </c>
      <c r="AR50" t="s">
        <v>120</v>
      </c>
      <c r="AS50" t="s">
        <v>119</v>
      </c>
      <c r="AT50" t="s">
        <v>120</v>
      </c>
      <c r="AU50" t="s">
        <v>178</v>
      </c>
      <c r="AV50" t="s">
        <v>250</v>
      </c>
      <c r="AW50" t="s">
        <v>66</v>
      </c>
      <c r="AX50">
        <v>3924</v>
      </c>
      <c r="AY50" t="s">
        <v>392</v>
      </c>
      <c r="AZ50">
        <v>3</v>
      </c>
      <c r="BA50" t="s">
        <v>393</v>
      </c>
      <c r="BB50">
        <v>1</v>
      </c>
      <c r="BC50">
        <v>1</v>
      </c>
      <c r="BE50" t="s">
        <v>68</v>
      </c>
      <c r="BF50">
        <v>1</v>
      </c>
      <c r="BG50" t="s">
        <v>329</v>
      </c>
      <c r="BI50" t="s">
        <v>119</v>
      </c>
      <c r="BJ50" t="s">
        <v>250</v>
      </c>
      <c r="BK50" t="s">
        <v>66</v>
      </c>
      <c r="BL50">
        <v>0.96899999999999997</v>
      </c>
      <c r="BM50">
        <v>3924</v>
      </c>
      <c r="BN50" t="s">
        <v>120</v>
      </c>
      <c r="BO50" t="s">
        <v>178</v>
      </c>
      <c r="BP50">
        <v>1</v>
      </c>
      <c r="BQ50">
        <v>3874.3649999999998</v>
      </c>
      <c r="BR50">
        <v>1.2131751217164582E-3</v>
      </c>
      <c r="BS50">
        <v>0.25630349266435615</v>
      </c>
      <c r="BT50">
        <v>0.12337505629954845</v>
      </c>
      <c r="BU50">
        <v>18.382000000000001</v>
      </c>
      <c r="BV50">
        <v>5.1621362468430312E-2</v>
      </c>
      <c r="BW50">
        <v>21.500297468101227</v>
      </c>
      <c r="BX50">
        <v>0</v>
      </c>
      <c r="BY50">
        <v>2</v>
      </c>
      <c r="BZ50">
        <v>833</v>
      </c>
    </row>
    <row r="51" spans="1:78" ht="16.5">
      <c r="A51" s="124" t="str">
        <f t="shared" si="1"/>
        <v>미래교통</v>
      </c>
      <c r="B51" s="125" t="str">
        <f t="shared" si="2"/>
        <v>서영호</v>
      </c>
      <c r="C51" s="126" t="str">
        <f t="shared" si="3"/>
        <v>A</v>
      </c>
      <c r="D51" s="127">
        <f t="shared" si="4"/>
        <v>0.98765502001154037</v>
      </c>
      <c r="E51" s="128">
        <f t="shared" si="5"/>
        <v>6530</v>
      </c>
      <c r="F51" s="129" t="str">
        <f t="shared" si="6"/>
        <v>111</v>
      </c>
      <c r="G51" s="130" t="str">
        <f t="shared" si="7"/>
        <v>70바6094</v>
      </c>
      <c r="H51" s="131">
        <f t="shared" si="8"/>
        <v>2</v>
      </c>
      <c r="I51" s="132">
        <f t="shared" si="9"/>
        <v>5258.8089999999993</v>
      </c>
      <c r="J51" s="133">
        <f t="shared" si="10"/>
        <v>3.0568736413411349E-2</v>
      </c>
      <c r="K51" s="133">
        <f t="shared" si="11"/>
        <v>0.27458226731485158</v>
      </c>
      <c r="L51" s="133">
        <f t="shared" si="12"/>
        <v>0.15345679981912255</v>
      </c>
      <c r="M51" s="134">
        <f t="shared" si="13"/>
        <v>19.033999999999999</v>
      </c>
      <c r="N51" s="135">
        <f t="shared" si="14"/>
        <v>0.28523568739613858</v>
      </c>
      <c r="O51" s="135">
        <f t="shared" si="15"/>
        <v>7.0167979099450095</v>
      </c>
      <c r="P51" s="217">
        <f t="shared" si="16"/>
        <v>7</v>
      </c>
      <c r="Q51" s="218">
        <f t="shared" si="17"/>
        <v>15</v>
      </c>
      <c r="R51" s="218">
        <f t="shared" si="18"/>
        <v>369</v>
      </c>
      <c r="T51">
        <v>510</v>
      </c>
      <c r="U51">
        <v>6530</v>
      </c>
      <c r="V51" t="s">
        <v>251</v>
      </c>
      <c r="W51">
        <v>5258.8090000000002</v>
      </c>
      <c r="X51">
        <v>1903.54</v>
      </c>
      <c r="Y51">
        <v>2.7629999999999999</v>
      </c>
      <c r="Z51">
        <v>19.033999999999999</v>
      </c>
      <c r="AA51">
        <v>170.487976</v>
      </c>
      <c r="AB51">
        <v>5.2116020000000001</v>
      </c>
      <c r="AC51">
        <v>46.812975000000002</v>
      </c>
      <c r="AD51" s="1">
        <v>807</v>
      </c>
      <c r="AE51">
        <v>15</v>
      </c>
      <c r="AF51">
        <v>369</v>
      </c>
      <c r="AG51">
        <v>94</v>
      </c>
      <c r="AH51">
        <v>30.845628999999999</v>
      </c>
      <c r="AI51">
        <v>27303</v>
      </c>
      <c r="AJ51">
        <v>13657.3</v>
      </c>
      <c r="AK51">
        <v>7</v>
      </c>
      <c r="AL51">
        <v>8392</v>
      </c>
      <c r="AM51">
        <v>0.98765502001154037</v>
      </c>
      <c r="AN51" t="s">
        <v>66</v>
      </c>
      <c r="AO51">
        <v>5196.82</v>
      </c>
      <c r="AP51" t="s">
        <v>518</v>
      </c>
      <c r="AQ51" t="s">
        <v>119</v>
      </c>
      <c r="AR51" t="s">
        <v>120</v>
      </c>
      <c r="AS51" t="s">
        <v>119</v>
      </c>
      <c r="AT51" t="s">
        <v>120</v>
      </c>
      <c r="AU51" t="s">
        <v>185</v>
      </c>
      <c r="AV51" t="s">
        <v>251</v>
      </c>
      <c r="AW51" t="s">
        <v>66</v>
      </c>
      <c r="AX51">
        <v>6530</v>
      </c>
      <c r="AY51" t="s">
        <v>392</v>
      </c>
      <c r="AZ51">
        <v>1</v>
      </c>
      <c r="BA51" t="s">
        <v>428</v>
      </c>
      <c r="BB51">
        <v>2</v>
      </c>
      <c r="BC51">
        <v>1</v>
      </c>
      <c r="BE51" t="s">
        <v>66</v>
      </c>
      <c r="BF51">
        <v>0</v>
      </c>
      <c r="BG51" t="s">
        <v>335</v>
      </c>
      <c r="BI51" t="s">
        <v>119</v>
      </c>
      <c r="BJ51" t="s">
        <v>251</v>
      </c>
      <c r="BK51" t="s">
        <v>66</v>
      </c>
      <c r="BL51">
        <v>0.98765502001154037</v>
      </c>
      <c r="BM51">
        <v>6530</v>
      </c>
      <c r="BN51" t="s">
        <v>120</v>
      </c>
      <c r="BO51" t="s">
        <v>185</v>
      </c>
      <c r="BP51">
        <v>2</v>
      </c>
      <c r="BQ51">
        <v>5258.8089999999993</v>
      </c>
      <c r="BR51">
        <v>3.0568736413411349E-2</v>
      </c>
      <c r="BS51">
        <v>0.27458226731485158</v>
      </c>
      <c r="BT51">
        <v>0.15345679981912252</v>
      </c>
      <c r="BU51">
        <v>19.033999999999999</v>
      </c>
      <c r="BV51">
        <v>0.28523568739613858</v>
      </c>
      <c r="BW51">
        <v>7.0167979099450095</v>
      </c>
      <c r="BX51">
        <v>7</v>
      </c>
      <c r="BY51">
        <v>15</v>
      </c>
      <c r="BZ51">
        <v>369</v>
      </c>
    </row>
    <row r="52" spans="1:78" ht="16.5">
      <c r="A52" s="107" t="str">
        <f t="shared" si="1"/>
        <v>미래교통</v>
      </c>
      <c r="B52" s="108" t="str">
        <f t="shared" si="2"/>
        <v>송원태</v>
      </c>
      <c r="C52" s="109" t="str">
        <f t="shared" si="3"/>
        <v>A</v>
      </c>
      <c r="D52" s="110">
        <f t="shared" si="4"/>
        <v>0.96310344827586214</v>
      </c>
      <c r="E52" s="111">
        <f t="shared" si="5"/>
        <v>6125</v>
      </c>
      <c r="F52" s="112" t="str">
        <f t="shared" si="6"/>
        <v>111</v>
      </c>
      <c r="G52" s="113" t="str">
        <f t="shared" si="7"/>
        <v>70바6092</v>
      </c>
      <c r="H52" s="114">
        <f t="shared" si="8"/>
        <v>1</v>
      </c>
      <c r="I52" s="115">
        <f t="shared" si="9"/>
        <v>4575.3059999999996</v>
      </c>
      <c r="J52" s="116">
        <f t="shared" si="10"/>
        <v>1.9758483297927155E-2</v>
      </c>
      <c r="K52" s="116">
        <f t="shared" si="11"/>
        <v>0.3342334917680862</v>
      </c>
      <c r="L52" s="116">
        <f t="shared" si="12"/>
        <v>0.14906106826516086</v>
      </c>
      <c r="M52" s="117">
        <f t="shared" si="13"/>
        <v>17.401</v>
      </c>
      <c r="N52" s="118">
        <f t="shared" si="14"/>
        <v>4.3712923244915207E-2</v>
      </c>
      <c r="O52" s="118">
        <f t="shared" si="15"/>
        <v>24.195103016060568</v>
      </c>
      <c r="P52" s="219">
        <f t="shared" si="16"/>
        <v>59</v>
      </c>
      <c r="Q52" s="220">
        <f t="shared" si="17"/>
        <v>2</v>
      </c>
      <c r="R52" s="220">
        <f t="shared" si="18"/>
        <v>1107</v>
      </c>
      <c r="T52">
        <v>510</v>
      </c>
      <c r="U52">
        <v>6125</v>
      </c>
      <c r="V52" t="s">
        <v>252</v>
      </c>
      <c r="W52">
        <v>4575.3059999999996</v>
      </c>
      <c r="X52">
        <v>1638.088</v>
      </c>
      <c r="Y52">
        <v>2.7930000000000001</v>
      </c>
      <c r="Z52">
        <v>17.401</v>
      </c>
      <c r="AA52">
        <v>162.095539</v>
      </c>
      <c r="AB52">
        <v>3.2027619999999999</v>
      </c>
      <c r="AC52">
        <v>54.177757999999997</v>
      </c>
      <c r="AD52" s="1">
        <v>682</v>
      </c>
      <c r="AE52">
        <v>2</v>
      </c>
      <c r="AF52">
        <v>1107</v>
      </c>
      <c r="AG52">
        <v>92</v>
      </c>
      <c r="AH52">
        <v>28.225982999999999</v>
      </c>
      <c r="AI52">
        <v>47821.4</v>
      </c>
      <c r="AJ52">
        <v>18976.2</v>
      </c>
      <c r="AK52">
        <v>59</v>
      </c>
      <c r="AL52">
        <v>40308</v>
      </c>
      <c r="AM52">
        <v>0.96310344827586214</v>
      </c>
      <c r="AN52" t="s">
        <v>66</v>
      </c>
      <c r="AO52">
        <v>4575.3059999999996</v>
      </c>
      <c r="AP52" t="s">
        <v>519</v>
      </c>
      <c r="AQ52" t="s">
        <v>119</v>
      </c>
      <c r="AR52" t="s">
        <v>120</v>
      </c>
      <c r="AS52" t="s">
        <v>119</v>
      </c>
      <c r="AT52" t="s">
        <v>120</v>
      </c>
      <c r="AU52" t="s">
        <v>183</v>
      </c>
      <c r="AV52" t="s">
        <v>252</v>
      </c>
      <c r="AW52" t="s">
        <v>66</v>
      </c>
      <c r="AX52">
        <v>6125</v>
      </c>
      <c r="AY52" t="s">
        <v>392</v>
      </c>
      <c r="AZ52">
        <v>5</v>
      </c>
      <c r="BA52" t="s">
        <v>424</v>
      </c>
      <c r="BB52">
        <v>1</v>
      </c>
      <c r="BC52">
        <v>1</v>
      </c>
      <c r="BE52" t="s">
        <v>68</v>
      </c>
      <c r="BF52">
        <v>1</v>
      </c>
      <c r="BG52" t="s">
        <v>329</v>
      </c>
      <c r="BI52" t="s">
        <v>119</v>
      </c>
      <c r="BJ52" t="s">
        <v>252</v>
      </c>
      <c r="BK52" t="s">
        <v>66</v>
      </c>
      <c r="BL52">
        <v>0.96310344827586214</v>
      </c>
      <c r="BM52">
        <v>6125</v>
      </c>
      <c r="BN52" t="s">
        <v>120</v>
      </c>
      <c r="BO52" t="s">
        <v>183</v>
      </c>
      <c r="BP52">
        <v>1</v>
      </c>
      <c r="BQ52">
        <v>4575.3059999999996</v>
      </c>
      <c r="BR52">
        <v>1.9758483297927155E-2</v>
      </c>
      <c r="BS52">
        <v>0.3342334917680862</v>
      </c>
      <c r="BT52">
        <v>0.14906106826516086</v>
      </c>
      <c r="BU52">
        <v>17.401</v>
      </c>
      <c r="BV52">
        <v>4.3712923244915207E-2</v>
      </c>
      <c r="BW52">
        <v>24.195103016060568</v>
      </c>
      <c r="BX52">
        <v>59</v>
      </c>
      <c r="BY52">
        <v>2</v>
      </c>
      <c r="BZ52">
        <v>1107</v>
      </c>
    </row>
    <row r="53" spans="1:78" ht="16.5">
      <c r="A53" s="124" t="str">
        <f t="shared" si="1"/>
        <v>미래교통</v>
      </c>
      <c r="B53" s="125" t="str">
        <f t="shared" si="2"/>
        <v>신동호</v>
      </c>
      <c r="C53" s="126" t="str">
        <f t="shared" si="3"/>
        <v>S</v>
      </c>
      <c r="D53" s="127">
        <f t="shared" si="4"/>
        <v>1.0252654182671768</v>
      </c>
      <c r="E53" s="128">
        <f t="shared" si="5"/>
        <v>2960</v>
      </c>
      <c r="F53" s="129" t="str">
        <f t="shared" si="6"/>
        <v>117</v>
      </c>
      <c r="G53" s="130" t="str">
        <f t="shared" si="7"/>
        <v>75아1244</v>
      </c>
      <c r="H53" s="131">
        <f t="shared" si="8"/>
        <v>2</v>
      </c>
      <c r="I53" s="132">
        <f t="shared" si="9"/>
        <v>5318.3859999999995</v>
      </c>
      <c r="J53" s="133">
        <f t="shared" si="10"/>
        <v>1.3637179639166873E-2</v>
      </c>
      <c r="K53" s="133">
        <f t="shared" si="11"/>
        <v>0.20727147918916361</v>
      </c>
      <c r="L53" s="133">
        <f t="shared" si="12"/>
        <v>5.1143335590910478E-2</v>
      </c>
      <c r="M53" s="134">
        <f t="shared" si="13"/>
        <v>20.146000000000001</v>
      </c>
      <c r="N53" s="135">
        <f t="shared" si="14"/>
        <v>3.7605393816845939E-2</v>
      </c>
      <c r="O53" s="135">
        <f t="shared" si="15"/>
        <v>2.5759694764539471</v>
      </c>
      <c r="P53" s="217">
        <f t="shared" si="16"/>
        <v>13</v>
      </c>
      <c r="Q53" s="218">
        <f t="shared" si="17"/>
        <v>2</v>
      </c>
      <c r="R53" s="218">
        <f t="shared" si="18"/>
        <v>137</v>
      </c>
      <c r="T53">
        <v>510</v>
      </c>
      <c r="U53">
        <v>2960</v>
      </c>
      <c r="V53" t="s">
        <v>253</v>
      </c>
      <c r="W53">
        <v>5318.3860000000004</v>
      </c>
      <c r="X53">
        <v>1936.8679999999999</v>
      </c>
      <c r="Y53">
        <v>2.746</v>
      </c>
      <c r="Z53">
        <v>20.146000000000001</v>
      </c>
      <c r="AA53">
        <v>126.815518</v>
      </c>
      <c r="AB53">
        <v>1.729406</v>
      </c>
      <c r="AC53">
        <v>26.285240000000002</v>
      </c>
      <c r="AD53" s="1">
        <v>272</v>
      </c>
      <c r="AE53">
        <v>2</v>
      </c>
      <c r="AF53">
        <v>137</v>
      </c>
      <c r="AG53">
        <v>94</v>
      </c>
      <c r="AH53">
        <v>41.937973999999997</v>
      </c>
      <c r="AI53">
        <v>54479.6</v>
      </c>
      <c r="AJ53">
        <v>29354.799999999999</v>
      </c>
      <c r="AK53">
        <v>13</v>
      </c>
      <c r="AL53">
        <v>1496</v>
      </c>
      <c r="AM53">
        <v>1.0252654182671768</v>
      </c>
      <c r="AN53" t="s">
        <v>71</v>
      </c>
      <c r="AO53">
        <v>5201.2269999999999</v>
      </c>
      <c r="AP53" t="s">
        <v>520</v>
      </c>
      <c r="AQ53" t="s">
        <v>119</v>
      </c>
      <c r="AR53" t="s">
        <v>122</v>
      </c>
      <c r="AS53" t="s">
        <v>119</v>
      </c>
      <c r="AT53" t="s">
        <v>122</v>
      </c>
      <c r="AU53" t="s">
        <v>212</v>
      </c>
      <c r="AV53" t="s">
        <v>253</v>
      </c>
      <c r="AW53" t="s">
        <v>71</v>
      </c>
      <c r="AX53">
        <v>2960</v>
      </c>
      <c r="AY53" t="s">
        <v>399</v>
      </c>
      <c r="AZ53">
        <v>2</v>
      </c>
      <c r="BA53" t="s">
        <v>425</v>
      </c>
      <c r="BB53">
        <v>2</v>
      </c>
      <c r="BC53">
        <v>1</v>
      </c>
      <c r="BE53" t="s">
        <v>71</v>
      </c>
      <c r="BF53">
        <v>0</v>
      </c>
      <c r="BG53" t="s">
        <v>335</v>
      </c>
      <c r="BI53" t="s">
        <v>119</v>
      </c>
      <c r="BJ53" t="s">
        <v>253</v>
      </c>
      <c r="BK53" t="s">
        <v>71</v>
      </c>
      <c r="BL53">
        <v>1.0252654182671768</v>
      </c>
      <c r="BM53">
        <v>2960</v>
      </c>
      <c r="BN53" t="s">
        <v>122</v>
      </c>
      <c r="BO53" t="s">
        <v>212</v>
      </c>
      <c r="BP53">
        <v>2</v>
      </c>
      <c r="BQ53">
        <v>5318.3859999999995</v>
      </c>
      <c r="BR53">
        <v>1.3637179639166873E-2</v>
      </c>
      <c r="BS53">
        <v>0.20727147918916361</v>
      </c>
      <c r="BT53">
        <v>5.1143335590910471E-2</v>
      </c>
      <c r="BU53">
        <v>20.146000000000001</v>
      </c>
      <c r="BV53">
        <v>3.7605393816845939E-2</v>
      </c>
      <c r="BW53">
        <v>2.5759694764539471</v>
      </c>
      <c r="BX53">
        <v>13</v>
      </c>
      <c r="BY53">
        <v>2</v>
      </c>
      <c r="BZ53">
        <v>137</v>
      </c>
    </row>
    <row r="54" spans="1:78" ht="16.5">
      <c r="A54" s="107" t="str">
        <f t="shared" si="1"/>
        <v>미래교통</v>
      </c>
      <c r="B54" s="108" t="str">
        <f t="shared" si="2"/>
        <v>신동화</v>
      </c>
      <c r="C54" s="109" t="str">
        <f t="shared" si="3"/>
        <v>B</v>
      </c>
      <c r="D54" s="110">
        <f t="shared" si="4"/>
        <v>0.92476692243965786</v>
      </c>
      <c r="E54" s="111">
        <f t="shared" si="5"/>
        <v>3151</v>
      </c>
      <c r="F54" s="112" t="str">
        <f t="shared" si="6"/>
        <v>111</v>
      </c>
      <c r="G54" s="113" t="str">
        <f t="shared" si="7"/>
        <v>70바5077</v>
      </c>
      <c r="H54" s="114">
        <f t="shared" si="8"/>
        <v>2</v>
      </c>
      <c r="I54" s="115">
        <f t="shared" si="9"/>
        <v>4902.83</v>
      </c>
      <c r="J54" s="116">
        <f t="shared" si="10"/>
        <v>1.9564570791300123E-2</v>
      </c>
      <c r="K54" s="116">
        <f t="shared" si="11"/>
        <v>0.30630079661071946</v>
      </c>
      <c r="L54" s="116">
        <f t="shared" si="12"/>
        <v>0.19091014781258989</v>
      </c>
      <c r="M54" s="117">
        <f t="shared" si="13"/>
        <v>19.824999999999999</v>
      </c>
      <c r="N54" s="118">
        <f t="shared" si="14"/>
        <v>0.14277468319317618</v>
      </c>
      <c r="O54" s="118">
        <f t="shared" si="15"/>
        <v>23.700597410067246</v>
      </c>
      <c r="P54" s="219">
        <f t="shared" si="16"/>
        <v>30</v>
      </c>
      <c r="Q54" s="220">
        <f t="shared" si="17"/>
        <v>7</v>
      </c>
      <c r="R54" s="220">
        <f t="shared" si="18"/>
        <v>1164</v>
      </c>
      <c r="T54">
        <v>510</v>
      </c>
      <c r="U54">
        <v>3151</v>
      </c>
      <c r="V54" t="s">
        <v>363</v>
      </c>
      <c r="W54">
        <v>4908.6130000000003</v>
      </c>
      <c r="X54">
        <v>1830.6310000000001</v>
      </c>
      <c r="Y54">
        <v>2.681</v>
      </c>
      <c r="Z54">
        <v>19.824999999999999</v>
      </c>
      <c r="AA54">
        <v>170.07692299999999</v>
      </c>
      <c r="AB54">
        <v>3.3274819999999998</v>
      </c>
      <c r="AC54">
        <v>52.094696999999996</v>
      </c>
      <c r="AD54" s="1">
        <v>936</v>
      </c>
      <c r="AE54">
        <v>7</v>
      </c>
      <c r="AF54">
        <v>1164</v>
      </c>
      <c r="AG54">
        <v>92</v>
      </c>
      <c r="AH54">
        <v>28.861134</v>
      </c>
      <c r="AI54">
        <v>49911.199999999997</v>
      </c>
      <c r="AJ54">
        <v>24810.400000000001</v>
      </c>
      <c r="AK54">
        <v>30</v>
      </c>
      <c r="AL54">
        <v>24661</v>
      </c>
      <c r="AM54">
        <v>0.92476692243965786</v>
      </c>
      <c r="AN54" t="s">
        <v>68</v>
      </c>
      <c r="AO54">
        <v>4775.0709999999999</v>
      </c>
      <c r="AP54" t="s">
        <v>521</v>
      </c>
      <c r="AQ54" t="s">
        <v>119</v>
      </c>
      <c r="AR54" t="s">
        <v>120</v>
      </c>
      <c r="AS54" t="s">
        <v>119</v>
      </c>
      <c r="AT54" t="s">
        <v>120</v>
      </c>
      <c r="AU54" t="s">
        <v>331</v>
      </c>
      <c r="AV54" t="s">
        <v>363</v>
      </c>
      <c r="AW54" t="s">
        <v>68</v>
      </c>
      <c r="AX54">
        <v>3151</v>
      </c>
      <c r="AY54" t="s">
        <v>398</v>
      </c>
      <c r="AZ54">
        <v>4</v>
      </c>
      <c r="BA54" t="s">
        <v>344</v>
      </c>
      <c r="BB54">
        <v>2</v>
      </c>
      <c r="BC54">
        <v>1</v>
      </c>
      <c r="BE54" t="s">
        <v>68</v>
      </c>
      <c r="BF54">
        <v>0</v>
      </c>
      <c r="BG54" t="s">
        <v>335</v>
      </c>
      <c r="BI54" t="s">
        <v>119</v>
      </c>
      <c r="BJ54" t="s">
        <v>363</v>
      </c>
      <c r="BK54" t="s">
        <v>68</v>
      </c>
      <c r="BL54">
        <v>0.92476692243965786</v>
      </c>
      <c r="BM54">
        <v>3151</v>
      </c>
      <c r="BN54" t="s">
        <v>120</v>
      </c>
      <c r="BO54" t="s">
        <v>331</v>
      </c>
      <c r="BP54">
        <v>2</v>
      </c>
      <c r="BQ54">
        <v>4902.83</v>
      </c>
      <c r="BR54">
        <v>1.9564570791300123E-2</v>
      </c>
      <c r="BS54">
        <v>0.30630079661071946</v>
      </c>
      <c r="BT54">
        <v>0.19068523022695005</v>
      </c>
      <c r="BU54">
        <v>19.824999999999999</v>
      </c>
      <c r="BV54">
        <v>0.14277468319317618</v>
      </c>
      <c r="BW54">
        <v>23.700597410067246</v>
      </c>
      <c r="BX54">
        <v>30</v>
      </c>
      <c r="BY54">
        <v>7</v>
      </c>
      <c r="BZ54">
        <v>1164</v>
      </c>
    </row>
    <row r="55" spans="1:78" ht="16.5">
      <c r="A55" s="124" t="str">
        <f t="shared" si="1"/>
        <v>미래교통</v>
      </c>
      <c r="B55" s="125" t="str">
        <f t="shared" si="2"/>
        <v>신수호</v>
      </c>
      <c r="C55" s="126" t="str">
        <f t="shared" si="3"/>
        <v>F</v>
      </c>
      <c r="D55" s="127">
        <f t="shared" si="4"/>
        <v>0.76852871356278851</v>
      </c>
      <c r="E55" s="128">
        <f t="shared" si="5"/>
        <v>2018</v>
      </c>
      <c r="F55" s="129" t="str">
        <f t="shared" si="6"/>
        <v>111-2</v>
      </c>
      <c r="G55" s="130" t="str">
        <f t="shared" si="7"/>
        <v>72바1547</v>
      </c>
      <c r="H55" s="131">
        <f t="shared" si="8"/>
        <v>4</v>
      </c>
      <c r="I55" s="132">
        <f t="shared" si="9"/>
        <v>2155.4580000000001</v>
      </c>
      <c r="J55" s="133">
        <f t="shared" si="10"/>
        <v>1.617333355265891E-2</v>
      </c>
      <c r="K55" s="133">
        <f t="shared" si="11"/>
        <v>0.411010231335594</v>
      </c>
      <c r="L55" s="133">
        <f t="shared" si="12"/>
        <v>0.21944292117962863</v>
      </c>
      <c r="M55" s="134">
        <f t="shared" si="13"/>
        <v>19.873000000000001</v>
      </c>
      <c r="N55" s="135">
        <f t="shared" si="14"/>
        <v>0.55672622709419528</v>
      </c>
      <c r="O55" s="135">
        <f t="shared" si="15"/>
        <v>40.594620725618405</v>
      </c>
      <c r="P55" s="217">
        <f t="shared" si="16"/>
        <v>21</v>
      </c>
      <c r="Q55" s="218">
        <f t="shared" si="17"/>
        <v>12</v>
      </c>
      <c r="R55" s="218">
        <f t="shared" si="18"/>
        <v>875</v>
      </c>
      <c r="T55">
        <v>510</v>
      </c>
      <c r="U55">
        <v>2018</v>
      </c>
      <c r="V55" t="s">
        <v>364</v>
      </c>
      <c r="W55">
        <v>2155.4580000000001</v>
      </c>
      <c r="X55">
        <v>1239.8710000000001</v>
      </c>
      <c r="Y55">
        <v>1.738</v>
      </c>
      <c r="Z55">
        <v>19.873000000000001</v>
      </c>
      <c r="AA55">
        <v>123.469413</v>
      </c>
      <c r="AB55">
        <v>1.996912</v>
      </c>
      <c r="AC55">
        <v>50.747191999999998</v>
      </c>
      <c r="AD55" s="1">
        <v>473</v>
      </c>
      <c r="AE55">
        <v>12</v>
      </c>
      <c r="AF55">
        <v>875</v>
      </c>
      <c r="AG55">
        <v>92</v>
      </c>
      <c r="AH55">
        <v>17.457424</v>
      </c>
      <c r="AI55">
        <v>3355</v>
      </c>
      <c r="AJ55">
        <v>1125.9000000000001</v>
      </c>
      <c r="AK55">
        <v>21</v>
      </c>
      <c r="AL55">
        <v>5143</v>
      </c>
      <c r="AM55">
        <v>0.76852871356278851</v>
      </c>
      <c r="AN55" t="s">
        <v>70</v>
      </c>
      <c r="AO55">
        <v>1698.67</v>
      </c>
      <c r="AP55" t="s">
        <v>522</v>
      </c>
      <c r="AQ55" t="s">
        <v>119</v>
      </c>
      <c r="AR55" t="s">
        <v>121</v>
      </c>
      <c r="AS55" t="s">
        <v>119</v>
      </c>
      <c r="AT55" t="s">
        <v>121</v>
      </c>
      <c r="AU55" t="s">
        <v>351</v>
      </c>
      <c r="AV55" t="s">
        <v>364</v>
      </c>
      <c r="AW55" t="s">
        <v>70</v>
      </c>
      <c r="AX55">
        <v>2018</v>
      </c>
      <c r="AY55" t="s">
        <v>389</v>
      </c>
      <c r="AZ55">
        <v>10</v>
      </c>
      <c r="BA55" t="s">
        <v>523</v>
      </c>
      <c r="BB55">
        <v>4</v>
      </c>
      <c r="BC55">
        <v>1</v>
      </c>
      <c r="BE55" t="s">
        <v>70</v>
      </c>
      <c r="BF55">
        <v>0</v>
      </c>
      <c r="BG55" t="s">
        <v>335</v>
      </c>
      <c r="BI55" t="s">
        <v>119</v>
      </c>
      <c r="BJ55" t="s">
        <v>364</v>
      </c>
      <c r="BK55" t="s">
        <v>70</v>
      </c>
      <c r="BL55">
        <v>0.76852871356278851</v>
      </c>
      <c r="BM55">
        <v>2018</v>
      </c>
      <c r="BN55" t="s">
        <v>121</v>
      </c>
      <c r="BO55" t="s">
        <v>351</v>
      </c>
      <c r="BP55">
        <v>4</v>
      </c>
      <c r="BQ55">
        <v>2155.4580000000001</v>
      </c>
      <c r="BR55">
        <v>1.617333355265891E-2</v>
      </c>
      <c r="BS55">
        <v>0.411010231335594</v>
      </c>
      <c r="BT55">
        <v>0.21944292117962863</v>
      </c>
      <c r="BU55">
        <v>19.873000000000001</v>
      </c>
      <c r="BV55">
        <v>0.55672622709419528</v>
      </c>
      <c r="BW55">
        <v>40.594620725618405</v>
      </c>
      <c r="BX55">
        <v>21</v>
      </c>
      <c r="BY55">
        <v>12</v>
      </c>
      <c r="BZ55">
        <v>875</v>
      </c>
    </row>
    <row r="56" spans="1:78" ht="16.5">
      <c r="A56" s="107" t="str">
        <f t="shared" si="1"/>
        <v>미래교통</v>
      </c>
      <c r="B56" s="108" t="str">
        <f t="shared" si="2"/>
        <v>신현봉</v>
      </c>
      <c r="C56" s="109" t="str">
        <f t="shared" si="3"/>
        <v>D</v>
      </c>
      <c r="D56" s="110">
        <f t="shared" si="4"/>
        <v>0.80241379310344829</v>
      </c>
      <c r="E56" s="111">
        <f t="shared" si="5"/>
        <v>8026</v>
      </c>
      <c r="F56" s="112" t="str">
        <f t="shared" si="6"/>
        <v>111</v>
      </c>
      <c r="G56" s="113" t="str">
        <f t="shared" si="7"/>
        <v>72바1607</v>
      </c>
      <c r="H56" s="114">
        <f t="shared" si="8"/>
        <v>1</v>
      </c>
      <c r="I56" s="115">
        <f t="shared" si="9"/>
        <v>4578.5219999999999</v>
      </c>
      <c r="J56" s="116">
        <f t="shared" si="10"/>
        <v>3.7988535164854752E-2</v>
      </c>
      <c r="K56" s="116">
        <f t="shared" si="11"/>
        <v>0.2866347643535278</v>
      </c>
      <c r="L56" s="116">
        <f t="shared" si="12"/>
        <v>0.18281008587487405</v>
      </c>
      <c r="M56" s="117">
        <f t="shared" si="13"/>
        <v>24.041</v>
      </c>
      <c r="N56" s="118">
        <f t="shared" si="14"/>
        <v>4.3682218847042778E-2</v>
      </c>
      <c r="O56" s="118">
        <f t="shared" si="15"/>
        <v>36.015989439386772</v>
      </c>
      <c r="P56" s="219">
        <f t="shared" si="16"/>
        <v>16</v>
      </c>
      <c r="Q56" s="220">
        <f t="shared" si="17"/>
        <v>2</v>
      </c>
      <c r="R56" s="220">
        <f t="shared" si="18"/>
        <v>1649</v>
      </c>
      <c r="T56">
        <v>510</v>
      </c>
      <c r="U56">
        <v>8026</v>
      </c>
      <c r="V56" t="s">
        <v>323</v>
      </c>
      <c r="W56">
        <v>4578.5219999999999</v>
      </c>
      <c r="X56">
        <v>1967.5930000000001</v>
      </c>
      <c r="Y56">
        <v>2.327</v>
      </c>
      <c r="Z56">
        <v>24.041</v>
      </c>
      <c r="AA56">
        <v>149.21802</v>
      </c>
      <c r="AB56">
        <v>5.6685739999999996</v>
      </c>
      <c r="AC56">
        <v>42.771071999999997</v>
      </c>
      <c r="AD56" s="1">
        <v>837</v>
      </c>
      <c r="AE56">
        <v>2</v>
      </c>
      <c r="AF56">
        <v>1649</v>
      </c>
      <c r="AG56">
        <v>93</v>
      </c>
      <c r="AH56">
        <v>30.683437999999999</v>
      </c>
      <c r="AI56">
        <v>33657.599999999999</v>
      </c>
      <c r="AJ56">
        <v>18264.2</v>
      </c>
      <c r="AK56">
        <v>16</v>
      </c>
      <c r="AL56">
        <v>9579</v>
      </c>
      <c r="AM56">
        <v>0.80241379310344829</v>
      </c>
      <c r="AN56" t="s">
        <v>67</v>
      </c>
      <c r="AO56">
        <v>4578.5219999999999</v>
      </c>
      <c r="AP56" t="s">
        <v>524</v>
      </c>
      <c r="AQ56" t="s">
        <v>119</v>
      </c>
      <c r="AR56" t="s">
        <v>120</v>
      </c>
      <c r="AS56" t="s">
        <v>119</v>
      </c>
      <c r="AT56" t="s">
        <v>120</v>
      </c>
      <c r="AU56" t="s">
        <v>322</v>
      </c>
      <c r="AV56" t="s">
        <v>323</v>
      </c>
      <c r="AW56" t="s">
        <v>67</v>
      </c>
      <c r="AX56">
        <v>8026</v>
      </c>
      <c r="AY56" t="s">
        <v>402</v>
      </c>
      <c r="AZ56">
        <v>16</v>
      </c>
      <c r="BA56" t="s">
        <v>433</v>
      </c>
      <c r="BB56">
        <v>1</v>
      </c>
      <c r="BC56">
        <v>1</v>
      </c>
      <c r="BE56" t="s">
        <v>70</v>
      </c>
      <c r="BF56">
        <v>1</v>
      </c>
      <c r="BG56" t="s">
        <v>329</v>
      </c>
      <c r="BI56" t="s">
        <v>119</v>
      </c>
      <c r="BJ56" t="s">
        <v>323</v>
      </c>
      <c r="BK56" t="s">
        <v>67</v>
      </c>
      <c r="BL56">
        <v>0.80241379310344829</v>
      </c>
      <c r="BM56">
        <v>8026</v>
      </c>
      <c r="BN56" t="s">
        <v>120</v>
      </c>
      <c r="BO56" t="s">
        <v>322</v>
      </c>
      <c r="BP56">
        <v>1</v>
      </c>
      <c r="BQ56">
        <v>4578.5219999999999</v>
      </c>
      <c r="BR56">
        <v>3.7988535164854752E-2</v>
      </c>
      <c r="BS56">
        <v>0.2866347643535278</v>
      </c>
      <c r="BT56">
        <v>0.18281008587487405</v>
      </c>
      <c r="BU56">
        <v>24.041</v>
      </c>
      <c r="BV56">
        <v>4.3682218847042778E-2</v>
      </c>
      <c r="BW56">
        <v>36.015989439386772</v>
      </c>
      <c r="BX56">
        <v>16</v>
      </c>
      <c r="BY56">
        <v>2</v>
      </c>
      <c r="BZ56">
        <v>1649</v>
      </c>
    </row>
    <row r="57" spans="1:78" ht="16.5">
      <c r="A57" s="124" t="str">
        <f t="shared" si="1"/>
        <v>미래교통</v>
      </c>
      <c r="B57" s="125" t="str">
        <f t="shared" si="2"/>
        <v>심동규</v>
      </c>
      <c r="C57" s="126" t="str">
        <f t="shared" si="3"/>
        <v>C</v>
      </c>
      <c r="D57" s="127">
        <f t="shared" si="4"/>
        <v>0.8954748473107722</v>
      </c>
      <c r="E57" s="128">
        <f t="shared" si="5"/>
        <v>9346</v>
      </c>
      <c r="F57" s="129" t="str">
        <f t="shared" si="6"/>
        <v>111-2</v>
      </c>
      <c r="G57" s="130" t="str">
        <f t="shared" si="7"/>
        <v>72바1548</v>
      </c>
      <c r="H57" s="131">
        <f t="shared" si="8"/>
        <v>3</v>
      </c>
      <c r="I57" s="132">
        <f t="shared" si="9"/>
        <v>2845.5439999999999</v>
      </c>
      <c r="J57" s="133">
        <f t="shared" si="10"/>
        <v>1.5248945543824652E-2</v>
      </c>
      <c r="K57" s="133">
        <f t="shared" si="11"/>
        <v>0.46041977963383002</v>
      </c>
      <c r="L57" s="133">
        <f t="shared" si="12"/>
        <v>0.28395273452106173</v>
      </c>
      <c r="M57" s="134">
        <f t="shared" si="13"/>
        <v>17.989999999999998</v>
      </c>
      <c r="N57" s="135">
        <f t="shared" si="14"/>
        <v>1.8274185885018823</v>
      </c>
      <c r="O57" s="135">
        <f t="shared" si="15"/>
        <v>51.694860455505172</v>
      </c>
      <c r="P57" s="217">
        <f t="shared" si="16"/>
        <v>56</v>
      </c>
      <c r="Q57" s="218">
        <f t="shared" si="17"/>
        <v>52</v>
      </c>
      <c r="R57" s="218">
        <f t="shared" si="18"/>
        <v>1471</v>
      </c>
      <c r="T57">
        <v>510</v>
      </c>
      <c r="U57">
        <v>9346</v>
      </c>
      <c r="V57" t="s">
        <v>254</v>
      </c>
      <c r="W57">
        <v>2845.5439999999999</v>
      </c>
      <c r="X57">
        <v>1371.626</v>
      </c>
      <c r="Y57">
        <v>2.0750000000000002</v>
      </c>
      <c r="Z57">
        <v>17.989999999999998</v>
      </c>
      <c r="AA57">
        <v>179.04608500000001</v>
      </c>
      <c r="AB57">
        <v>2.730264</v>
      </c>
      <c r="AC57">
        <v>82.436358999999996</v>
      </c>
      <c r="AD57" s="1">
        <v>808</v>
      </c>
      <c r="AE57">
        <v>52</v>
      </c>
      <c r="AF57">
        <v>1471</v>
      </c>
      <c r="AG57">
        <v>91</v>
      </c>
      <c r="AH57">
        <v>15.892802</v>
      </c>
      <c r="AI57">
        <v>8146.4</v>
      </c>
      <c r="AJ57">
        <v>2043.1</v>
      </c>
      <c r="AK57">
        <v>56</v>
      </c>
      <c r="AL57">
        <v>57813</v>
      </c>
      <c r="AM57">
        <v>0.8954748473107722</v>
      </c>
      <c r="AN57" t="s">
        <v>69</v>
      </c>
      <c r="AO57">
        <v>2140.585</v>
      </c>
      <c r="AP57" t="s">
        <v>525</v>
      </c>
      <c r="AQ57" t="s">
        <v>119</v>
      </c>
      <c r="AR57" t="s">
        <v>121</v>
      </c>
      <c r="AS57" t="s">
        <v>119</v>
      </c>
      <c r="AT57" t="s">
        <v>121</v>
      </c>
      <c r="AU57" t="s">
        <v>208</v>
      </c>
      <c r="AV57" t="s">
        <v>254</v>
      </c>
      <c r="AW57" t="s">
        <v>69</v>
      </c>
      <c r="AX57">
        <v>9346</v>
      </c>
      <c r="AY57" t="s">
        <v>410</v>
      </c>
      <c r="AZ57">
        <v>1</v>
      </c>
      <c r="BA57" t="s">
        <v>209</v>
      </c>
      <c r="BB57">
        <v>3</v>
      </c>
      <c r="BC57">
        <v>1</v>
      </c>
      <c r="BE57" t="s">
        <v>69</v>
      </c>
      <c r="BF57">
        <v>0</v>
      </c>
      <c r="BG57" t="s">
        <v>335</v>
      </c>
      <c r="BI57" t="s">
        <v>119</v>
      </c>
      <c r="BJ57" t="s">
        <v>254</v>
      </c>
      <c r="BK57" t="s">
        <v>69</v>
      </c>
      <c r="BL57">
        <v>0.8954748473107722</v>
      </c>
      <c r="BM57">
        <v>9346</v>
      </c>
      <c r="BN57" t="s">
        <v>121</v>
      </c>
      <c r="BO57" t="s">
        <v>208</v>
      </c>
      <c r="BP57">
        <v>3</v>
      </c>
      <c r="BQ57">
        <v>2845.5439999999999</v>
      </c>
      <c r="BR57">
        <v>1.5248945543824652E-2</v>
      </c>
      <c r="BS57">
        <v>0.46041977963383002</v>
      </c>
      <c r="BT57">
        <v>0.28395273452106173</v>
      </c>
      <c r="BU57">
        <v>17.989999999999998</v>
      </c>
      <c r="BV57">
        <v>1.8274185885018823</v>
      </c>
      <c r="BW57">
        <v>51.694860455505172</v>
      </c>
      <c r="BX57">
        <v>56</v>
      </c>
      <c r="BY57">
        <v>52</v>
      </c>
      <c r="BZ57">
        <v>1471</v>
      </c>
    </row>
    <row r="58" spans="1:78" ht="16.5">
      <c r="A58" s="107" t="str">
        <f t="shared" si="1"/>
        <v>미래교통</v>
      </c>
      <c r="B58" s="108" t="str">
        <f t="shared" si="2"/>
        <v>안치구</v>
      </c>
      <c r="C58" s="109" t="str">
        <f t="shared" si="3"/>
        <v>B</v>
      </c>
      <c r="D58" s="110">
        <f t="shared" si="4"/>
        <v>0.90725095476287554</v>
      </c>
      <c r="E58" s="111">
        <f t="shared" si="5"/>
        <v>2238</v>
      </c>
      <c r="F58" s="112" t="str">
        <f t="shared" si="6"/>
        <v>111</v>
      </c>
      <c r="G58" s="113" t="str">
        <f t="shared" si="7"/>
        <v>70바5080</v>
      </c>
      <c r="H58" s="114">
        <f t="shared" si="8"/>
        <v>14</v>
      </c>
      <c r="I58" s="115">
        <f t="shared" si="9"/>
        <v>4173.4930000000004</v>
      </c>
      <c r="J58" s="116">
        <f t="shared" si="10"/>
        <v>8.1692714836872141E-2</v>
      </c>
      <c r="K58" s="116">
        <f t="shared" si="11"/>
        <v>0.32663808821982493</v>
      </c>
      <c r="L58" s="116">
        <f t="shared" si="12"/>
        <v>0.1452021124750898</v>
      </c>
      <c r="M58" s="117">
        <f t="shared" si="13"/>
        <v>20.907</v>
      </c>
      <c r="N58" s="118">
        <f t="shared" si="14"/>
        <v>0.17235508200039246</v>
      </c>
      <c r="O58" s="118">
        <f t="shared" si="15"/>
        <v>27.182858646919037</v>
      </c>
      <c r="P58" s="219">
        <f t="shared" si="16"/>
        <v>46</v>
      </c>
      <c r="Q58" s="220">
        <f t="shared" si="17"/>
        <v>9</v>
      </c>
      <c r="R58" s="220">
        <f t="shared" si="18"/>
        <v>1196</v>
      </c>
      <c r="T58">
        <v>510</v>
      </c>
      <c r="U58">
        <v>2238</v>
      </c>
      <c r="V58" t="s">
        <v>255</v>
      </c>
      <c r="W58">
        <v>4173.5360000000001</v>
      </c>
      <c r="X58">
        <v>1686.105</v>
      </c>
      <c r="Y58">
        <v>2.4750000000000001</v>
      </c>
      <c r="Z58">
        <v>20.907</v>
      </c>
      <c r="AA58">
        <v>170.88052500000001</v>
      </c>
      <c r="AB58">
        <v>13.959694000000001</v>
      </c>
      <c r="AC58">
        <v>55.816088000000001</v>
      </c>
      <c r="AD58" s="1">
        <v>606</v>
      </c>
      <c r="AE58">
        <v>9</v>
      </c>
      <c r="AF58">
        <v>1196</v>
      </c>
      <c r="AG58">
        <v>93</v>
      </c>
      <c r="AH58">
        <v>24.423707</v>
      </c>
      <c r="AI58">
        <v>34690.400000000001</v>
      </c>
      <c r="AJ58">
        <v>19082.3</v>
      </c>
      <c r="AK58">
        <v>46</v>
      </c>
      <c r="AL58">
        <v>22110</v>
      </c>
      <c r="AM58">
        <v>0.90725095476287554</v>
      </c>
      <c r="AN58" t="s">
        <v>68</v>
      </c>
      <c r="AO58">
        <v>643.63699999999994</v>
      </c>
      <c r="AP58" t="s">
        <v>526</v>
      </c>
      <c r="AQ58" t="s">
        <v>119</v>
      </c>
      <c r="AR58" t="s">
        <v>120</v>
      </c>
      <c r="AS58" t="s">
        <v>119</v>
      </c>
      <c r="AT58" t="s">
        <v>120</v>
      </c>
      <c r="AU58" t="s">
        <v>175</v>
      </c>
      <c r="AV58" t="s">
        <v>255</v>
      </c>
      <c r="AW58" t="s">
        <v>68</v>
      </c>
      <c r="AX58">
        <v>2238</v>
      </c>
      <c r="AY58" t="s">
        <v>398</v>
      </c>
      <c r="AZ58">
        <v>9</v>
      </c>
      <c r="BA58" t="s">
        <v>420</v>
      </c>
      <c r="BB58">
        <v>14</v>
      </c>
      <c r="BC58">
        <v>1</v>
      </c>
      <c r="BE58" t="s">
        <v>68</v>
      </c>
      <c r="BF58">
        <v>0</v>
      </c>
      <c r="BG58" t="s">
        <v>335</v>
      </c>
      <c r="BI58" t="s">
        <v>119</v>
      </c>
      <c r="BJ58" t="s">
        <v>255</v>
      </c>
      <c r="BK58" t="s">
        <v>68</v>
      </c>
      <c r="BL58">
        <v>0.90725095476287554</v>
      </c>
      <c r="BM58">
        <v>2238</v>
      </c>
      <c r="BN58" t="s">
        <v>120</v>
      </c>
      <c r="BO58" t="s">
        <v>175</v>
      </c>
      <c r="BP58">
        <v>14</v>
      </c>
      <c r="BQ58">
        <v>4173.4930000000004</v>
      </c>
      <c r="BR58">
        <v>8.1692714836872141E-2</v>
      </c>
      <c r="BS58">
        <v>0.32663808821982493</v>
      </c>
      <c r="BT58">
        <v>0.14520061645568649</v>
      </c>
      <c r="BU58">
        <v>20.907</v>
      </c>
      <c r="BV58">
        <v>0.17235508200039246</v>
      </c>
      <c r="BW58">
        <v>27.182858646919037</v>
      </c>
      <c r="BX58">
        <v>46</v>
      </c>
      <c r="BY58">
        <v>9</v>
      </c>
      <c r="BZ58">
        <v>1196</v>
      </c>
    </row>
    <row r="59" spans="1:78" ht="16.5">
      <c r="A59" s="124" t="str">
        <f t="shared" si="1"/>
        <v>미래교통</v>
      </c>
      <c r="B59" s="125" t="str">
        <f t="shared" si="2"/>
        <v>양종국</v>
      </c>
      <c r="C59" s="126" t="str">
        <f t="shared" si="3"/>
        <v>D</v>
      </c>
      <c r="D59" s="127">
        <f t="shared" si="4"/>
        <v>0.84475156564291076</v>
      </c>
      <c r="E59" s="128">
        <f t="shared" si="5"/>
        <v>75</v>
      </c>
      <c r="F59" s="129" t="str">
        <f t="shared" si="6"/>
        <v>111</v>
      </c>
      <c r="G59" s="130" t="str">
        <f t="shared" si="7"/>
        <v>70바5077</v>
      </c>
      <c r="H59" s="131">
        <f t="shared" si="8"/>
        <v>13</v>
      </c>
      <c r="I59" s="132">
        <f t="shared" si="9"/>
        <v>3079.5710000000004</v>
      </c>
      <c r="J59" s="133">
        <f t="shared" si="10"/>
        <v>5.44650138786721E-3</v>
      </c>
      <c r="K59" s="133">
        <f t="shared" si="11"/>
        <v>0.35301950393959736</v>
      </c>
      <c r="L59" s="133">
        <f t="shared" si="12"/>
        <v>0.20652227209569124</v>
      </c>
      <c r="M59" s="134">
        <f t="shared" si="13"/>
        <v>20.335999999999999</v>
      </c>
      <c r="N59" s="135">
        <f t="shared" si="14"/>
        <v>0.55202494113628153</v>
      </c>
      <c r="O59" s="135">
        <f t="shared" si="15"/>
        <v>30.945868758992727</v>
      </c>
      <c r="P59" s="217">
        <f t="shared" si="16"/>
        <v>10</v>
      </c>
      <c r="Q59" s="218">
        <f t="shared" si="17"/>
        <v>17</v>
      </c>
      <c r="R59" s="218">
        <f t="shared" si="18"/>
        <v>962</v>
      </c>
      <c r="T59">
        <v>510</v>
      </c>
      <c r="U59">
        <v>75</v>
      </c>
      <c r="V59" t="s">
        <v>302</v>
      </c>
      <c r="W59">
        <v>3111.098</v>
      </c>
      <c r="X59">
        <v>1380.4659999999999</v>
      </c>
      <c r="Y59">
        <v>2.254</v>
      </c>
      <c r="Z59">
        <v>20.335999999999999</v>
      </c>
      <c r="AA59">
        <v>130.35469000000001</v>
      </c>
      <c r="AB59">
        <v>0.70997699999999997</v>
      </c>
      <c r="AC59">
        <v>46.017747999999997</v>
      </c>
      <c r="AD59" s="1">
        <v>636</v>
      </c>
      <c r="AE59">
        <v>17</v>
      </c>
      <c r="AF59">
        <v>962</v>
      </c>
      <c r="AG59">
        <v>94</v>
      </c>
      <c r="AH59">
        <v>23.866406000000001</v>
      </c>
      <c r="AI59">
        <v>28093.1</v>
      </c>
      <c r="AJ59">
        <v>14399.7</v>
      </c>
      <c r="AK59">
        <v>10</v>
      </c>
      <c r="AL59">
        <v>3088</v>
      </c>
      <c r="AM59">
        <v>0.84475156564291076</v>
      </c>
      <c r="AN59" t="s">
        <v>67</v>
      </c>
      <c r="AO59">
        <v>489.73200000000003</v>
      </c>
      <c r="AP59" t="s">
        <v>527</v>
      </c>
      <c r="AQ59" t="s">
        <v>119</v>
      </c>
      <c r="AR59" t="s">
        <v>120</v>
      </c>
      <c r="AS59" t="s">
        <v>119</v>
      </c>
      <c r="AT59" t="s">
        <v>120</v>
      </c>
      <c r="AU59" t="s">
        <v>331</v>
      </c>
      <c r="AV59" t="s">
        <v>302</v>
      </c>
      <c r="AW59" t="s">
        <v>67</v>
      </c>
      <c r="AX59">
        <v>75</v>
      </c>
      <c r="AY59" t="s">
        <v>402</v>
      </c>
      <c r="AZ59">
        <v>4</v>
      </c>
      <c r="BA59" t="s">
        <v>330</v>
      </c>
      <c r="BB59">
        <v>13</v>
      </c>
      <c r="BC59">
        <v>1</v>
      </c>
      <c r="BE59" t="s">
        <v>67</v>
      </c>
      <c r="BF59">
        <v>0</v>
      </c>
      <c r="BG59" t="s">
        <v>335</v>
      </c>
      <c r="BI59" t="s">
        <v>119</v>
      </c>
      <c r="BJ59" t="s">
        <v>302</v>
      </c>
      <c r="BK59" t="s">
        <v>67</v>
      </c>
      <c r="BL59">
        <v>0.84475156564291076</v>
      </c>
      <c r="BM59">
        <v>75</v>
      </c>
      <c r="BN59" t="s">
        <v>120</v>
      </c>
      <c r="BO59" t="s">
        <v>331</v>
      </c>
      <c r="BP59">
        <v>13</v>
      </c>
      <c r="BQ59">
        <v>3079.5710000000004</v>
      </c>
      <c r="BR59">
        <v>5.44650138786721E-3</v>
      </c>
      <c r="BS59">
        <v>0.35301950393959736</v>
      </c>
      <c r="BT59">
        <v>0.20442943295261029</v>
      </c>
      <c r="BU59">
        <v>20.335999999999999</v>
      </c>
      <c r="BV59">
        <v>0.55202494113628153</v>
      </c>
      <c r="BW59">
        <v>30.945868758992727</v>
      </c>
      <c r="BX59">
        <v>10</v>
      </c>
      <c r="BY59">
        <v>17</v>
      </c>
      <c r="BZ59">
        <v>962</v>
      </c>
    </row>
    <row r="60" spans="1:78" ht="16.5">
      <c r="A60" s="107" t="str">
        <f t="shared" si="1"/>
        <v>미래교통</v>
      </c>
      <c r="B60" s="108" t="str">
        <f t="shared" si="2"/>
        <v>양호진</v>
      </c>
      <c r="C60" s="109" t="str">
        <f t="shared" si="3"/>
        <v>F</v>
      </c>
      <c r="D60" s="110">
        <f t="shared" si="4"/>
        <v>0.77896663082032425</v>
      </c>
      <c r="E60" s="111">
        <f t="shared" si="5"/>
        <v>2408</v>
      </c>
      <c r="F60" s="112" t="str">
        <f t="shared" si="6"/>
        <v>111-2</v>
      </c>
      <c r="G60" s="113" t="str">
        <f t="shared" si="7"/>
        <v>70바5029</v>
      </c>
      <c r="H60" s="114">
        <f t="shared" si="8"/>
        <v>3</v>
      </c>
      <c r="I60" s="115">
        <f t="shared" si="9"/>
        <v>1830.8609999999999</v>
      </c>
      <c r="J60" s="116">
        <f t="shared" si="10"/>
        <v>1.2380724726167079E-2</v>
      </c>
      <c r="K60" s="116">
        <f t="shared" si="11"/>
        <v>0.46115994601354382</v>
      </c>
      <c r="L60" s="116">
        <f t="shared" si="12"/>
        <v>9.8860590727532019E-2</v>
      </c>
      <c r="M60" s="117">
        <f t="shared" si="13"/>
        <v>18.97</v>
      </c>
      <c r="N60" s="118">
        <f t="shared" si="14"/>
        <v>1.2016204397821573</v>
      </c>
      <c r="O60" s="118">
        <f t="shared" si="15"/>
        <v>25.507124789921246</v>
      </c>
      <c r="P60" s="219">
        <f t="shared" si="16"/>
        <v>40</v>
      </c>
      <c r="Q60" s="220">
        <f t="shared" si="17"/>
        <v>22</v>
      </c>
      <c r="R60" s="220">
        <f t="shared" si="18"/>
        <v>470</v>
      </c>
      <c r="T60">
        <v>510</v>
      </c>
      <c r="U60">
        <v>2408</v>
      </c>
      <c r="V60" t="s">
        <v>365</v>
      </c>
      <c r="W60">
        <v>1861.3989999999999</v>
      </c>
      <c r="X60">
        <v>1147.941</v>
      </c>
      <c r="Y60">
        <v>1.6220000000000001</v>
      </c>
      <c r="Z60">
        <v>18.97</v>
      </c>
      <c r="AA60">
        <v>129.523597</v>
      </c>
      <c r="AB60">
        <v>1.603596</v>
      </c>
      <c r="AC60">
        <v>59.731095000000003</v>
      </c>
      <c r="AD60" s="1">
        <v>181</v>
      </c>
      <c r="AE60">
        <v>22</v>
      </c>
      <c r="AF60">
        <v>470</v>
      </c>
      <c r="AG60">
        <v>93</v>
      </c>
      <c r="AH60">
        <v>14.371117999999999</v>
      </c>
      <c r="AI60">
        <v>3039.8</v>
      </c>
      <c r="AJ60">
        <v>560.79999999999995</v>
      </c>
      <c r="AK60">
        <v>40</v>
      </c>
      <c r="AL60">
        <v>37431</v>
      </c>
      <c r="AM60">
        <v>0.77896663082032425</v>
      </c>
      <c r="AN60" t="s">
        <v>70</v>
      </c>
      <c r="AO60">
        <v>1433.53</v>
      </c>
      <c r="AP60" t="s">
        <v>528</v>
      </c>
      <c r="AQ60" t="s">
        <v>119</v>
      </c>
      <c r="AR60" t="s">
        <v>121</v>
      </c>
      <c r="AS60" t="s">
        <v>119</v>
      </c>
      <c r="AT60" t="s">
        <v>121</v>
      </c>
      <c r="AU60" t="s">
        <v>195</v>
      </c>
      <c r="AV60" t="s">
        <v>365</v>
      </c>
      <c r="AW60" t="s">
        <v>70</v>
      </c>
      <c r="AX60">
        <v>2408</v>
      </c>
      <c r="AY60" t="s">
        <v>389</v>
      </c>
      <c r="AZ60">
        <v>8</v>
      </c>
      <c r="BA60" t="s">
        <v>529</v>
      </c>
      <c r="BB60">
        <v>3</v>
      </c>
      <c r="BC60">
        <v>1</v>
      </c>
      <c r="BE60" t="s">
        <v>67</v>
      </c>
      <c r="BF60">
        <v>-1</v>
      </c>
      <c r="BG60" t="s">
        <v>349</v>
      </c>
      <c r="BI60" t="s">
        <v>119</v>
      </c>
      <c r="BJ60" t="s">
        <v>365</v>
      </c>
      <c r="BK60" t="s">
        <v>70</v>
      </c>
      <c r="BL60">
        <v>0.77896663082032425</v>
      </c>
      <c r="BM60">
        <v>2408</v>
      </c>
      <c r="BN60" t="s">
        <v>121</v>
      </c>
      <c r="BO60" t="s">
        <v>195</v>
      </c>
      <c r="BP60">
        <v>3</v>
      </c>
      <c r="BQ60">
        <v>1830.8609999999999</v>
      </c>
      <c r="BR60">
        <v>1.2380724726167079E-2</v>
      </c>
      <c r="BS60">
        <v>0.46115994601354382</v>
      </c>
      <c r="BT60">
        <v>9.7238689824159147E-2</v>
      </c>
      <c r="BU60">
        <v>18.97</v>
      </c>
      <c r="BV60">
        <v>1.2016204397821573</v>
      </c>
      <c r="BW60">
        <v>25.507124789921246</v>
      </c>
      <c r="BX60">
        <v>40</v>
      </c>
      <c r="BY60">
        <v>22</v>
      </c>
      <c r="BZ60">
        <v>470</v>
      </c>
    </row>
    <row r="61" spans="1:78" ht="16.5">
      <c r="A61" s="124" t="str">
        <f t="shared" si="1"/>
        <v>미래교통</v>
      </c>
      <c r="B61" s="125" t="str">
        <f t="shared" si="2"/>
        <v>염두현</v>
      </c>
      <c r="C61" s="126" t="str">
        <f t="shared" si="3"/>
        <v>C</v>
      </c>
      <c r="D61" s="127">
        <f t="shared" si="4"/>
        <v>0.86876330424845039</v>
      </c>
      <c r="E61" s="128">
        <f t="shared" si="5"/>
        <v>5115</v>
      </c>
      <c r="F61" s="129" t="str">
        <f t="shared" si="6"/>
        <v>111</v>
      </c>
      <c r="G61" s="130" t="str">
        <f t="shared" si="7"/>
        <v>70바5079</v>
      </c>
      <c r="H61" s="131">
        <f t="shared" si="8"/>
        <v>2</v>
      </c>
      <c r="I61" s="132">
        <f t="shared" si="9"/>
        <v>4550.3240000000005</v>
      </c>
      <c r="J61" s="133">
        <f t="shared" si="10"/>
        <v>1.6095217948897921E-2</v>
      </c>
      <c r="K61" s="133">
        <f t="shared" si="11"/>
        <v>0.32236085149263227</v>
      </c>
      <c r="L61" s="133">
        <f t="shared" si="12"/>
        <v>0.1107613435878412</v>
      </c>
      <c r="M61" s="134">
        <f t="shared" si="13"/>
        <v>21.547000000000001</v>
      </c>
      <c r="N61" s="135">
        <f t="shared" si="14"/>
        <v>0.13185874236647763</v>
      </c>
      <c r="O61" s="135">
        <f t="shared" si="15"/>
        <v>30.789016342572527</v>
      </c>
      <c r="P61" s="217">
        <f t="shared" si="16"/>
        <v>38</v>
      </c>
      <c r="Q61" s="218">
        <f t="shared" si="17"/>
        <v>6</v>
      </c>
      <c r="R61" s="218">
        <f t="shared" si="18"/>
        <v>1401</v>
      </c>
      <c r="T61">
        <v>510</v>
      </c>
      <c r="U61">
        <v>5115</v>
      </c>
      <c r="V61" t="s">
        <v>366</v>
      </c>
      <c r="W61">
        <v>4550.3239999999996</v>
      </c>
      <c r="X61">
        <v>1761.8440000000001</v>
      </c>
      <c r="Y61">
        <v>2.5830000000000002</v>
      </c>
      <c r="Z61">
        <v>21.547000000000001</v>
      </c>
      <c r="AA61">
        <v>159.06942100000001</v>
      </c>
      <c r="AB61">
        <v>2.560257</v>
      </c>
      <c r="AC61">
        <v>51.277754000000002</v>
      </c>
      <c r="AD61" s="1">
        <v>504</v>
      </c>
      <c r="AE61">
        <v>6</v>
      </c>
      <c r="AF61">
        <v>1401</v>
      </c>
      <c r="AG61">
        <v>92</v>
      </c>
      <c r="AH61">
        <v>28.605899999999998</v>
      </c>
      <c r="AI61">
        <v>61551.9</v>
      </c>
      <c r="AJ61">
        <v>27529.3</v>
      </c>
      <c r="AK61">
        <v>38</v>
      </c>
      <c r="AL61">
        <v>23022</v>
      </c>
      <c r="AM61">
        <v>0.86876330424845039</v>
      </c>
      <c r="AN61" t="s">
        <v>69</v>
      </c>
      <c r="AO61">
        <v>4298.5640000000003</v>
      </c>
      <c r="AP61" t="s">
        <v>530</v>
      </c>
      <c r="AQ61" t="s">
        <v>119</v>
      </c>
      <c r="AR61" t="s">
        <v>120</v>
      </c>
      <c r="AS61" t="s">
        <v>119</v>
      </c>
      <c r="AT61" t="s">
        <v>120</v>
      </c>
      <c r="AU61" t="s">
        <v>334</v>
      </c>
      <c r="AV61" t="s">
        <v>366</v>
      </c>
      <c r="AW61" t="s">
        <v>69</v>
      </c>
      <c r="AX61">
        <v>5115</v>
      </c>
      <c r="AY61" t="s">
        <v>396</v>
      </c>
      <c r="AZ61">
        <v>8</v>
      </c>
      <c r="BA61" t="s">
        <v>436</v>
      </c>
      <c r="BB61">
        <v>2</v>
      </c>
      <c r="BC61">
        <v>1</v>
      </c>
      <c r="BE61" t="s">
        <v>70</v>
      </c>
      <c r="BF61">
        <v>2</v>
      </c>
      <c r="BG61" t="s">
        <v>329</v>
      </c>
      <c r="BI61" t="s">
        <v>119</v>
      </c>
      <c r="BJ61" t="s">
        <v>366</v>
      </c>
      <c r="BK61" t="s">
        <v>69</v>
      </c>
      <c r="BL61">
        <v>0.86876330424845039</v>
      </c>
      <c r="BM61">
        <v>5115</v>
      </c>
      <c r="BN61" t="s">
        <v>120</v>
      </c>
      <c r="BO61" t="s">
        <v>334</v>
      </c>
      <c r="BP61">
        <v>2</v>
      </c>
      <c r="BQ61">
        <v>4550.3240000000005</v>
      </c>
      <c r="BR61">
        <v>1.6095217948897921E-2</v>
      </c>
      <c r="BS61">
        <v>0.32236085149263227</v>
      </c>
      <c r="BT61">
        <v>0.11076134358784123</v>
      </c>
      <c r="BU61">
        <v>21.547000000000001</v>
      </c>
      <c r="BV61">
        <v>0.13185874236647763</v>
      </c>
      <c r="BW61">
        <v>30.789016342572527</v>
      </c>
      <c r="BX61">
        <v>38</v>
      </c>
      <c r="BY61">
        <v>6</v>
      </c>
      <c r="BZ61">
        <v>1401</v>
      </c>
    </row>
    <row r="62" spans="1:78" ht="16.5">
      <c r="A62" s="107" t="str">
        <f t="shared" si="1"/>
        <v>미래교통</v>
      </c>
      <c r="B62" s="108" t="str">
        <f t="shared" si="2"/>
        <v>오영욱</v>
      </c>
      <c r="C62" s="109" t="str">
        <f t="shared" si="3"/>
        <v>A</v>
      </c>
      <c r="D62" s="110">
        <f t="shared" si="4"/>
        <v>0.95473383985440818</v>
      </c>
      <c r="E62" s="111">
        <f t="shared" si="5"/>
        <v>4636</v>
      </c>
      <c r="F62" s="112" t="str">
        <f t="shared" si="6"/>
        <v>111-2</v>
      </c>
      <c r="G62" s="113" t="str">
        <f t="shared" si="7"/>
        <v>72바1546</v>
      </c>
      <c r="H62" s="114">
        <f t="shared" si="8"/>
        <v>16</v>
      </c>
      <c r="I62" s="115">
        <f t="shared" si="9"/>
        <v>3548.2059999999997</v>
      </c>
      <c r="J62" s="116">
        <f t="shared" si="10"/>
        <v>3.3475602886073222E-2</v>
      </c>
      <c r="K62" s="116">
        <f t="shared" si="11"/>
        <v>0.37127130757196208</v>
      </c>
      <c r="L62" s="116">
        <f t="shared" si="12"/>
        <v>0.26633177442346923</v>
      </c>
      <c r="M62" s="117">
        <f t="shared" si="13"/>
        <v>15.592000000000001</v>
      </c>
      <c r="N62" s="118">
        <f t="shared" si="14"/>
        <v>0.19728279586923647</v>
      </c>
      <c r="O62" s="118">
        <f t="shared" si="15"/>
        <v>21.560191262852271</v>
      </c>
      <c r="P62" s="219">
        <f t="shared" si="16"/>
        <v>24</v>
      </c>
      <c r="Q62" s="220">
        <f t="shared" si="17"/>
        <v>7</v>
      </c>
      <c r="R62" s="220">
        <f t="shared" si="18"/>
        <v>765</v>
      </c>
      <c r="T62">
        <v>510</v>
      </c>
      <c r="U62">
        <v>4636</v>
      </c>
      <c r="V62" t="s">
        <v>303</v>
      </c>
      <c r="W62">
        <v>3548.2060000000001</v>
      </c>
      <c r="X62">
        <v>1574.941</v>
      </c>
      <c r="Y62">
        <v>2.2530000000000001</v>
      </c>
      <c r="Z62">
        <v>15.592000000000001</v>
      </c>
      <c r="AA62">
        <v>187.26635099999999</v>
      </c>
      <c r="AB62">
        <v>6.2688540000000001</v>
      </c>
      <c r="AC62">
        <v>69.526623000000001</v>
      </c>
      <c r="AD62" s="1">
        <v>945</v>
      </c>
      <c r="AE62">
        <v>7</v>
      </c>
      <c r="AF62">
        <v>765</v>
      </c>
      <c r="AG62">
        <v>93</v>
      </c>
      <c r="AH62">
        <v>18.947375999999998</v>
      </c>
      <c r="AI62">
        <v>13373.5</v>
      </c>
      <c r="AJ62">
        <v>7661.7</v>
      </c>
      <c r="AK62">
        <v>24</v>
      </c>
      <c r="AL62">
        <v>11771</v>
      </c>
      <c r="AM62">
        <v>0.95473383985440818</v>
      </c>
      <c r="AN62" t="s">
        <v>66</v>
      </c>
      <c r="AO62">
        <v>373.279</v>
      </c>
      <c r="AP62" t="s">
        <v>531</v>
      </c>
      <c r="AQ62" t="s">
        <v>119</v>
      </c>
      <c r="AR62" t="s">
        <v>121</v>
      </c>
      <c r="AS62" t="s">
        <v>119</v>
      </c>
      <c r="AT62" t="s">
        <v>121</v>
      </c>
      <c r="AU62" t="s">
        <v>206</v>
      </c>
      <c r="AV62" t="s">
        <v>303</v>
      </c>
      <c r="AW62" t="s">
        <v>66</v>
      </c>
      <c r="AX62">
        <v>4636</v>
      </c>
      <c r="AY62" t="s">
        <v>502</v>
      </c>
      <c r="AZ62">
        <v>2</v>
      </c>
      <c r="BA62" t="s">
        <v>532</v>
      </c>
      <c r="BB62">
        <v>16</v>
      </c>
      <c r="BC62">
        <v>1</v>
      </c>
      <c r="BE62" t="s">
        <v>66</v>
      </c>
      <c r="BF62">
        <v>0</v>
      </c>
      <c r="BG62" t="s">
        <v>335</v>
      </c>
      <c r="BI62" t="s">
        <v>119</v>
      </c>
      <c r="BJ62" t="s">
        <v>303</v>
      </c>
      <c r="BK62" t="s">
        <v>66</v>
      </c>
      <c r="BL62">
        <v>0.95473383985440818</v>
      </c>
      <c r="BM62">
        <v>4636</v>
      </c>
      <c r="BN62" t="s">
        <v>121</v>
      </c>
      <c r="BO62" t="s">
        <v>206</v>
      </c>
      <c r="BP62">
        <v>16</v>
      </c>
      <c r="BQ62">
        <v>3548.2059999999997</v>
      </c>
      <c r="BR62">
        <v>3.3475602886073222E-2</v>
      </c>
      <c r="BS62">
        <v>0.37127130757196208</v>
      </c>
      <c r="BT62">
        <v>0.26633177442346923</v>
      </c>
      <c r="BU62">
        <v>15.592000000000001</v>
      </c>
      <c r="BV62">
        <v>0.19728279586923647</v>
      </c>
      <c r="BW62">
        <v>21.560191262852271</v>
      </c>
      <c r="BX62">
        <v>24</v>
      </c>
      <c r="BY62">
        <v>7</v>
      </c>
      <c r="BZ62">
        <v>765</v>
      </c>
    </row>
    <row r="63" spans="1:78" ht="16.5">
      <c r="A63" s="124" t="str">
        <f t="shared" si="1"/>
        <v>미래교통</v>
      </c>
      <c r="B63" s="125" t="str">
        <f t="shared" si="2"/>
        <v>오한호</v>
      </c>
      <c r="C63" s="126" t="str">
        <f t="shared" si="3"/>
        <v>C</v>
      </c>
      <c r="D63" s="127">
        <f t="shared" si="4"/>
        <v>0.8554139715962501</v>
      </c>
      <c r="E63" s="128">
        <f t="shared" si="5"/>
        <v>8157</v>
      </c>
      <c r="F63" s="129" t="str">
        <f t="shared" si="6"/>
        <v>111-2</v>
      </c>
      <c r="G63" s="130" t="str">
        <f t="shared" si="7"/>
        <v>70바5072</v>
      </c>
      <c r="H63" s="131">
        <f t="shared" si="8"/>
        <v>6</v>
      </c>
      <c r="I63" s="132">
        <f t="shared" si="9"/>
        <v>2986.5119999999997</v>
      </c>
      <c r="J63" s="133">
        <f t="shared" si="10"/>
        <v>1.2281340711932032E-2</v>
      </c>
      <c r="K63" s="133">
        <f t="shared" si="11"/>
        <v>0.40324558254855158</v>
      </c>
      <c r="L63" s="133">
        <f t="shared" si="12"/>
        <v>0.26251359445399852</v>
      </c>
      <c r="M63" s="134">
        <f t="shared" si="13"/>
        <v>17.481000000000002</v>
      </c>
      <c r="N63" s="135">
        <f t="shared" si="14"/>
        <v>0.73664529055968975</v>
      </c>
      <c r="O63" s="135">
        <f t="shared" si="15"/>
        <v>15.536518855440729</v>
      </c>
      <c r="P63" s="217">
        <f t="shared" si="16"/>
        <v>5</v>
      </c>
      <c r="Q63" s="218">
        <f t="shared" si="17"/>
        <v>22</v>
      </c>
      <c r="R63" s="218">
        <f t="shared" si="18"/>
        <v>464</v>
      </c>
      <c r="T63">
        <v>510</v>
      </c>
      <c r="U63">
        <v>8157</v>
      </c>
      <c r="V63" t="s">
        <v>256</v>
      </c>
      <c r="W63">
        <v>2986.5120000000002</v>
      </c>
      <c r="X63">
        <v>1523.066</v>
      </c>
      <c r="Y63">
        <v>1.9610000000000001</v>
      </c>
      <c r="Z63">
        <v>17.481000000000002</v>
      </c>
      <c r="AA63">
        <v>173.40745200000001</v>
      </c>
      <c r="AB63">
        <v>2.1296759999999999</v>
      </c>
      <c r="AC63">
        <v>69.925788999999995</v>
      </c>
      <c r="AD63" s="1">
        <v>784</v>
      </c>
      <c r="AE63">
        <v>22</v>
      </c>
      <c r="AF63">
        <v>464</v>
      </c>
      <c r="AG63">
        <v>94</v>
      </c>
      <c r="AH63">
        <v>17.222511999999998</v>
      </c>
      <c r="AI63">
        <v>5352.2</v>
      </c>
      <c r="AJ63">
        <v>3029.7</v>
      </c>
      <c r="AK63">
        <v>5</v>
      </c>
      <c r="AL63">
        <v>2735</v>
      </c>
      <c r="AM63">
        <v>0.8554139715962501</v>
      </c>
      <c r="AN63" t="s">
        <v>69</v>
      </c>
      <c r="AO63">
        <v>2204.306</v>
      </c>
      <c r="AP63" t="s">
        <v>533</v>
      </c>
      <c r="AQ63" t="s">
        <v>119</v>
      </c>
      <c r="AR63" t="s">
        <v>121</v>
      </c>
      <c r="AS63" t="s">
        <v>119</v>
      </c>
      <c r="AT63" t="s">
        <v>121</v>
      </c>
      <c r="AU63" t="s">
        <v>197</v>
      </c>
      <c r="AV63" t="s">
        <v>256</v>
      </c>
      <c r="AW63" t="s">
        <v>69</v>
      </c>
      <c r="AX63">
        <v>8157</v>
      </c>
      <c r="AY63" t="s">
        <v>410</v>
      </c>
      <c r="AZ63">
        <v>5</v>
      </c>
      <c r="BA63" t="s">
        <v>294</v>
      </c>
      <c r="BB63">
        <v>6</v>
      </c>
      <c r="BC63">
        <v>1</v>
      </c>
      <c r="BE63" t="s">
        <v>69</v>
      </c>
      <c r="BF63">
        <v>0</v>
      </c>
      <c r="BG63" t="s">
        <v>335</v>
      </c>
      <c r="BI63" t="s">
        <v>119</v>
      </c>
      <c r="BJ63" t="s">
        <v>256</v>
      </c>
      <c r="BK63" t="s">
        <v>69</v>
      </c>
      <c r="BL63">
        <v>0.8554139715962501</v>
      </c>
      <c r="BM63">
        <v>8157</v>
      </c>
      <c r="BN63" t="s">
        <v>121</v>
      </c>
      <c r="BO63" t="s">
        <v>197</v>
      </c>
      <c r="BP63">
        <v>6</v>
      </c>
      <c r="BQ63">
        <v>2986.5119999999997</v>
      </c>
      <c r="BR63">
        <v>1.2281340711932032E-2</v>
      </c>
      <c r="BS63">
        <v>0.40324558254855158</v>
      </c>
      <c r="BT63">
        <v>0.26251359445399852</v>
      </c>
      <c r="BU63">
        <v>17.481000000000002</v>
      </c>
      <c r="BV63">
        <v>0.73664529055968975</v>
      </c>
      <c r="BW63">
        <v>15.536518855440729</v>
      </c>
      <c r="BX63">
        <v>5</v>
      </c>
      <c r="BY63">
        <v>22</v>
      </c>
      <c r="BZ63">
        <v>464</v>
      </c>
    </row>
    <row r="64" spans="1:78" ht="16.5">
      <c r="A64" s="107" t="str">
        <f t="shared" si="1"/>
        <v>미래교통</v>
      </c>
      <c r="B64" s="108" t="str">
        <f t="shared" si="2"/>
        <v>유상우</v>
      </c>
      <c r="C64" s="109" t="str">
        <f t="shared" si="3"/>
        <v>F</v>
      </c>
      <c r="D64" s="110">
        <f t="shared" si="4"/>
        <v>0.76535203983992517</v>
      </c>
      <c r="E64" s="111">
        <f t="shared" si="5"/>
        <v>9363</v>
      </c>
      <c r="F64" s="112" t="str">
        <f t="shared" si="6"/>
        <v>111-2</v>
      </c>
      <c r="G64" s="113" t="str">
        <f t="shared" si="7"/>
        <v>70바6046</v>
      </c>
      <c r="H64" s="114">
        <f t="shared" si="8"/>
        <v>5</v>
      </c>
      <c r="I64" s="115">
        <f t="shared" si="9"/>
        <v>1379.673</v>
      </c>
      <c r="J64" s="116">
        <f t="shared" si="10"/>
        <v>3.1341008877819813E-2</v>
      </c>
      <c r="K64" s="116">
        <f t="shared" si="11"/>
        <v>0.42507497206227474</v>
      </c>
      <c r="L64" s="116">
        <f t="shared" si="12"/>
        <v>0.14351226703718925</v>
      </c>
      <c r="M64" s="117">
        <f t="shared" si="13"/>
        <v>22.221</v>
      </c>
      <c r="N64" s="118">
        <f t="shared" si="14"/>
        <v>1.679175189147091</v>
      </c>
      <c r="O64" s="118">
        <f t="shared" si="15"/>
        <v>47.73655180575301</v>
      </c>
      <c r="P64" s="219">
        <f t="shared" si="16"/>
        <v>27</v>
      </c>
      <c r="Q64" s="220">
        <f t="shared" si="17"/>
        <v>24</v>
      </c>
      <c r="R64" s="220">
        <f t="shared" si="18"/>
        <v>701</v>
      </c>
      <c r="T64">
        <v>510</v>
      </c>
      <c r="U64">
        <v>9363</v>
      </c>
      <c r="V64" t="s">
        <v>324</v>
      </c>
      <c r="W64">
        <v>1379.673</v>
      </c>
      <c r="X64">
        <v>775.59199999999998</v>
      </c>
      <c r="Y64">
        <v>1.7789999999999999</v>
      </c>
      <c r="Z64">
        <v>22.221</v>
      </c>
      <c r="AA64">
        <v>77.507204999999999</v>
      </c>
      <c r="AB64">
        <v>2.429154</v>
      </c>
      <c r="AC64">
        <v>32.946373000000001</v>
      </c>
      <c r="AD64" s="1">
        <v>198</v>
      </c>
      <c r="AE64">
        <v>24</v>
      </c>
      <c r="AF64">
        <v>701</v>
      </c>
      <c r="AG64">
        <v>92</v>
      </c>
      <c r="AH64">
        <v>17.800577000000001</v>
      </c>
      <c r="AI64">
        <v>5547.7</v>
      </c>
      <c r="AJ64">
        <v>1975.1</v>
      </c>
      <c r="AK64">
        <v>27</v>
      </c>
      <c r="AL64">
        <v>13330</v>
      </c>
      <c r="AM64">
        <v>0.76535203983992517</v>
      </c>
      <c r="AN64" t="s">
        <v>70</v>
      </c>
      <c r="AO64">
        <v>691.48800000000006</v>
      </c>
      <c r="AP64" t="s">
        <v>534</v>
      </c>
      <c r="AQ64" t="s">
        <v>119</v>
      </c>
      <c r="AR64" t="s">
        <v>121</v>
      </c>
      <c r="AS64" t="s">
        <v>119</v>
      </c>
      <c r="AT64" t="s">
        <v>121</v>
      </c>
      <c r="AU64" t="s">
        <v>202</v>
      </c>
      <c r="AV64" t="s">
        <v>324</v>
      </c>
      <c r="AW64" t="s">
        <v>70</v>
      </c>
      <c r="AX64">
        <v>9363</v>
      </c>
      <c r="AY64" t="s">
        <v>389</v>
      </c>
      <c r="AZ64">
        <v>11</v>
      </c>
      <c r="BA64" t="s">
        <v>535</v>
      </c>
      <c r="BB64">
        <v>5</v>
      </c>
      <c r="BC64">
        <v>1</v>
      </c>
      <c r="BE64" t="s">
        <v>70</v>
      </c>
      <c r="BF64">
        <v>0</v>
      </c>
      <c r="BG64" t="s">
        <v>335</v>
      </c>
      <c r="BI64" t="s">
        <v>119</v>
      </c>
      <c r="BJ64" t="s">
        <v>324</v>
      </c>
      <c r="BK64" t="s">
        <v>70</v>
      </c>
      <c r="BL64">
        <v>0.76535203983992517</v>
      </c>
      <c r="BM64">
        <v>9363</v>
      </c>
      <c r="BN64" t="s">
        <v>121</v>
      </c>
      <c r="BO64" t="s">
        <v>202</v>
      </c>
      <c r="BP64">
        <v>5</v>
      </c>
      <c r="BQ64">
        <v>1379.673</v>
      </c>
      <c r="BR64">
        <v>3.1341008877819813E-2</v>
      </c>
      <c r="BS64">
        <v>0.42507497206227474</v>
      </c>
      <c r="BT64">
        <v>0.14351226703718925</v>
      </c>
      <c r="BU64">
        <v>22.221</v>
      </c>
      <c r="BV64">
        <v>1.679175189147091</v>
      </c>
      <c r="BW64">
        <v>47.73655180575301</v>
      </c>
      <c r="BX64">
        <v>27</v>
      </c>
      <c r="BY64">
        <v>24</v>
      </c>
      <c r="BZ64">
        <v>701</v>
      </c>
    </row>
    <row r="65" spans="1:78" ht="16.5">
      <c r="A65" s="124" t="str">
        <f t="shared" si="1"/>
        <v>미래교통</v>
      </c>
      <c r="B65" s="125" t="str">
        <f t="shared" si="2"/>
        <v>유재해</v>
      </c>
      <c r="C65" s="126" t="str">
        <f t="shared" si="3"/>
        <v>B</v>
      </c>
      <c r="D65" s="127">
        <f t="shared" si="4"/>
        <v>0.94995119816863371</v>
      </c>
      <c r="E65" s="128">
        <f t="shared" si="5"/>
        <v>3079</v>
      </c>
      <c r="F65" s="129" t="str">
        <f t="shared" si="6"/>
        <v>111</v>
      </c>
      <c r="G65" s="130" t="str">
        <f t="shared" si="7"/>
        <v>70바5994</v>
      </c>
      <c r="H65" s="131">
        <f t="shared" si="8"/>
        <v>3</v>
      </c>
      <c r="I65" s="132">
        <f t="shared" si="9"/>
        <v>4604.7759999999998</v>
      </c>
      <c r="J65" s="133">
        <f t="shared" si="10"/>
        <v>9.5990097657819087E-3</v>
      </c>
      <c r="K65" s="133">
        <f t="shared" si="11"/>
        <v>0.24751548607295262</v>
      </c>
      <c r="L65" s="133">
        <f t="shared" si="12"/>
        <v>0.20891352804132057</v>
      </c>
      <c r="M65" s="134">
        <f t="shared" si="13"/>
        <v>23.927</v>
      </c>
      <c r="N65" s="135">
        <f t="shared" si="14"/>
        <v>0.69493065460730341</v>
      </c>
      <c r="O65" s="135">
        <f t="shared" si="15"/>
        <v>33.443537752976475</v>
      </c>
      <c r="P65" s="217">
        <f t="shared" si="16"/>
        <v>3</v>
      </c>
      <c r="Q65" s="218">
        <f t="shared" si="17"/>
        <v>32</v>
      </c>
      <c r="R65" s="218">
        <f t="shared" si="18"/>
        <v>1540</v>
      </c>
      <c r="T65">
        <v>510</v>
      </c>
      <c r="U65">
        <v>3079</v>
      </c>
      <c r="V65" t="s">
        <v>257</v>
      </c>
      <c r="W65">
        <v>4604.7759999999998</v>
      </c>
      <c r="X65">
        <v>1796.4349999999999</v>
      </c>
      <c r="Y65">
        <v>2.5630000000000002</v>
      </c>
      <c r="Z65">
        <v>23.927</v>
      </c>
      <c r="AA65">
        <v>137.594922</v>
      </c>
      <c r="AB65">
        <v>1.320775</v>
      </c>
      <c r="AC65">
        <v>34.056874000000001</v>
      </c>
      <c r="AD65" s="1">
        <v>962</v>
      </c>
      <c r="AE65">
        <v>32</v>
      </c>
      <c r="AF65">
        <v>1540</v>
      </c>
      <c r="AG65">
        <v>95</v>
      </c>
      <c r="AH65">
        <v>33.466175999999997</v>
      </c>
      <c r="AI65">
        <v>18298.3</v>
      </c>
      <c r="AJ65">
        <v>7805.3</v>
      </c>
      <c r="AK65">
        <v>3</v>
      </c>
      <c r="AL65">
        <v>1530</v>
      </c>
      <c r="AM65">
        <v>0.94995119816863371</v>
      </c>
      <c r="AN65" t="s">
        <v>68</v>
      </c>
      <c r="AO65">
        <v>4246.9290000000001</v>
      </c>
      <c r="AP65" t="s">
        <v>536</v>
      </c>
      <c r="AQ65" t="s">
        <v>119</v>
      </c>
      <c r="AR65" t="s">
        <v>120</v>
      </c>
      <c r="AS65" t="s">
        <v>119</v>
      </c>
      <c r="AT65" t="s">
        <v>120</v>
      </c>
      <c r="AU65" t="s">
        <v>180</v>
      </c>
      <c r="AV65" t="s">
        <v>257</v>
      </c>
      <c r="AW65" t="s">
        <v>68</v>
      </c>
      <c r="AX65">
        <v>3079</v>
      </c>
      <c r="AY65" t="s">
        <v>398</v>
      </c>
      <c r="AZ65">
        <v>1</v>
      </c>
      <c r="BA65" t="s">
        <v>341</v>
      </c>
      <c r="BB65">
        <v>3</v>
      </c>
      <c r="BC65">
        <v>1</v>
      </c>
      <c r="BE65" t="s">
        <v>68</v>
      </c>
      <c r="BF65">
        <v>0</v>
      </c>
      <c r="BG65" t="s">
        <v>335</v>
      </c>
      <c r="BI65" t="s">
        <v>119</v>
      </c>
      <c r="BJ65" t="s">
        <v>257</v>
      </c>
      <c r="BK65" t="s">
        <v>68</v>
      </c>
      <c r="BL65">
        <v>0.94995119816863371</v>
      </c>
      <c r="BM65">
        <v>3079</v>
      </c>
      <c r="BN65" t="s">
        <v>120</v>
      </c>
      <c r="BO65" t="s">
        <v>180</v>
      </c>
      <c r="BP65">
        <v>3</v>
      </c>
      <c r="BQ65">
        <v>4604.7759999999998</v>
      </c>
      <c r="BR65">
        <v>9.5990097657819087E-3</v>
      </c>
      <c r="BS65">
        <v>0.24751548607295262</v>
      </c>
      <c r="BT65">
        <v>0.20891352804132057</v>
      </c>
      <c r="BU65">
        <v>23.927</v>
      </c>
      <c r="BV65">
        <v>0.69493065460730341</v>
      </c>
      <c r="BW65">
        <v>33.443537752976475</v>
      </c>
      <c r="BX65">
        <v>3</v>
      </c>
      <c r="BY65">
        <v>32</v>
      </c>
      <c r="BZ65">
        <v>1540</v>
      </c>
    </row>
    <row r="66" spans="1:78" ht="16.5">
      <c r="A66" s="107" t="str">
        <f t="shared" si="1"/>
        <v>미래교통</v>
      </c>
      <c r="B66" s="108" t="str">
        <f t="shared" si="2"/>
        <v>이동석</v>
      </c>
      <c r="C66" s="109" t="str">
        <f t="shared" si="3"/>
        <v>C</v>
      </c>
      <c r="D66" s="110">
        <f t="shared" si="4"/>
        <v>0.89929122719338128</v>
      </c>
      <c r="E66" s="111">
        <f t="shared" si="5"/>
        <v>5929</v>
      </c>
      <c r="F66" s="112" t="str">
        <f t="shared" si="6"/>
        <v>304</v>
      </c>
      <c r="G66" s="113" t="str">
        <f t="shared" si="7"/>
        <v>70바5915</v>
      </c>
      <c r="H66" s="114">
        <f t="shared" si="8"/>
        <v>15</v>
      </c>
      <c r="I66" s="115">
        <f t="shared" si="9"/>
        <v>3048.8010000000004</v>
      </c>
      <c r="J66" s="116">
        <f t="shared" si="10"/>
        <v>1.1759255033170593E-2</v>
      </c>
      <c r="K66" s="116">
        <f t="shared" si="11"/>
        <v>0.38896361230416143</v>
      </c>
      <c r="L66" s="116">
        <f t="shared" si="12"/>
        <v>0.21844653029174416</v>
      </c>
      <c r="M66" s="117">
        <f t="shared" si="13"/>
        <v>15.38</v>
      </c>
      <c r="N66" s="118">
        <f t="shared" si="14"/>
        <v>0.55759624849244005</v>
      </c>
      <c r="O66" s="118">
        <f t="shared" si="15"/>
        <v>34.669366744500536</v>
      </c>
      <c r="P66" s="219">
        <f t="shared" si="16"/>
        <v>6</v>
      </c>
      <c r="Q66" s="220">
        <f t="shared" si="17"/>
        <v>17</v>
      </c>
      <c r="R66" s="220">
        <f t="shared" si="18"/>
        <v>1057</v>
      </c>
      <c r="T66">
        <v>510</v>
      </c>
      <c r="U66">
        <v>5929</v>
      </c>
      <c r="V66" t="s">
        <v>304</v>
      </c>
      <c r="W66">
        <v>3048.8009999999999</v>
      </c>
      <c r="X66">
        <v>1485.8</v>
      </c>
      <c r="Y66">
        <v>2.052</v>
      </c>
      <c r="Z66">
        <v>15.38</v>
      </c>
      <c r="AA66">
        <v>176.54885400000001</v>
      </c>
      <c r="AB66">
        <v>2.0760830000000001</v>
      </c>
      <c r="AC66">
        <v>68.671080000000003</v>
      </c>
      <c r="AD66" s="1">
        <v>666</v>
      </c>
      <c r="AE66">
        <v>17</v>
      </c>
      <c r="AF66">
        <v>1057</v>
      </c>
      <c r="AG66">
        <v>92</v>
      </c>
      <c r="AH66">
        <v>17.268879999999999</v>
      </c>
      <c r="AI66">
        <v>8995.2000000000007</v>
      </c>
      <c r="AJ66">
        <v>5908.6</v>
      </c>
      <c r="AK66">
        <v>6</v>
      </c>
      <c r="AL66">
        <v>999</v>
      </c>
      <c r="AM66">
        <v>0.89929122719338128</v>
      </c>
      <c r="AN66" t="s">
        <v>69</v>
      </c>
      <c r="AO66">
        <v>409.38600000000002</v>
      </c>
      <c r="AP66" t="s">
        <v>537</v>
      </c>
      <c r="AQ66" t="s">
        <v>119</v>
      </c>
      <c r="AR66" t="s">
        <v>91</v>
      </c>
      <c r="AS66" t="s">
        <v>119</v>
      </c>
      <c r="AT66" t="s">
        <v>91</v>
      </c>
      <c r="AU66" t="s">
        <v>213</v>
      </c>
      <c r="AV66" t="s">
        <v>304</v>
      </c>
      <c r="AW66" t="s">
        <v>69</v>
      </c>
      <c r="AX66">
        <v>5929</v>
      </c>
      <c r="AY66" t="s">
        <v>395</v>
      </c>
      <c r="AZ66">
        <v>1</v>
      </c>
      <c r="BA66" t="s">
        <v>320</v>
      </c>
      <c r="BB66">
        <v>15</v>
      </c>
      <c r="BC66">
        <v>1</v>
      </c>
      <c r="BE66" t="s">
        <v>69</v>
      </c>
      <c r="BF66">
        <v>0</v>
      </c>
      <c r="BG66" t="s">
        <v>335</v>
      </c>
      <c r="BI66" t="s">
        <v>119</v>
      </c>
      <c r="BJ66" t="s">
        <v>304</v>
      </c>
      <c r="BK66" t="s">
        <v>69</v>
      </c>
      <c r="BL66">
        <v>0.89929122719338128</v>
      </c>
      <c r="BM66">
        <v>5929</v>
      </c>
      <c r="BN66" t="s">
        <v>91</v>
      </c>
      <c r="BO66" t="s">
        <v>213</v>
      </c>
      <c r="BP66">
        <v>15</v>
      </c>
      <c r="BQ66">
        <v>3048.8010000000004</v>
      </c>
      <c r="BR66">
        <v>1.1759255033170593E-2</v>
      </c>
      <c r="BS66">
        <v>0.38896361230416143</v>
      </c>
      <c r="BT66">
        <v>0.21844653029174421</v>
      </c>
      <c r="BU66">
        <v>15.38</v>
      </c>
      <c r="BV66">
        <v>0.55759624849244005</v>
      </c>
      <c r="BW66">
        <v>34.669366744500536</v>
      </c>
      <c r="BX66">
        <v>6</v>
      </c>
      <c r="BY66">
        <v>17</v>
      </c>
      <c r="BZ66">
        <v>1057</v>
      </c>
    </row>
    <row r="67" spans="1:78" ht="16.5">
      <c r="A67" s="124" t="str">
        <f t="shared" si="1"/>
        <v>미래교통</v>
      </c>
      <c r="B67" s="125" t="str">
        <f t="shared" si="2"/>
        <v>이동현</v>
      </c>
      <c r="C67" s="126" t="str">
        <f t="shared" si="3"/>
        <v>S</v>
      </c>
      <c r="D67" s="127">
        <f t="shared" si="4"/>
        <v>1.0977257466909527</v>
      </c>
      <c r="E67" s="128">
        <f t="shared" si="5"/>
        <v>6037</v>
      </c>
      <c r="F67" s="129" t="str">
        <f t="shared" si="6"/>
        <v>111</v>
      </c>
      <c r="G67" s="130" t="str">
        <f t="shared" si="7"/>
        <v>70바6093</v>
      </c>
      <c r="H67" s="131">
        <f t="shared" si="8"/>
        <v>2</v>
      </c>
      <c r="I67" s="132">
        <f t="shared" si="9"/>
        <v>4890.8450000000003</v>
      </c>
      <c r="J67" s="133">
        <f t="shared" si="10"/>
        <v>2.6797801447091797E-2</v>
      </c>
      <c r="K67" s="133">
        <f t="shared" si="11"/>
        <v>0.24984806182933303</v>
      </c>
      <c r="L67" s="133">
        <f t="shared" si="12"/>
        <v>0.12247372386571236</v>
      </c>
      <c r="M67" s="134">
        <f t="shared" si="13"/>
        <v>14.204000000000001</v>
      </c>
      <c r="N67" s="135">
        <f t="shared" si="14"/>
        <v>8.178545834104331E-2</v>
      </c>
      <c r="O67" s="135">
        <f t="shared" si="15"/>
        <v>17.461195355812748</v>
      </c>
      <c r="P67" s="217">
        <f t="shared" si="16"/>
        <v>7</v>
      </c>
      <c r="Q67" s="218">
        <f t="shared" si="17"/>
        <v>4</v>
      </c>
      <c r="R67" s="218">
        <f t="shared" si="18"/>
        <v>854</v>
      </c>
      <c r="T67">
        <v>510</v>
      </c>
      <c r="U67">
        <v>6037</v>
      </c>
      <c r="V67" t="s">
        <v>258</v>
      </c>
      <c r="W67">
        <v>4890.8450000000003</v>
      </c>
      <c r="X67">
        <v>1487.7159999999999</v>
      </c>
      <c r="Y67">
        <v>3.2869999999999999</v>
      </c>
      <c r="Z67">
        <v>14.204000000000001</v>
      </c>
      <c r="AA67">
        <v>162.95773399999999</v>
      </c>
      <c r="AB67">
        <v>4.3669089999999997</v>
      </c>
      <c r="AC67">
        <v>40.714674000000002</v>
      </c>
      <c r="AD67" s="1">
        <v>599</v>
      </c>
      <c r="AE67">
        <v>4</v>
      </c>
      <c r="AF67">
        <v>854</v>
      </c>
      <c r="AG67">
        <v>93</v>
      </c>
      <c r="AH67">
        <v>30.012965999999999</v>
      </c>
      <c r="AI67">
        <v>30237.7</v>
      </c>
      <c r="AJ67">
        <v>3569.7</v>
      </c>
      <c r="AK67">
        <v>7</v>
      </c>
      <c r="AL67">
        <v>2820</v>
      </c>
      <c r="AM67">
        <v>1.0977257466909527</v>
      </c>
      <c r="AN67" t="s">
        <v>71</v>
      </c>
      <c r="AO67">
        <v>4642.8429999999998</v>
      </c>
      <c r="AP67" t="s">
        <v>538</v>
      </c>
      <c r="AQ67" t="s">
        <v>119</v>
      </c>
      <c r="AR67" t="s">
        <v>120</v>
      </c>
      <c r="AS67" t="s">
        <v>119</v>
      </c>
      <c r="AT67" t="s">
        <v>120</v>
      </c>
      <c r="AU67" t="s">
        <v>184</v>
      </c>
      <c r="AV67" t="s">
        <v>258</v>
      </c>
      <c r="AW67" t="s">
        <v>71</v>
      </c>
      <c r="AX67">
        <v>6037</v>
      </c>
      <c r="AY67" t="s">
        <v>448</v>
      </c>
      <c r="AZ67">
        <v>2</v>
      </c>
      <c r="BA67" t="s">
        <v>539</v>
      </c>
      <c r="BB67">
        <v>2</v>
      </c>
      <c r="BC67">
        <v>1</v>
      </c>
      <c r="BE67" t="s">
        <v>68</v>
      </c>
      <c r="BF67">
        <v>2</v>
      </c>
      <c r="BG67" t="s">
        <v>329</v>
      </c>
      <c r="BI67" t="s">
        <v>119</v>
      </c>
      <c r="BJ67" t="s">
        <v>258</v>
      </c>
      <c r="BK67" t="s">
        <v>71</v>
      </c>
      <c r="BL67">
        <v>1.0977257466909527</v>
      </c>
      <c r="BM67">
        <v>6037</v>
      </c>
      <c r="BN67" t="s">
        <v>120</v>
      </c>
      <c r="BO67" t="s">
        <v>184</v>
      </c>
      <c r="BP67">
        <v>2</v>
      </c>
      <c r="BQ67">
        <v>4890.8450000000003</v>
      </c>
      <c r="BR67">
        <v>2.6797801447091797E-2</v>
      </c>
      <c r="BS67">
        <v>0.24984806182933303</v>
      </c>
      <c r="BT67">
        <v>0.12247372386571236</v>
      </c>
      <c r="BU67">
        <v>14.204000000000001</v>
      </c>
      <c r="BV67">
        <v>8.178545834104331E-2</v>
      </c>
      <c r="BW67">
        <v>17.461195355812748</v>
      </c>
      <c r="BX67">
        <v>7</v>
      </c>
      <c r="BY67">
        <v>4</v>
      </c>
      <c r="BZ67">
        <v>854</v>
      </c>
    </row>
    <row r="68" spans="1:78" ht="16.5">
      <c r="A68" s="107" t="str">
        <f t="shared" si="1"/>
        <v>미래교통</v>
      </c>
      <c r="B68" s="108" t="str">
        <f t="shared" si="2"/>
        <v>이병덕</v>
      </c>
      <c r="C68" s="109" t="str">
        <f t="shared" si="3"/>
        <v>F</v>
      </c>
      <c r="D68" s="110">
        <f t="shared" si="4"/>
        <v>0.79571428571428571</v>
      </c>
      <c r="E68" s="111">
        <f t="shared" si="5"/>
        <v>7026</v>
      </c>
      <c r="F68" s="112" t="str">
        <f t="shared" si="6"/>
        <v>111-2</v>
      </c>
      <c r="G68" s="113" t="str">
        <f t="shared" si="7"/>
        <v>70바5092</v>
      </c>
      <c r="H68" s="114">
        <f t="shared" si="8"/>
        <v>1</v>
      </c>
      <c r="I68" s="115">
        <f t="shared" si="9"/>
        <v>1884.8589999999999</v>
      </c>
      <c r="J68" s="116">
        <f t="shared" si="10"/>
        <v>1.5948852586951608E-2</v>
      </c>
      <c r="K68" s="116">
        <f t="shared" si="11"/>
        <v>0.42868647046851655</v>
      </c>
      <c r="L68" s="116">
        <f t="shared" si="12"/>
        <v>0.23078649384383659</v>
      </c>
      <c r="M68" s="117">
        <f t="shared" si="13"/>
        <v>19.378</v>
      </c>
      <c r="N68" s="118">
        <f t="shared" si="14"/>
        <v>0.84886986241411166</v>
      </c>
      <c r="O68" s="118">
        <f t="shared" si="15"/>
        <v>28.171868558868329</v>
      </c>
      <c r="P68" s="219">
        <f t="shared" si="16"/>
        <v>28</v>
      </c>
      <c r="Q68" s="220">
        <f t="shared" si="17"/>
        <v>16</v>
      </c>
      <c r="R68" s="220">
        <f t="shared" si="18"/>
        <v>531</v>
      </c>
      <c r="T68">
        <v>510</v>
      </c>
      <c r="U68">
        <v>7026</v>
      </c>
      <c r="V68" t="s">
        <v>259</v>
      </c>
      <c r="W68">
        <v>1884.8589999999999</v>
      </c>
      <c r="X68">
        <v>1127.8869999999999</v>
      </c>
      <c r="Y68">
        <v>1.671</v>
      </c>
      <c r="Z68">
        <v>19.378</v>
      </c>
      <c r="AA68">
        <v>117.805528</v>
      </c>
      <c r="AB68">
        <v>1.8788629999999999</v>
      </c>
      <c r="AC68">
        <v>50.501635999999998</v>
      </c>
      <c r="AD68" s="1">
        <v>435</v>
      </c>
      <c r="AE68">
        <v>16</v>
      </c>
      <c r="AF68">
        <v>531</v>
      </c>
      <c r="AG68">
        <v>89</v>
      </c>
      <c r="AH68">
        <v>15.999750000000001</v>
      </c>
      <c r="AI68">
        <v>1704.1</v>
      </c>
      <c r="AJ68">
        <v>192.5</v>
      </c>
      <c r="AK68">
        <v>28</v>
      </c>
      <c r="AL68">
        <v>13012</v>
      </c>
      <c r="AM68">
        <v>0.79571428571428571</v>
      </c>
      <c r="AN68" t="s">
        <v>70</v>
      </c>
      <c r="AO68">
        <v>1884.8589999999999</v>
      </c>
      <c r="AP68" t="s">
        <v>540</v>
      </c>
      <c r="AQ68" t="s">
        <v>119</v>
      </c>
      <c r="AR68" t="s">
        <v>121</v>
      </c>
      <c r="AS68" t="s">
        <v>119</v>
      </c>
      <c r="AT68" t="s">
        <v>121</v>
      </c>
      <c r="AU68" t="s">
        <v>198</v>
      </c>
      <c r="AV68" t="s">
        <v>259</v>
      </c>
      <c r="AW68" t="s">
        <v>70</v>
      </c>
      <c r="AX68">
        <v>7026</v>
      </c>
      <c r="AY68" t="s">
        <v>389</v>
      </c>
      <c r="AZ68">
        <v>3</v>
      </c>
      <c r="BA68" t="s">
        <v>390</v>
      </c>
      <c r="BB68">
        <v>1</v>
      </c>
      <c r="BC68">
        <v>1</v>
      </c>
      <c r="BE68" t="s">
        <v>70</v>
      </c>
      <c r="BF68">
        <v>0</v>
      </c>
      <c r="BG68" t="s">
        <v>335</v>
      </c>
      <c r="BI68" t="s">
        <v>119</v>
      </c>
      <c r="BJ68" t="s">
        <v>259</v>
      </c>
      <c r="BK68" t="s">
        <v>70</v>
      </c>
      <c r="BL68">
        <v>0.79571428571428571</v>
      </c>
      <c r="BM68">
        <v>7026</v>
      </c>
      <c r="BN68" t="s">
        <v>121</v>
      </c>
      <c r="BO68" t="s">
        <v>198</v>
      </c>
      <c r="BP68">
        <v>1</v>
      </c>
      <c r="BQ68">
        <v>1884.8589999999999</v>
      </c>
      <c r="BR68">
        <v>1.5948852586951608E-2</v>
      </c>
      <c r="BS68">
        <v>0.42868647046851655</v>
      </c>
      <c r="BT68">
        <v>0.23078649384383659</v>
      </c>
      <c r="BU68">
        <v>19.378</v>
      </c>
      <c r="BV68">
        <v>0.84886986241411166</v>
      </c>
      <c r="BW68">
        <v>28.171868558868329</v>
      </c>
      <c r="BX68">
        <v>28</v>
      </c>
      <c r="BY68">
        <v>16</v>
      </c>
      <c r="BZ68">
        <v>531</v>
      </c>
    </row>
    <row r="69" spans="1:78" ht="16.5">
      <c r="A69" s="124" t="str">
        <f t="shared" si="1"/>
        <v>미래교통</v>
      </c>
      <c r="B69" s="125" t="str">
        <f t="shared" si="2"/>
        <v>이상택</v>
      </c>
      <c r="C69" s="126" t="str">
        <f t="shared" si="3"/>
        <v>S</v>
      </c>
      <c r="D69" s="127">
        <f t="shared" si="4"/>
        <v>1.0371448439447295</v>
      </c>
      <c r="E69" s="128">
        <f t="shared" si="5"/>
        <v>7090</v>
      </c>
      <c r="F69" s="129" t="str">
        <f t="shared" si="6"/>
        <v>111-2</v>
      </c>
      <c r="G69" s="130" t="str">
        <f t="shared" si="7"/>
        <v>70바5028</v>
      </c>
      <c r="H69" s="131">
        <f t="shared" si="8"/>
        <v>3</v>
      </c>
      <c r="I69" s="132">
        <f t="shared" si="9"/>
        <v>2743.7729999999997</v>
      </c>
      <c r="J69" s="133">
        <f t="shared" si="10"/>
        <v>1.030057978307076E-2</v>
      </c>
      <c r="K69" s="133">
        <f t="shared" si="11"/>
        <v>0.3761706184082611</v>
      </c>
      <c r="L69" s="133">
        <f t="shared" si="12"/>
        <v>0.10204925844812965</v>
      </c>
      <c r="M69" s="134">
        <f t="shared" si="13"/>
        <v>11.637</v>
      </c>
      <c r="N69" s="135">
        <f t="shared" si="14"/>
        <v>3.6446163731474877E-2</v>
      </c>
      <c r="O69" s="135">
        <f t="shared" si="15"/>
        <v>7.0341096001746513</v>
      </c>
      <c r="P69" s="217">
        <f t="shared" si="16"/>
        <v>3</v>
      </c>
      <c r="Q69" s="218">
        <f t="shared" si="17"/>
        <v>1</v>
      </c>
      <c r="R69" s="218">
        <f t="shared" si="18"/>
        <v>193</v>
      </c>
      <c r="T69">
        <v>510</v>
      </c>
      <c r="U69">
        <v>7090</v>
      </c>
      <c r="V69" t="s">
        <v>260</v>
      </c>
      <c r="W69">
        <v>2743.7730000000001</v>
      </c>
      <c r="X69">
        <v>1320.7809999999999</v>
      </c>
      <c r="Y69">
        <v>2.077</v>
      </c>
      <c r="Z69">
        <v>11.637</v>
      </c>
      <c r="AA69">
        <v>177.683008</v>
      </c>
      <c r="AB69">
        <v>1.830238</v>
      </c>
      <c r="AC69">
        <v>66.839127000000005</v>
      </c>
      <c r="AD69" s="1">
        <v>280</v>
      </c>
      <c r="AE69">
        <v>1</v>
      </c>
      <c r="AF69">
        <v>193</v>
      </c>
      <c r="AG69">
        <v>90</v>
      </c>
      <c r="AH69">
        <v>15.441954000000001</v>
      </c>
      <c r="AI69">
        <v>769.6</v>
      </c>
      <c r="AJ69">
        <v>49.4</v>
      </c>
      <c r="AK69">
        <v>3</v>
      </c>
      <c r="AL69">
        <v>1870</v>
      </c>
      <c r="AM69">
        <v>1.0371448439447295</v>
      </c>
      <c r="AN69" t="s">
        <v>71</v>
      </c>
      <c r="AO69">
        <v>2505.7739999999999</v>
      </c>
      <c r="AP69" t="s">
        <v>541</v>
      </c>
      <c r="AQ69" t="s">
        <v>119</v>
      </c>
      <c r="AR69" t="s">
        <v>121</v>
      </c>
      <c r="AS69" t="s">
        <v>119</v>
      </c>
      <c r="AT69" t="s">
        <v>121</v>
      </c>
      <c r="AU69" t="s">
        <v>193</v>
      </c>
      <c r="AV69" t="s">
        <v>260</v>
      </c>
      <c r="AW69" t="s">
        <v>71</v>
      </c>
      <c r="AX69">
        <v>7090</v>
      </c>
      <c r="AY69" t="s">
        <v>404</v>
      </c>
      <c r="AZ69">
        <v>1</v>
      </c>
      <c r="BA69" t="s">
        <v>405</v>
      </c>
      <c r="BB69">
        <v>3</v>
      </c>
      <c r="BC69">
        <v>1</v>
      </c>
      <c r="BE69" t="s">
        <v>71</v>
      </c>
      <c r="BF69">
        <v>0</v>
      </c>
      <c r="BG69" t="s">
        <v>335</v>
      </c>
      <c r="BI69" t="s">
        <v>119</v>
      </c>
      <c r="BJ69" t="s">
        <v>260</v>
      </c>
      <c r="BK69" t="s">
        <v>71</v>
      </c>
      <c r="BL69">
        <v>1.0371448439447295</v>
      </c>
      <c r="BM69">
        <v>7090</v>
      </c>
      <c r="BN69" t="s">
        <v>121</v>
      </c>
      <c r="BO69" t="s">
        <v>193</v>
      </c>
      <c r="BP69">
        <v>3</v>
      </c>
      <c r="BQ69">
        <v>2743.7729999999997</v>
      </c>
      <c r="BR69">
        <v>1.030057978307076E-2</v>
      </c>
      <c r="BS69">
        <v>0.3761706184082611</v>
      </c>
      <c r="BT69">
        <v>0.10204925844812963</v>
      </c>
      <c r="BU69">
        <v>11.637</v>
      </c>
      <c r="BV69">
        <v>3.6446163731474877E-2</v>
      </c>
      <c r="BW69">
        <v>7.0341096001746513</v>
      </c>
      <c r="BX69">
        <v>3</v>
      </c>
      <c r="BY69">
        <v>1</v>
      </c>
      <c r="BZ69">
        <v>193</v>
      </c>
    </row>
    <row r="70" spans="1:78" ht="16.5">
      <c r="A70" s="107" t="str">
        <f t="shared" si="1"/>
        <v>미래교통</v>
      </c>
      <c r="B70" s="108" t="str">
        <f t="shared" si="2"/>
        <v>이석찬</v>
      </c>
      <c r="C70" s="109" t="str">
        <f t="shared" si="3"/>
        <v>D</v>
      </c>
      <c r="D70" s="110">
        <f t="shared" si="4"/>
        <v>0.83357142857142863</v>
      </c>
      <c r="E70" s="111">
        <f t="shared" si="5"/>
        <v>3126</v>
      </c>
      <c r="F70" s="112" t="str">
        <f t="shared" si="6"/>
        <v>111</v>
      </c>
      <c r="G70" s="113" t="str">
        <f t="shared" si="7"/>
        <v>70바5931</v>
      </c>
      <c r="H70" s="114">
        <f t="shared" si="8"/>
        <v>1</v>
      </c>
      <c r="I70" s="115">
        <f t="shared" si="9"/>
        <v>4869.1480000000001</v>
      </c>
      <c r="J70" s="116">
        <f t="shared" si="10"/>
        <v>8.4159096293174154E-2</v>
      </c>
      <c r="K70" s="116">
        <f t="shared" si="11"/>
        <v>0.2668876223572294</v>
      </c>
      <c r="L70" s="116">
        <f t="shared" si="12"/>
        <v>0.10083899688405445</v>
      </c>
      <c r="M70" s="117">
        <f t="shared" si="13"/>
        <v>26.135000000000002</v>
      </c>
      <c r="N70" s="118">
        <f t="shared" si="14"/>
        <v>0.12322484344283641</v>
      </c>
      <c r="O70" s="118">
        <f t="shared" si="15"/>
        <v>23.412720254138918</v>
      </c>
      <c r="P70" s="219">
        <f t="shared" si="16"/>
        <v>6</v>
      </c>
      <c r="Q70" s="220">
        <f t="shared" si="17"/>
        <v>6</v>
      </c>
      <c r="R70" s="220">
        <f t="shared" si="18"/>
        <v>1140</v>
      </c>
      <c r="T70">
        <v>510</v>
      </c>
      <c r="U70">
        <v>3126</v>
      </c>
      <c r="V70" t="s">
        <v>261</v>
      </c>
      <c r="W70">
        <v>4869.1480000000001</v>
      </c>
      <c r="X70">
        <v>2086.3110000000001</v>
      </c>
      <c r="Y70">
        <v>2.3340000000000001</v>
      </c>
      <c r="Z70">
        <v>26.135000000000002</v>
      </c>
      <c r="AA70">
        <v>165.93522999999999</v>
      </c>
      <c r="AB70">
        <v>13.964959</v>
      </c>
      <c r="AC70">
        <v>44.286059000000002</v>
      </c>
      <c r="AD70" s="1">
        <v>491</v>
      </c>
      <c r="AE70">
        <v>6</v>
      </c>
      <c r="AF70">
        <v>1140</v>
      </c>
      <c r="AG70">
        <v>93</v>
      </c>
      <c r="AH70">
        <v>29.343665999999999</v>
      </c>
      <c r="AI70">
        <v>32537</v>
      </c>
      <c r="AJ70">
        <v>19094.7</v>
      </c>
      <c r="AK70">
        <v>6</v>
      </c>
      <c r="AL70">
        <v>5394</v>
      </c>
      <c r="AM70">
        <v>0.83357142857142863</v>
      </c>
      <c r="AN70" t="s">
        <v>67</v>
      </c>
      <c r="AO70">
        <v>4869.1480000000001</v>
      </c>
      <c r="AP70" t="s">
        <v>542</v>
      </c>
      <c r="AQ70" t="s">
        <v>119</v>
      </c>
      <c r="AR70" t="s">
        <v>120</v>
      </c>
      <c r="AS70" t="s">
        <v>119</v>
      </c>
      <c r="AT70" t="s">
        <v>120</v>
      </c>
      <c r="AU70" t="s">
        <v>179</v>
      </c>
      <c r="AV70" t="s">
        <v>261</v>
      </c>
      <c r="AW70" t="s">
        <v>67</v>
      </c>
      <c r="AX70">
        <v>3126</v>
      </c>
      <c r="AY70" t="s">
        <v>402</v>
      </c>
      <c r="AZ70">
        <v>11</v>
      </c>
      <c r="BA70" t="s">
        <v>443</v>
      </c>
      <c r="BB70">
        <v>1</v>
      </c>
      <c r="BC70">
        <v>1</v>
      </c>
      <c r="BE70" t="s">
        <v>67</v>
      </c>
      <c r="BF70">
        <v>0</v>
      </c>
      <c r="BG70" t="s">
        <v>335</v>
      </c>
      <c r="BI70" t="s">
        <v>119</v>
      </c>
      <c r="BJ70" t="s">
        <v>261</v>
      </c>
      <c r="BK70" t="s">
        <v>67</v>
      </c>
      <c r="BL70">
        <v>0.83357142857142863</v>
      </c>
      <c r="BM70">
        <v>3126</v>
      </c>
      <c r="BN70" t="s">
        <v>120</v>
      </c>
      <c r="BO70" t="s">
        <v>179</v>
      </c>
      <c r="BP70">
        <v>1</v>
      </c>
      <c r="BQ70">
        <v>4869.1480000000001</v>
      </c>
      <c r="BR70">
        <v>8.4159096293174154E-2</v>
      </c>
      <c r="BS70">
        <v>0.2668876223572294</v>
      </c>
      <c r="BT70">
        <v>0.10083899688405445</v>
      </c>
      <c r="BU70">
        <v>26.135000000000002</v>
      </c>
      <c r="BV70">
        <v>0.12322484344283641</v>
      </c>
      <c r="BW70">
        <v>23.412720254138918</v>
      </c>
      <c r="BX70">
        <v>6</v>
      </c>
      <c r="BY70">
        <v>6</v>
      </c>
      <c r="BZ70">
        <v>1140</v>
      </c>
    </row>
    <row r="71" spans="1:78" ht="16.5">
      <c r="A71" s="124" t="str">
        <f t="shared" ref="A71:A109" si="19">BI71</f>
        <v>미래교통</v>
      </c>
      <c r="B71" s="125" t="str">
        <f t="shared" ref="B71:B109" si="20">IF(BJ71="NULL", E71, BJ71)</f>
        <v>이신행</v>
      </c>
      <c r="C71" s="126" t="str">
        <f t="shared" ref="C71:C109" si="21">BK71</f>
        <v>A</v>
      </c>
      <c r="D71" s="127">
        <f t="shared" ref="D71:D109" si="22">BL71</f>
        <v>0.96989372526201501</v>
      </c>
      <c r="E71" s="128">
        <f t="shared" ref="E71:E109" si="23">U71</f>
        <v>1284</v>
      </c>
      <c r="F71" s="129" t="str">
        <f t="shared" ref="F71:F109" si="24">BN71</f>
        <v>111</v>
      </c>
      <c r="G71" s="130" t="str">
        <f t="shared" ref="G71:G109" si="25">BO71</f>
        <v>72바1607</v>
      </c>
      <c r="H71" s="131">
        <f t="shared" ref="H71:H109" si="26">BP71</f>
        <v>7</v>
      </c>
      <c r="I71" s="132">
        <f t="shared" ref="I71:I109" si="27">BQ71</f>
        <v>1628.3</v>
      </c>
      <c r="J71" s="133">
        <f t="shared" ref="J71:J109" si="28">AB71/AA71</f>
        <v>3.0404616214723849E-2</v>
      </c>
      <c r="K71" s="133">
        <f t="shared" ref="K71:K109" si="29">AC71/AA71</f>
        <v>0.27895908008018344</v>
      </c>
      <c r="L71" s="133">
        <f t="shared" ref="L71:L109" si="30">AD71/I71</f>
        <v>0.1633605600933489</v>
      </c>
      <c r="M71" s="134">
        <f t="shared" ref="M71:M109" si="31">Z71</f>
        <v>17.582999999999998</v>
      </c>
      <c r="N71" s="135">
        <f t="shared" ref="N71:N109" si="32">BV71</f>
        <v>0.18424123318798746</v>
      </c>
      <c r="O71" s="135">
        <f t="shared" ref="O71:O109" si="33">BW71</f>
        <v>10.010440336547319</v>
      </c>
      <c r="P71" s="217">
        <f t="shared" ref="P71:P109" si="34">AK71</f>
        <v>7</v>
      </c>
      <c r="Q71" s="218">
        <f t="shared" ref="Q71:Q109" si="35">AE71</f>
        <v>3</v>
      </c>
      <c r="R71" s="218">
        <f t="shared" ref="R71:R109" si="36">AF71</f>
        <v>163</v>
      </c>
      <c r="T71">
        <v>510</v>
      </c>
      <c r="U71">
        <v>1284</v>
      </c>
      <c r="V71" t="s">
        <v>305</v>
      </c>
      <c r="W71">
        <v>1628.3</v>
      </c>
      <c r="X71">
        <v>570.43700000000001</v>
      </c>
      <c r="Y71">
        <v>2.8540000000000001</v>
      </c>
      <c r="Z71">
        <v>17.582999999999998</v>
      </c>
      <c r="AA71">
        <v>54.815821</v>
      </c>
      <c r="AB71">
        <v>1.6666540000000001</v>
      </c>
      <c r="AC71">
        <v>15.291371</v>
      </c>
      <c r="AD71" s="1">
        <v>266</v>
      </c>
      <c r="AE71">
        <v>3</v>
      </c>
      <c r="AF71">
        <v>163</v>
      </c>
      <c r="AG71">
        <v>90</v>
      </c>
      <c r="AH71">
        <v>29.704927000000001</v>
      </c>
      <c r="AI71">
        <v>11534.2</v>
      </c>
      <c r="AJ71">
        <v>3537.8</v>
      </c>
      <c r="AK71">
        <v>7</v>
      </c>
      <c r="AL71">
        <v>2539</v>
      </c>
      <c r="AM71">
        <v>0.96989372526201501</v>
      </c>
      <c r="AN71" t="s">
        <v>66</v>
      </c>
      <c r="AO71">
        <v>374.35599999999999</v>
      </c>
      <c r="AP71" t="s">
        <v>543</v>
      </c>
      <c r="AQ71" t="s">
        <v>119</v>
      </c>
      <c r="AR71" t="s">
        <v>120</v>
      </c>
      <c r="AS71" t="s">
        <v>119</v>
      </c>
      <c r="AT71" t="s">
        <v>120</v>
      </c>
      <c r="AU71" t="s">
        <v>322</v>
      </c>
      <c r="AV71" t="s">
        <v>305</v>
      </c>
      <c r="AW71" t="s">
        <v>66</v>
      </c>
      <c r="AX71">
        <v>1284</v>
      </c>
      <c r="AY71" t="s">
        <v>392</v>
      </c>
      <c r="AZ71">
        <v>2</v>
      </c>
      <c r="BA71" t="s">
        <v>437</v>
      </c>
      <c r="BB71">
        <v>7</v>
      </c>
      <c r="BC71">
        <v>1</v>
      </c>
      <c r="BE71" t="s">
        <v>66</v>
      </c>
      <c r="BF71">
        <v>0</v>
      </c>
      <c r="BG71" t="s">
        <v>335</v>
      </c>
      <c r="BI71" t="s">
        <v>119</v>
      </c>
      <c r="BJ71" t="s">
        <v>305</v>
      </c>
      <c r="BK71" t="s">
        <v>66</v>
      </c>
      <c r="BL71">
        <v>0.96989372526201501</v>
      </c>
      <c r="BM71">
        <v>1284</v>
      </c>
      <c r="BN71" t="s">
        <v>120</v>
      </c>
      <c r="BO71" t="s">
        <v>322</v>
      </c>
      <c r="BP71">
        <v>7</v>
      </c>
      <c r="BQ71">
        <v>1628.3</v>
      </c>
      <c r="BR71">
        <v>3.0404616214723849E-2</v>
      </c>
      <c r="BS71">
        <v>0.27895908008018344</v>
      </c>
      <c r="BT71">
        <v>0.1633605600933489</v>
      </c>
      <c r="BU71">
        <v>17.582999999999998</v>
      </c>
      <c r="BV71">
        <v>0.18424123318798746</v>
      </c>
      <c r="BW71">
        <v>10.010440336547319</v>
      </c>
      <c r="BX71">
        <v>7</v>
      </c>
      <c r="BY71">
        <v>3</v>
      </c>
      <c r="BZ71">
        <v>163</v>
      </c>
    </row>
    <row r="72" spans="1:78" ht="16.5">
      <c r="A72" s="107" t="str">
        <f t="shared" si="19"/>
        <v>미래교통</v>
      </c>
      <c r="B72" s="108" t="str">
        <f t="shared" si="20"/>
        <v>이용남</v>
      </c>
      <c r="C72" s="109" t="str">
        <f t="shared" si="21"/>
        <v>C</v>
      </c>
      <c r="D72" s="110">
        <f t="shared" si="22"/>
        <v>0.86269514108896383</v>
      </c>
      <c r="E72" s="111">
        <f t="shared" si="23"/>
        <v>7049</v>
      </c>
      <c r="F72" s="112" t="str">
        <f t="shared" si="24"/>
        <v>111</v>
      </c>
      <c r="G72" s="113" t="str">
        <f t="shared" si="25"/>
        <v>70바5080</v>
      </c>
      <c r="H72" s="114">
        <f t="shared" si="26"/>
        <v>12</v>
      </c>
      <c r="I72" s="115">
        <f t="shared" si="27"/>
        <v>2899.0029999999992</v>
      </c>
      <c r="J72" s="116">
        <f t="shared" si="28"/>
        <v>2.1489162233135406E-2</v>
      </c>
      <c r="K72" s="116">
        <f t="shared" si="29"/>
        <v>0.36317407888419451</v>
      </c>
      <c r="L72" s="116">
        <f t="shared" si="30"/>
        <v>0.21386662932049402</v>
      </c>
      <c r="M72" s="117">
        <f t="shared" si="31"/>
        <v>18.359000000000002</v>
      </c>
      <c r="N72" s="118">
        <f t="shared" si="32"/>
        <v>0.275956941058702</v>
      </c>
      <c r="O72" s="118">
        <f t="shared" si="33"/>
        <v>25.284554724503568</v>
      </c>
      <c r="P72" s="219">
        <f t="shared" si="34"/>
        <v>23</v>
      </c>
      <c r="Q72" s="220">
        <f t="shared" si="35"/>
        <v>8</v>
      </c>
      <c r="R72" s="220">
        <f t="shared" si="36"/>
        <v>733</v>
      </c>
      <c r="T72">
        <v>510</v>
      </c>
      <c r="U72">
        <v>7049</v>
      </c>
      <c r="V72" t="s">
        <v>306</v>
      </c>
      <c r="W72">
        <v>2899.047</v>
      </c>
      <c r="X72">
        <v>1409.982</v>
      </c>
      <c r="Y72">
        <v>2.056</v>
      </c>
      <c r="Z72">
        <v>18.359000000000002</v>
      </c>
      <c r="AA72">
        <v>144.68414200000001</v>
      </c>
      <c r="AB72">
        <v>3.1091410000000002</v>
      </c>
      <c r="AC72">
        <v>52.545529999999999</v>
      </c>
      <c r="AD72" s="1">
        <v>620</v>
      </c>
      <c r="AE72">
        <v>8</v>
      </c>
      <c r="AF72">
        <v>733</v>
      </c>
      <c r="AG72">
        <v>93</v>
      </c>
      <c r="AH72">
        <v>20.037074</v>
      </c>
      <c r="AI72">
        <v>20741.599999999999</v>
      </c>
      <c r="AJ72">
        <v>9157</v>
      </c>
      <c r="AK72">
        <v>23</v>
      </c>
      <c r="AL72">
        <v>8460</v>
      </c>
      <c r="AM72">
        <v>0.86269514108896383</v>
      </c>
      <c r="AN72" t="s">
        <v>69</v>
      </c>
      <c r="AO72">
        <v>495.71</v>
      </c>
      <c r="AP72" t="s">
        <v>544</v>
      </c>
      <c r="AQ72" t="s">
        <v>119</v>
      </c>
      <c r="AR72" t="s">
        <v>120</v>
      </c>
      <c r="AS72" t="s">
        <v>119</v>
      </c>
      <c r="AT72" t="s">
        <v>120</v>
      </c>
      <c r="AU72" t="s">
        <v>175</v>
      </c>
      <c r="AV72" t="s">
        <v>306</v>
      </c>
      <c r="AW72" t="s">
        <v>69</v>
      </c>
      <c r="AX72">
        <v>7049</v>
      </c>
      <c r="AY72" t="s">
        <v>396</v>
      </c>
      <c r="AZ72">
        <v>10</v>
      </c>
      <c r="BA72" t="s">
        <v>418</v>
      </c>
      <c r="BB72">
        <v>12</v>
      </c>
      <c r="BC72">
        <v>1</v>
      </c>
      <c r="BE72" t="s">
        <v>69</v>
      </c>
      <c r="BF72">
        <v>0</v>
      </c>
      <c r="BG72" t="s">
        <v>335</v>
      </c>
      <c r="BI72" t="s">
        <v>119</v>
      </c>
      <c r="BJ72" t="s">
        <v>306</v>
      </c>
      <c r="BK72" t="s">
        <v>69</v>
      </c>
      <c r="BL72">
        <v>0.86269514108896383</v>
      </c>
      <c r="BM72">
        <v>7049</v>
      </c>
      <c r="BN72" t="s">
        <v>120</v>
      </c>
      <c r="BO72" t="s">
        <v>175</v>
      </c>
      <c r="BP72">
        <v>12</v>
      </c>
      <c r="BQ72">
        <v>2899.0029999999992</v>
      </c>
      <c r="BR72">
        <v>2.1489162233135406E-2</v>
      </c>
      <c r="BS72">
        <v>0.36317407888419451</v>
      </c>
      <c r="BT72">
        <v>0.21386338338081445</v>
      </c>
      <c r="BU72">
        <v>18.359000000000002</v>
      </c>
      <c r="BV72">
        <v>0.275956941058702</v>
      </c>
      <c r="BW72">
        <v>25.284554724503568</v>
      </c>
      <c r="BX72">
        <v>23</v>
      </c>
      <c r="BY72">
        <v>8</v>
      </c>
      <c r="BZ72">
        <v>733</v>
      </c>
    </row>
    <row r="73" spans="1:78" ht="16.5">
      <c r="A73" s="124" t="str">
        <f t="shared" si="19"/>
        <v>미래교통</v>
      </c>
      <c r="B73" s="125" t="str">
        <f t="shared" si="20"/>
        <v>이은성</v>
      </c>
      <c r="C73" s="126" t="str">
        <f t="shared" si="21"/>
        <v>F</v>
      </c>
      <c r="D73" s="127">
        <f t="shared" si="22"/>
        <v>0.78733460493238605</v>
      </c>
      <c r="E73" s="128">
        <f t="shared" si="23"/>
        <v>2740</v>
      </c>
      <c r="F73" s="129" t="str">
        <f t="shared" si="24"/>
        <v>111</v>
      </c>
      <c r="G73" s="130" t="str">
        <f t="shared" si="25"/>
        <v>70바5076</v>
      </c>
      <c r="H73" s="131">
        <f t="shared" si="26"/>
        <v>17</v>
      </c>
      <c r="I73" s="132">
        <f t="shared" si="27"/>
        <v>3401.558</v>
      </c>
      <c r="J73" s="133">
        <f t="shared" si="28"/>
        <v>2.8217866083813832E-2</v>
      </c>
      <c r="K73" s="133">
        <f t="shared" si="29"/>
        <v>0.36090065087643175</v>
      </c>
      <c r="L73" s="133">
        <f t="shared" si="30"/>
        <v>0.13435020070214884</v>
      </c>
      <c r="M73" s="134">
        <f t="shared" si="31"/>
        <v>23.082000000000001</v>
      </c>
      <c r="N73" s="135">
        <f t="shared" si="32"/>
        <v>0.1750585351977067</v>
      </c>
      <c r="O73" s="135">
        <f t="shared" si="33"/>
        <v>52.911442263506856</v>
      </c>
      <c r="P73" s="217">
        <f t="shared" si="34"/>
        <v>14</v>
      </c>
      <c r="Q73" s="218">
        <f t="shared" si="35"/>
        <v>19</v>
      </c>
      <c r="R73" s="218">
        <f t="shared" si="36"/>
        <v>2303</v>
      </c>
      <c r="T73">
        <v>510</v>
      </c>
      <c r="U73">
        <v>2740</v>
      </c>
      <c r="V73" t="s">
        <v>262</v>
      </c>
      <c r="W73">
        <v>3404.7489999999998</v>
      </c>
      <c r="X73">
        <v>1690.6210000000001</v>
      </c>
      <c r="Y73">
        <v>2.0139999999999998</v>
      </c>
      <c r="Z73">
        <v>23.082000000000001</v>
      </c>
      <c r="AA73">
        <v>152.28635600000001</v>
      </c>
      <c r="AB73">
        <v>4.2971959999999996</v>
      </c>
      <c r="AC73">
        <v>54.960245</v>
      </c>
      <c r="AD73" s="1">
        <v>457</v>
      </c>
      <c r="AE73">
        <v>19</v>
      </c>
      <c r="AF73">
        <v>2303</v>
      </c>
      <c r="AG73">
        <v>92</v>
      </c>
      <c r="AH73">
        <v>22.357544000000001</v>
      </c>
      <c r="AI73">
        <v>23200.3</v>
      </c>
      <c r="AJ73">
        <v>10179.4</v>
      </c>
      <c r="AK73">
        <v>14</v>
      </c>
      <c r="AL73">
        <v>2530</v>
      </c>
      <c r="AM73">
        <v>0.78733460493238605</v>
      </c>
      <c r="AN73" t="s">
        <v>70</v>
      </c>
      <c r="AO73">
        <v>374.476</v>
      </c>
      <c r="AP73" t="s">
        <v>545</v>
      </c>
      <c r="AQ73" t="s">
        <v>119</v>
      </c>
      <c r="AR73" t="s">
        <v>120</v>
      </c>
      <c r="AS73" t="s">
        <v>119</v>
      </c>
      <c r="AT73" t="s">
        <v>120</v>
      </c>
      <c r="AU73" t="s">
        <v>291</v>
      </c>
      <c r="AV73" t="s">
        <v>262</v>
      </c>
      <c r="AW73" t="s">
        <v>70</v>
      </c>
      <c r="AX73">
        <v>2740</v>
      </c>
      <c r="AY73" t="s">
        <v>391</v>
      </c>
      <c r="AZ73">
        <v>3</v>
      </c>
      <c r="BA73" t="s">
        <v>435</v>
      </c>
      <c r="BB73">
        <v>17</v>
      </c>
      <c r="BC73">
        <v>1</v>
      </c>
      <c r="BE73" t="s">
        <v>70</v>
      </c>
      <c r="BF73">
        <v>0</v>
      </c>
      <c r="BG73" t="s">
        <v>335</v>
      </c>
      <c r="BI73" t="s">
        <v>119</v>
      </c>
      <c r="BJ73" t="s">
        <v>262</v>
      </c>
      <c r="BK73" t="s">
        <v>70</v>
      </c>
      <c r="BL73">
        <v>0.78733460493238605</v>
      </c>
      <c r="BM73">
        <v>2740</v>
      </c>
      <c r="BN73" t="s">
        <v>120</v>
      </c>
      <c r="BO73" t="s">
        <v>291</v>
      </c>
      <c r="BP73">
        <v>17</v>
      </c>
      <c r="BQ73">
        <v>3401.558</v>
      </c>
      <c r="BR73">
        <v>2.8217866083813832E-2</v>
      </c>
      <c r="BS73">
        <v>0.36090065087643175</v>
      </c>
      <c r="BT73">
        <v>0.13422428496197517</v>
      </c>
      <c r="BU73">
        <v>23.082000000000001</v>
      </c>
      <c r="BV73">
        <v>0.1750585351977067</v>
      </c>
      <c r="BW73">
        <v>52.911442263506856</v>
      </c>
      <c r="BX73">
        <v>14</v>
      </c>
      <c r="BY73">
        <v>19</v>
      </c>
      <c r="BZ73">
        <v>2303</v>
      </c>
    </row>
    <row r="74" spans="1:78" ht="16.5">
      <c r="A74" s="107" t="str">
        <f t="shared" si="19"/>
        <v>미래교통</v>
      </c>
      <c r="B74" s="108" t="str">
        <f t="shared" si="20"/>
        <v>이인수</v>
      </c>
      <c r="C74" s="109" t="str">
        <f t="shared" si="21"/>
        <v>D</v>
      </c>
      <c r="D74" s="110">
        <f t="shared" si="22"/>
        <v>0.84413793103448276</v>
      </c>
      <c r="E74" s="111">
        <f t="shared" si="23"/>
        <v>8930</v>
      </c>
      <c r="F74" s="112" t="str">
        <f t="shared" si="24"/>
        <v>111</v>
      </c>
      <c r="G74" s="113" t="str">
        <f t="shared" si="25"/>
        <v>70바5077</v>
      </c>
      <c r="H74" s="114">
        <f t="shared" si="26"/>
        <v>1</v>
      </c>
      <c r="I74" s="115">
        <f t="shared" si="27"/>
        <v>5015.8530000000001</v>
      </c>
      <c r="J74" s="116">
        <f t="shared" si="28"/>
        <v>4.5185397208349472E-2</v>
      </c>
      <c r="K74" s="116">
        <f t="shared" si="29"/>
        <v>0.30961518700009455</v>
      </c>
      <c r="L74" s="116">
        <f t="shared" si="30"/>
        <v>0.13776320797280142</v>
      </c>
      <c r="M74" s="117">
        <f t="shared" si="31"/>
        <v>22.661999999999999</v>
      </c>
      <c r="N74" s="118">
        <f t="shared" si="32"/>
        <v>0.17943109576775873</v>
      </c>
      <c r="O74" s="118">
        <f t="shared" si="33"/>
        <v>14.932654525561256</v>
      </c>
      <c r="P74" s="219">
        <f t="shared" si="34"/>
        <v>55</v>
      </c>
      <c r="Q74" s="220">
        <f t="shared" si="35"/>
        <v>9</v>
      </c>
      <c r="R74" s="220">
        <f t="shared" si="36"/>
        <v>749</v>
      </c>
      <c r="T74">
        <v>510</v>
      </c>
      <c r="U74">
        <v>8930</v>
      </c>
      <c r="V74" t="s">
        <v>367</v>
      </c>
      <c r="W74">
        <v>5015.8530000000001</v>
      </c>
      <c r="X74">
        <v>2049.1109999999999</v>
      </c>
      <c r="Y74">
        <v>2.448</v>
      </c>
      <c r="Z74">
        <v>22.661999999999999</v>
      </c>
      <c r="AA74">
        <v>179.87552400000001</v>
      </c>
      <c r="AB74">
        <v>8.1277469999999994</v>
      </c>
      <c r="AC74">
        <v>55.692194000000001</v>
      </c>
      <c r="AD74" s="1">
        <v>691</v>
      </c>
      <c r="AE74">
        <v>9</v>
      </c>
      <c r="AF74">
        <v>749</v>
      </c>
      <c r="AG74">
        <v>92</v>
      </c>
      <c r="AH74">
        <v>27.885133</v>
      </c>
      <c r="AI74">
        <v>44044.7</v>
      </c>
      <c r="AJ74">
        <v>24722.400000000001</v>
      </c>
      <c r="AK74">
        <v>55</v>
      </c>
      <c r="AL74">
        <v>31102</v>
      </c>
      <c r="AM74">
        <v>0.84413793103448276</v>
      </c>
      <c r="AN74" t="s">
        <v>67</v>
      </c>
      <c r="AO74">
        <v>5015.8530000000001</v>
      </c>
      <c r="AP74" t="s">
        <v>546</v>
      </c>
      <c r="AQ74" t="s">
        <v>119</v>
      </c>
      <c r="AR74" t="s">
        <v>120</v>
      </c>
      <c r="AS74" t="s">
        <v>119</v>
      </c>
      <c r="AT74" t="s">
        <v>120</v>
      </c>
      <c r="AU74" t="s">
        <v>331</v>
      </c>
      <c r="AV74" t="s">
        <v>367</v>
      </c>
      <c r="AW74" t="s">
        <v>67</v>
      </c>
      <c r="AX74">
        <v>8930</v>
      </c>
      <c r="AY74" t="s">
        <v>402</v>
      </c>
      <c r="AZ74">
        <v>5</v>
      </c>
      <c r="BA74" t="s">
        <v>452</v>
      </c>
      <c r="BB74">
        <v>1</v>
      </c>
      <c r="BC74">
        <v>1</v>
      </c>
      <c r="BE74" t="s">
        <v>67</v>
      </c>
      <c r="BF74">
        <v>0</v>
      </c>
      <c r="BG74" t="s">
        <v>335</v>
      </c>
      <c r="BI74" t="s">
        <v>119</v>
      </c>
      <c r="BJ74" t="s">
        <v>367</v>
      </c>
      <c r="BK74" t="s">
        <v>67</v>
      </c>
      <c r="BL74">
        <v>0.84413793103448276</v>
      </c>
      <c r="BM74">
        <v>8930</v>
      </c>
      <c r="BN74" t="s">
        <v>120</v>
      </c>
      <c r="BO74" t="s">
        <v>331</v>
      </c>
      <c r="BP74">
        <v>1</v>
      </c>
      <c r="BQ74">
        <v>5015.8530000000001</v>
      </c>
      <c r="BR74">
        <v>4.5185397208349472E-2</v>
      </c>
      <c r="BS74">
        <v>0.30961518700009455</v>
      </c>
      <c r="BT74">
        <v>0.13776320797280142</v>
      </c>
      <c r="BU74">
        <v>22.661999999999999</v>
      </c>
      <c r="BV74">
        <v>0.17943109576775873</v>
      </c>
      <c r="BW74">
        <v>14.932654525561256</v>
      </c>
      <c r="BX74">
        <v>55</v>
      </c>
      <c r="BY74">
        <v>9</v>
      </c>
      <c r="BZ74">
        <v>749</v>
      </c>
    </row>
    <row r="75" spans="1:78" ht="16.5">
      <c r="A75" s="124" t="str">
        <f t="shared" si="19"/>
        <v>미래교통</v>
      </c>
      <c r="B75" s="125" t="str">
        <f t="shared" si="20"/>
        <v>이정구</v>
      </c>
      <c r="C75" s="126" t="str">
        <f t="shared" si="21"/>
        <v>C</v>
      </c>
      <c r="D75" s="127">
        <f t="shared" si="22"/>
        <v>0.87172413793103454</v>
      </c>
      <c r="E75" s="128">
        <f t="shared" si="23"/>
        <v>5120</v>
      </c>
      <c r="F75" s="129" t="str">
        <f t="shared" si="24"/>
        <v>111</v>
      </c>
      <c r="G75" s="130" t="str">
        <f t="shared" si="25"/>
        <v>70바5907</v>
      </c>
      <c r="H75" s="131">
        <f t="shared" si="26"/>
        <v>1</v>
      </c>
      <c r="I75" s="132">
        <f t="shared" si="27"/>
        <v>4075.8380000000002</v>
      </c>
      <c r="J75" s="133">
        <f t="shared" si="28"/>
        <v>2.9039415504119061E-2</v>
      </c>
      <c r="K75" s="133">
        <f t="shared" si="29"/>
        <v>0.25750758190767614</v>
      </c>
      <c r="L75" s="133">
        <f t="shared" si="30"/>
        <v>0.21492512705362676</v>
      </c>
      <c r="M75" s="134">
        <f t="shared" si="31"/>
        <v>22.672999999999998</v>
      </c>
      <c r="N75" s="135">
        <f t="shared" si="32"/>
        <v>0.34348764597611581</v>
      </c>
      <c r="O75" s="135">
        <f t="shared" si="33"/>
        <v>26.693897058715287</v>
      </c>
      <c r="P75" s="217">
        <f t="shared" si="34"/>
        <v>2</v>
      </c>
      <c r="Q75" s="218">
        <f t="shared" si="35"/>
        <v>14</v>
      </c>
      <c r="R75" s="218">
        <f t="shared" si="36"/>
        <v>1088</v>
      </c>
      <c r="T75">
        <v>510</v>
      </c>
      <c r="U75">
        <v>5120</v>
      </c>
      <c r="V75" t="s">
        <v>368</v>
      </c>
      <c r="W75">
        <v>4075.8380000000002</v>
      </c>
      <c r="X75">
        <v>1612.1569999999999</v>
      </c>
      <c r="Y75">
        <v>2.528</v>
      </c>
      <c r="Z75">
        <v>22.672999999999998</v>
      </c>
      <c r="AA75">
        <v>132.491062</v>
      </c>
      <c r="AB75">
        <v>3.8474629999999999</v>
      </c>
      <c r="AC75">
        <v>34.117452999999998</v>
      </c>
      <c r="AD75" s="1">
        <v>876</v>
      </c>
      <c r="AE75">
        <v>14</v>
      </c>
      <c r="AF75">
        <v>1088</v>
      </c>
      <c r="AG75">
        <v>91</v>
      </c>
      <c r="AH75">
        <v>30.763116</v>
      </c>
      <c r="AI75">
        <v>22818.7</v>
      </c>
      <c r="AJ75">
        <v>10449.799999999999</v>
      </c>
      <c r="AK75">
        <v>2</v>
      </c>
      <c r="AL75">
        <v>1682</v>
      </c>
      <c r="AM75">
        <v>0.87172413793103454</v>
      </c>
      <c r="AN75" t="s">
        <v>69</v>
      </c>
      <c r="AO75">
        <v>4075.8380000000002</v>
      </c>
      <c r="AP75" t="s">
        <v>547</v>
      </c>
      <c r="AQ75" t="s">
        <v>119</v>
      </c>
      <c r="AR75" t="s">
        <v>120</v>
      </c>
      <c r="AS75" t="s">
        <v>119</v>
      </c>
      <c r="AT75" t="s">
        <v>120</v>
      </c>
      <c r="AU75" t="s">
        <v>338</v>
      </c>
      <c r="AV75" t="s">
        <v>368</v>
      </c>
      <c r="AW75" t="s">
        <v>69</v>
      </c>
      <c r="AX75">
        <v>5120</v>
      </c>
      <c r="AY75" t="s">
        <v>396</v>
      </c>
      <c r="AZ75">
        <v>7</v>
      </c>
      <c r="BA75" t="s">
        <v>397</v>
      </c>
      <c r="BB75">
        <v>1</v>
      </c>
      <c r="BC75">
        <v>1</v>
      </c>
      <c r="BE75" t="s">
        <v>69</v>
      </c>
      <c r="BF75">
        <v>0</v>
      </c>
      <c r="BG75" t="s">
        <v>335</v>
      </c>
      <c r="BI75" t="s">
        <v>119</v>
      </c>
      <c r="BJ75" t="s">
        <v>368</v>
      </c>
      <c r="BK75" t="s">
        <v>69</v>
      </c>
      <c r="BL75">
        <v>0.87172413793103454</v>
      </c>
      <c r="BM75">
        <v>5120</v>
      </c>
      <c r="BN75" t="s">
        <v>120</v>
      </c>
      <c r="BO75" t="s">
        <v>338</v>
      </c>
      <c r="BP75">
        <v>1</v>
      </c>
      <c r="BQ75">
        <v>4075.8380000000002</v>
      </c>
      <c r="BR75">
        <v>2.9039415504119061E-2</v>
      </c>
      <c r="BS75">
        <v>0.25750758190767614</v>
      </c>
      <c r="BT75">
        <v>0.21492512705362676</v>
      </c>
      <c r="BU75">
        <v>22.672999999999998</v>
      </c>
      <c r="BV75">
        <v>0.34348764597611581</v>
      </c>
      <c r="BW75">
        <v>26.693897058715287</v>
      </c>
      <c r="BX75">
        <v>2</v>
      </c>
      <c r="BY75">
        <v>14</v>
      </c>
      <c r="BZ75">
        <v>1088</v>
      </c>
    </row>
    <row r="76" spans="1:78" ht="16.5">
      <c r="A76" s="107" t="str">
        <f t="shared" si="19"/>
        <v>미래교통</v>
      </c>
      <c r="B76" s="108" t="str">
        <f t="shared" si="20"/>
        <v>이정철</v>
      </c>
      <c r="C76" s="109" t="str">
        <f t="shared" si="21"/>
        <v>D</v>
      </c>
      <c r="D76" s="110">
        <f t="shared" si="22"/>
        <v>0.81379310344827582</v>
      </c>
      <c r="E76" s="111">
        <f t="shared" si="23"/>
        <v>6211</v>
      </c>
      <c r="F76" s="112" t="str">
        <f t="shared" si="24"/>
        <v>111</v>
      </c>
      <c r="G76" s="113" t="str">
        <f t="shared" si="25"/>
        <v>70바5078</v>
      </c>
      <c r="H76" s="114">
        <f t="shared" si="26"/>
        <v>1</v>
      </c>
      <c r="I76" s="115">
        <f t="shared" si="27"/>
        <v>3794.3359999999998</v>
      </c>
      <c r="J76" s="116">
        <f t="shared" si="28"/>
        <v>4.8830399055625619E-2</v>
      </c>
      <c r="K76" s="116">
        <f t="shared" si="29"/>
        <v>0.37213117286376213</v>
      </c>
      <c r="L76" s="116">
        <f t="shared" si="30"/>
        <v>0.19581818795172595</v>
      </c>
      <c r="M76" s="117">
        <f t="shared" si="31"/>
        <v>25.175000000000001</v>
      </c>
      <c r="N76" s="118">
        <f t="shared" si="32"/>
        <v>0.21084057922123925</v>
      </c>
      <c r="O76" s="118">
        <f t="shared" si="33"/>
        <v>28.463478194867299</v>
      </c>
      <c r="P76" s="219">
        <f t="shared" si="34"/>
        <v>49</v>
      </c>
      <c r="Q76" s="220">
        <f t="shared" si="35"/>
        <v>8</v>
      </c>
      <c r="R76" s="220">
        <f t="shared" si="36"/>
        <v>1080</v>
      </c>
      <c r="T76">
        <v>510</v>
      </c>
      <c r="U76">
        <v>6211</v>
      </c>
      <c r="V76" t="s">
        <v>263</v>
      </c>
      <c r="W76">
        <v>3794.3359999999998</v>
      </c>
      <c r="X76">
        <v>1607.9739999999999</v>
      </c>
      <c r="Y76">
        <v>2.36</v>
      </c>
      <c r="Z76">
        <v>25.175000000000001</v>
      </c>
      <c r="AA76">
        <v>147.60248000000001</v>
      </c>
      <c r="AB76">
        <v>7.2074879999999997</v>
      </c>
      <c r="AC76">
        <v>54.927484</v>
      </c>
      <c r="AD76" s="1">
        <v>743</v>
      </c>
      <c r="AE76">
        <v>8</v>
      </c>
      <c r="AF76">
        <v>1080</v>
      </c>
      <c r="AG76">
        <v>94</v>
      </c>
      <c r="AH76">
        <v>25.706451000000001</v>
      </c>
      <c r="AI76">
        <v>44549.599999999999</v>
      </c>
      <c r="AJ76">
        <v>17924.3</v>
      </c>
      <c r="AK76">
        <v>49</v>
      </c>
      <c r="AL76">
        <v>75778</v>
      </c>
      <c r="AM76">
        <v>0.81379310344827582</v>
      </c>
      <c r="AN76" t="s">
        <v>67</v>
      </c>
      <c r="AO76">
        <v>3794.3359999999998</v>
      </c>
      <c r="AP76" t="s">
        <v>548</v>
      </c>
      <c r="AQ76" t="s">
        <v>119</v>
      </c>
      <c r="AR76" t="s">
        <v>120</v>
      </c>
      <c r="AS76" t="s">
        <v>119</v>
      </c>
      <c r="AT76" t="s">
        <v>120</v>
      </c>
      <c r="AU76" t="s">
        <v>174</v>
      </c>
      <c r="AV76" t="s">
        <v>263</v>
      </c>
      <c r="AW76" t="s">
        <v>67</v>
      </c>
      <c r="AX76">
        <v>6211</v>
      </c>
      <c r="AY76" t="s">
        <v>402</v>
      </c>
      <c r="AZ76">
        <v>13</v>
      </c>
      <c r="BA76" t="s">
        <v>419</v>
      </c>
      <c r="BB76">
        <v>1</v>
      </c>
      <c r="BC76">
        <v>1</v>
      </c>
      <c r="BE76" t="s">
        <v>69</v>
      </c>
      <c r="BF76">
        <v>-1</v>
      </c>
      <c r="BG76" t="s">
        <v>349</v>
      </c>
      <c r="BI76" t="s">
        <v>119</v>
      </c>
      <c r="BJ76" t="s">
        <v>263</v>
      </c>
      <c r="BK76" t="s">
        <v>67</v>
      </c>
      <c r="BL76">
        <v>0.81379310344827582</v>
      </c>
      <c r="BM76">
        <v>6211</v>
      </c>
      <c r="BN76" t="s">
        <v>120</v>
      </c>
      <c r="BO76" t="s">
        <v>174</v>
      </c>
      <c r="BP76">
        <v>1</v>
      </c>
      <c r="BQ76">
        <v>3794.3359999999998</v>
      </c>
      <c r="BR76">
        <v>4.8830399055625619E-2</v>
      </c>
      <c r="BS76">
        <v>0.37213117286376213</v>
      </c>
      <c r="BT76">
        <v>0.19581818795172595</v>
      </c>
      <c r="BU76">
        <v>25.175000000000001</v>
      </c>
      <c r="BV76">
        <v>0.21084057922123925</v>
      </c>
      <c r="BW76">
        <v>28.463478194867299</v>
      </c>
      <c r="BX76">
        <v>49</v>
      </c>
      <c r="BY76">
        <v>8</v>
      </c>
      <c r="BZ76">
        <v>1080</v>
      </c>
    </row>
    <row r="77" spans="1:78" ht="16.5">
      <c r="A77" s="124" t="str">
        <f t="shared" si="19"/>
        <v>미래교통</v>
      </c>
      <c r="B77" s="125" t="str">
        <f t="shared" si="20"/>
        <v>이제용</v>
      </c>
      <c r="C77" s="126" t="str">
        <f t="shared" si="21"/>
        <v>B</v>
      </c>
      <c r="D77" s="127">
        <f t="shared" si="22"/>
        <v>0.91678571428571443</v>
      </c>
      <c r="E77" s="128">
        <f t="shared" si="23"/>
        <v>3778</v>
      </c>
      <c r="F77" s="129" t="str">
        <f t="shared" si="24"/>
        <v>111</v>
      </c>
      <c r="G77" s="130" t="str">
        <f t="shared" si="25"/>
        <v>70바5080</v>
      </c>
      <c r="H77" s="131">
        <f t="shared" si="26"/>
        <v>1</v>
      </c>
      <c r="I77" s="132">
        <f t="shared" si="27"/>
        <v>4405.66</v>
      </c>
      <c r="J77" s="133">
        <f t="shared" si="28"/>
        <v>1.8491779065139061E-2</v>
      </c>
      <c r="K77" s="133">
        <f t="shared" si="29"/>
        <v>0.29135038590525458</v>
      </c>
      <c r="L77" s="133">
        <f t="shared" si="30"/>
        <v>0.16932763762977623</v>
      </c>
      <c r="M77" s="134">
        <f t="shared" si="31"/>
        <v>20.291</v>
      </c>
      <c r="N77" s="135">
        <f t="shared" si="32"/>
        <v>0</v>
      </c>
      <c r="O77" s="135">
        <f t="shared" si="33"/>
        <v>9.8509644411960977</v>
      </c>
      <c r="P77" s="217">
        <f t="shared" si="34"/>
        <v>22</v>
      </c>
      <c r="Q77" s="218">
        <f t="shared" si="35"/>
        <v>0</v>
      </c>
      <c r="R77" s="218">
        <f t="shared" si="36"/>
        <v>434</v>
      </c>
      <c r="T77">
        <v>510</v>
      </c>
      <c r="U77">
        <v>3778</v>
      </c>
      <c r="V77" t="s">
        <v>264</v>
      </c>
      <c r="W77">
        <v>4405.66</v>
      </c>
      <c r="X77">
        <v>1715.9380000000001</v>
      </c>
      <c r="Y77">
        <v>2.5670000000000002</v>
      </c>
      <c r="Z77">
        <v>20.291</v>
      </c>
      <c r="AA77">
        <v>153.06969599999999</v>
      </c>
      <c r="AB77">
        <v>2.8305310000000001</v>
      </c>
      <c r="AC77">
        <v>44.596915000000003</v>
      </c>
      <c r="AD77" s="1">
        <v>746</v>
      </c>
      <c r="AE77">
        <v>0</v>
      </c>
      <c r="AF77">
        <v>434</v>
      </c>
      <c r="AG77">
        <v>92</v>
      </c>
      <c r="AH77">
        <v>28.782052</v>
      </c>
      <c r="AI77">
        <v>37495</v>
      </c>
      <c r="AJ77">
        <v>15916.1</v>
      </c>
      <c r="AK77">
        <v>22</v>
      </c>
      <c r="AL77">
        <v>15736</v>
      </c>
      <c r="AM77">
        <v>0.91678571428571443</v>
      </c>
      <c r="AN77" t="s">
        <v>68</v>
      </c>
      <c r="AO77">
        <v>4405.66</v>
      </c>
      <c r="AP77" t="s">
        <v>549</v>
      </c>
      <c r="AQ77" t="s">
        <v>119</v>
      </c>
      <c r="AR77" t="s">
        <v>120</v>
      </c>
      <c r="AS77" t="s">
        <v>119</v>
      </c>
      <c r="AT77" t="s">
        <v>120</v>
      </c>
      <c r="AU77" t="s">
        <v>175</v>
      </c>
      <c r="AV77" t="s">
        <v>264</v>
      </c>
      <c r="AW77" t="s">
        <v>68</v>
      </c>
      <c r="AX77">
        <v>3778</v>
      </c>
      <c r="AY77" t="s">
        <v>398</v>
      </c>
      <c r="AZ77">
        <v>7</v>
      </c>
      <c r="BA77" t="s">
        <v>370</v>
      </c>
      <c r="BB77">
        <v>1</v>
      </c>
      <c r="BC77">
        <v>1</v>
      </c>
      <c r="BE77" t="s">
        <v>69</v>
      </c>
      <c r="BF77">
        <v>1</v>
      </c>
      <c r="BG77" t="s">
        <v>329</v>
      </c>
      <c r="BI77" t="s">
        <v>119</v>
      </c>
      <c r="BJ77" t="s">
        <v>264</v>
      </c>
      <c r="BK77" t="s">
        <v>68</v>
      </c>
      <c r="BL77">
        <v>0.91678571428571443</v>
      </c>
      <c r="BM77">
        <v>3778</v>
      </c>
      <c r="BN77" t="s">
        <v>120</v>
      </c>
      <c r="BO77" t="s">
        <v>175</v>
      </c>
      <c r="BP77">
        <v>1</v>
      </c>
      <c r="BQ77">
        <v>4405.66</v>
      </c>
      <c r="BR77">
        <v>1.8491779065139061E-2</v>
      </c>
      <c r="BS77">
        <v>0.29135038590525458</v>
      </c>
      <c r="BT77">
        <v>0.16932763762977623</v>
      </c>
      <c r="BU77">
        <v>20.291</v>
      </c>
      <c r="BV77">
        <v>0</v>
      </c>
      <c r="BW77">
        <v>9.8509644411960977</v>
      </c>
      <c r="BX77">
        <v>22</v>
      </c>
      <c r="BY77">
        <v>0</v>
      </c>
      <c r="BZ77">
        <v>434</v>
      </c>
    </row>
    <row r="78" spans="1:78" ht="16.5">
      <c r="A78" s="107" t="str">
        <f t="shared" si="19"/>
        <v>미래교통</v>
      </c>
      <c r="B78" s="108" t="str">
        <f t="shared" si="20"/>
        <v>이지만</v>
      </c>
      <c r="C78" s="109" t="str">
        <f t="shared" si="21"/>
        <v>S</v>
      </c>
      <c r="D78" s="110">
        <f t="shared" si="22"/>
        <v>1.0168967994518912</v>
      </c>
      <c r="E78" s="111">
        <f t="shared" si="23"/>
        <v>2200</v>
      </c>
      <c r="F78" s="112" t="str">
        <f t="shared" si="24"/>
        <v>111</v>
      </c>
      <c r="G78" s="113" t="str">
        <f t="shared" si="25"/>
        <v>72바1606</v>
      </c>
      <c r="H78" s="114">
        <f t="shared" si="26"/>
        <v>12</v>
      </c>
      <c r="I78" s="115">
        <f t="shared" si="27"/>
        <v>4374.9750000000004</v>
      </c>
      <c r="J78" s="116">
        <f t="shared" si="28"/>
        <v>5.1090166534062094E-3</v>
      </c>
      <c r="K78" s="116">
        <f t="shared" si="29"/>
        <v>0.27689836555621561</v>
      </c>
      <c r="L78" s="116">
        <f t="shared" si="30"/>
        <v>0.21965839804798884</v>
      </c>
      <c r="M78" s="117">
        <f t="shared" si="31"/>
        <v>17.579000000000001</v>
      </c>
      <c r="N78" s="118">
        <f t="shared" si="32"/>
        <v>9.1429093880536452E-2</v>
      </c>
      <c r="O78" s="118">
        <f t="shared" si="33"/>
        <v>5.5314601797724556</v>
      </c>
      <c r="P78" s="219">
        <f t="shared" si="34"/>
        <v>13</v>
      </c>
      <c r="Q78" s="220">
        <f t="shared" si="35"/>
        <v>4</v>
      </c>
      <c r="R78" s="220">
        <f t="shared" si="36"/>
        <v>242</v>
      </c>
      <c r="T78">
        <v>510</v>
      </c>
      <c r="U78">
        <v>2200</v>
      </c>
      <c r="V78" t="s">
        <v>265</v>
      </c>
      <c r="W78">
        <v>4374.9750000000004</v>
      </c>
      <c r="X78">
        <v>1509.0709999999999</v>
      </c>
      <c r="Y78">
        <v>2.899</v>
      </c>
      <c r="Z78">
        <v>17.579000000000001</v>
      </c>
      <c r="AA78">
        <v>141.68440799999999</v>
      </c>
      <c r="AB78">
        <v>0.72386799999999996</v>
      </c>
      <c r="AC78">
        <v>39.232180999999997</v>
      </c>
      <c r="AD78" s="1">
        <v>961</v>
      </c>
      <c r="AE78">
        <v>4</v>
      </c>
      <c r="AF78">
        <v>242</v>
      </c>
      <c r="AG78">
        <v>94</v>
      </c>
      <c r="AH78">
        <v>30.878309000000002</v>
      </c>
      <c r="AI78">
        <v>25634.1</v>
      </c>
      <c r="AJ78">
        <v>13654.7</v>
      </c>
      <c r="AK78">
        <v>13</v>
      </c>
      <c r="AL78">
        <v>2294</v>
      </c>
      <c r="AM78">
        <v>1.0168967994518912</v>
      </c>
      <c r="AN78" t="s">
        <v>71</v>
      </c>
      <c r="AO78">
        <v>1173.6510000000001</v>
      </c>
      <c r="AP78" t="s">
        <v>550</v>
      </c>
      <c r="AQ78" t="s">
        <v>119</v>
      </c>
      <c r="AR78" t="s">
        <v>120</v>
      </c>
      <c r="AS78" t="s">
        <v>119</v>
      </c>
      <c r="AT78" t="s">
        <v>120</v>
      </c>
      <c r="AU78" t="s">
        <v>188</v>
      </c>
      <c r="AV78" t="s">
        <v>265</v>
      </c>
      <c r="AW78" t="s">
        <v>71</v>
      </c>
      <c r="AX78">
        <v>2200</v>
      </c>
      <c r="AY78" t="s">
        <v>448</v>
      </c>
      <c r="AZ78">
        <v>4</v>
      </c>
      <c r="BA78" t="s">
        <v>551</v>
      </c>
      <c r="BB78">
        <v>12</v>
      </c>
      <c r="BC78">
        <v>1</v>
      </c>
      <c r="BE78" t="s">
        <v>66</v>
      </c>
      <c r="BF78">
        <v>1</v>
      </c>
      <c r="BG78" t="s">
        <v>329</v>
      </c>
      <c r="BI78" t="s">
        <v>119</v>
      </c>
      <c r="BJ78" t="s">
        <v>265</v>
      </c>
      <c r="BK78" t="s">
        <v>71</v>
      </c>
      <c r="BL78">
        <v>1.0168967994518912</v>
      </c>
      <c r="BM78">
        <v>2200</v>
      </c>
      <c r="BN78" t="s">
        <v>120</v>
      </c>
      <c r="BO78" t="s">
        <v>188</v>
      </c>
      <c r="BP78">
        <v>12</v>
      </c>
      <c r="BQ78">
        <v>4374.9750000000004</v>
      </c>
      <c r="BR78">
        <v>5.1090166534062094E-3</v>
      </c>
      <c r="BS78">
        <v>0.27689836555621561</v>
      </c>
      <c r="BT78">
        <v>0.21965839804798884</v>
      </c>
      <c r="BU78">
        <v>17.579000000000001</v>
      </c>
      <c r="BV78">
        <v>9.1429093880536452E-2</v>
      </c>
      <c r="BW78">
        <v>5.5314601797724556</v>
      </c>
      <c r="BX78">
        <v>13</v>
      </c>
      <c r="BY78">
        <v>4</v>
      </c>
      <c r="BZ78">
        <v>242</v>
      </c>
    </row>
    <row r="79" spans="1:78" ht="16.5">
      <c r="A79" s="124" t="str">
        <f t="shared" si="19"/>
        <v>미래교통</v>
      </c>
      <c r="B79" s="125" t="str">
        <f t="shared" si="20"/>
        <v>이창신</v>
      </c>
      <c r="C79" s="126" t="str">
        <f t="shared" si="21"/>
        <v>D</v>
      </c>
      <c r="D79" s="127">
        <f t="shared" si="22"/>
        <v>0.84758305286562297</v>
      </c>
      <c r="E79" s="128">
        <f t="shared" si="23"/>
        <v>4818</v>
      </c>
      <c r="F79" s="129" t="str">
        <f t="shared" si="24"/>
        <v>111</v>
      </c>
      <c r="G79" s="130" t="str">
        <f t="shared" si="25"/>
        <v>70바5078</v>
      </c>
      <c r="H79" s="131">
        <f t="shared" si="26"/>
        <v>2</v>
      </c>
      <c r="I79" s="132">
        <f t="shared" si="27"/>
        <v>5544.884</v>
      </c>
      <c r="J79" s="133">
        <f t="shared" si="28"/>
        <v>1.9144058922169208E-2</v>
      </c>
      <c r="K79" s="133">
        <f t="shared" si="29"/>
        <v>0.30314654605393077</v>
      </c>
      <c r="L79" s="133">
        <f t="shared" si="30"/>
        <v>0.18070711668630038</v>
      </c>
      <c r="M79" s="134">
        <f t="shared" si="31"/>
        <v>23.079000000000001</v>
      </c>
      <c r="N79" s="135">
        <f t="shared" si="32"/>
        <v>5.410392715158694E-2</v>
      </c>
      <c r="O79" s="135">
        <f t="shared" si="33"/>
        <v>23.427000456637145</v>
      </c>
      <c r="P79" s="217">
        <f t="shared" si="34"/>
        <v>26</v>
      </c>
      <c r="Q79" s="218">
        <f t="shared" si="35"/>
        <v>3</v>
      </c>
      <c r="R79" s="218">
        <f t="shared" si="36"/>
        <v>1299</v>
      </c>
      <c r="T79">
        <v>510</v>
      </c>
      <c r="U79">
        <v>4818</v>
      </c>
      <c r="V79" t="s">
        <v>266</v>
      </c>
      <c r="W79">
        <v>5544.884</v>
      </c>
      <c r="X79">
        <v>2263.23</v>
      </c>
      <c r="Y79">
        <v>2.4500000000000002</v>
      </c>
      <c r="Z79">
        <v>23.079000000000001</v>
      </c>
      <c r="AA79">
        <v>190.149958</v>
      </c>
      <c r="AB79">
        <v>3.6402420000000002</v>
      </c>
      <c r="AC79">
        <v>57.643303000000003</v>
      </c>
      <c r="AD79" s="1">
        <v>1002</v>
      </c>
      <c r="AE79">
        <v>3</v>
      </c>
      <c r="AF79">
        <v>1299</v>
      </c>
      <c r="AG79">
        <v>94</v>
      </c>
      <c r="AH79">
        <v>29.160584</v>
      </c>
      <c r="AI79">
        <v>53776.9</v>
      </c>
      <c r="AJ79">
        <v>27082.799999999999</v>
      </c>
      <c r="AK79">
        <v>26</v>
      </c>
      <c r="AL79">
        <v>34510</v>
      </c>
      <c r="AM79">
        <v>0.84758305286562297</v>
      </c>
      <c r="AN79" t="s">
        <v>67</v>
      </c>
      <c r="AO79">
        <v>5297.5519999999997</v>
      </c>
      <c r="AP79" t="s">
        <v>552</v>
      </c>
      <c r="AQ79" t="s">
        <v>119</v>
      </c>
      <c r="AR79" t="s">
        <v>120</v>
      </c>
      <c r="AS79" t="s">
        <v>119</v>
      </c>
      <c r="AT79" t="s">
        <v>120</v>
      </c>
      <c r="AU79" t="s">
        <v>174</v>
      </c>
      <c r="AV79" t="s">
        <v>266</v>
      </c>
      <c r="AW79" t="s">
        <v>67</v>
      </c>
      <c r="AX79">
        <v>4818</v>
      </c>
      <c r="AY79" t="s">
        <v>402</v>
      </c>
      <c r="AZ79">
        <v>2</v>
      </c>
      <c r="BA79" t="s">
        <v>190</v>
      </c>
      <c r="BB79">
        <v>2</v>
      </c>
      <c r="BC79">
        <v>1</v>
      </c>
      <c r="BE79" t="s">
        <v>69</v>
      </c>
      <c r="BF79">
        <v>-1</v>
      </c>
      <c r="BG79" t="s">
        <v>349</v>
      </c>
      <c r="BI79" t="s">
        <v>119</v>
      </c>
      <c r="BJ79" t="s">
        <v>266</v>
      </c>
      <c r="BK79" t="s">
        <v>67</v>
      </c>
      <c r="BL79">
        <v>0.84758305286562297</v>
      </c>
      <c r="BM79">
        <v>4818</v>
      </c>
      <c r="BN79" t="s">
        <v>120</v>
      </c>
      <c r="BO79" t="s">
        <v>174</v>
      </c>
      <c r="BP79">
        <v>2</v>
      </c>
      <c r="BQ79">
        <v>5544.884</v>
      </c>
      <c r="BR79">
        <v>1.9144058922169208E-2</v>
      </c>
      <c r="BS79">
        <v>0.30314654605393077</v>
      </c>
      <c r="BT79">
        <v>0.18070711668630038</v>
      </c>
      <c r="BU79">
        <v>23.079000000000001</v>
      </c>
      <c r="BV79">
        <v>5.410392715158694E-2</v>
      </c>
      <c r="BW79">
        <v>23.427000456637145</v>
      </c>
      <c r="BX79">
        <v>26</v>
      </c>
      <c r="BY79">
        <v>3</v>
      </c>
      <c r="BZ79">
        <v>1299</v>
      </c>
    </row>
    <row r="80" spans="1:78" ht="16.5">
      <c r="A80" s="107" t="str">
        <f t="shared" si="19"/>
        <v>미래교통</v>
      </c>
      <c r="B80" s="108" t="str">
        <f t="shared" si="20"/>
        <v>이태경</v>
      </c>
      <c r="C80" s="109" t="str">
        <f t="shared" si="21"/>
        <v>F</v>
      </c>
      <c r="D80" s="110">
        <f t="shared" si="22"/>
        <v>0.79761904761904756</v>
      </c>
      <c r="E80" s="111">
        <f t="shared" si="23"/>
        <v>814</v>
      </c>
      <c r="F80" s="112" t="str">
        <f t="shared" si="24"/>
        <v>111-2</v>
      </c>
      <c r="G80" s="113" t="str">
        <f t="shared" si="25"/>
        <v>70바5092</v>
      </c>
      <c r="H80" s="114">
        <f t="shared" si="26"/>
        <v>1</v>
      </c>
      <c r="I80" s="115">
        <f t="shared" si="27"/>
        <v>629.52599999999995</v>
      </c>
      <c r="J80" s="116">
        <f t="shared" si="28"/>
        <v>7.1291878398510537E-3</v>
      </c>
      <c r="K80" s="116">
        <f t="shared" si="29"/>
        <v>0.41077935856257519</v>
      </c>
      <c r="L80" s="116">
        <f t="shared" si="30"/>
        <v>0.26686745265485462</v>
      </c>
      <c r="M80" s="117">
        <f t="shared" si="31"/>
        <v>19.43</v>
      </c>
      <c r="N80" s="118" t="str">
        <f t="shared" si="32"/>
        <v>-</v>
      </c>
      <c r="O80" s="118" t="str">
        <f t="shared" si="33"/>
        <v>-</v>
      </c>
      <c r="P80" s="219">
        <f t="shared" si="34"/>
        <v>1</v>
      </c>
      <c r="Q80" s="220">
        <f t="shared" si="35"/>
        <v>1</v>
      </c>
      <c r="R80" s="220">
        <f t="shared" si="36"/>
        <v>540</v>
      </c>
      <c r="T80">
        <v>510</v>
      </c>
      <c r="U80">
        <v>814</v>
      </c>
      <c r="V80" t="s">
        <v>267</v>
      </c>
      <c r="W80">
        <v>629.52599999999995</v>
      </c>
      <c r="X80">
        <v>375.77800000000002</v>
      </c>
      <c r="Y80">
        <v>1.675</v>
      </c>
      <c r="Z80">
        <v>19.43</v>
      </c>
      <c r="AA80">
        <v>37.365265999999998</v>
      </c>
      <c r="AB80">
        <v>0.26638400000000001</v>
      </c>
      <c r="AC80">
        <v>15.348879999999999</v>
      </c>
      <c r="AD80" s="1">
        <v>168</v>
      </c>
      <c r="AE80">
        <v>1</v>
      </c>
      <c r="AF80">
        <v>540</v>
      </c>
      <c r="AG80">
        <v>88</v>
      </c>
      <c r="AH80">
        <v>16.847892000000002</v>
      </c>
      <c r="AI80">
        <v>279</v>
      </c>
      <c r="AJ80">
        <v>17</v>
      </c>
      <c r="AK80">
        <v>1</v>
      </c>
      <c r="AL80">
        <v>306</v>
      </c>
      <c r="AM80">
        <v>0.79761904761904756</v>
      </c>
      <c r="AN80" t="s">
        <v>70</v>
      </c>
      <c r="AO80">
        <v>629.52599999999995</v>
      </c>
      <c r="AP80" t="s">
        <v>553</v>
      </c>
      <c r="AQ80" t="s">
        <v>119</v>
      </c>
      <c r="AR80" t="s">
        <v>121</v>
      </c>
      <c r="AS80" t="s">
        <v>119</v>
      </c>
      <c r="AT80" t="s">
        <v>121</v>
      </c>
      <c r="AU80" t="s">
        <v>198</v>
      </c>
      <c r="AV80" t="s">
        <v>267</v>
      </c>
      <c r="AW80" t="s">
        <v>70</v>
      </c>
      <c r="AX80">
        <v>814</v>
      </c>
      <c r="AY80" t="s">
        <v>389</v>
      </c>
      <c r="AZ80">
        <v>2</v>
      </c>
      <c r="BA80" t="s">
        <v>440</v>
      </c>
      <c r="BB80">
        <v>1</v>
      </c>
      <c r="BC80">
        <v>1</v>
      </c>
      <c r="BE80" t="s">
        <v>67</v>
      </c>
      <c r="BF80">
        <v>-1</v>
      </c>
      <c r="BG80" t="s">
        <v>349</v>
      </c>
      <c r="BI80" t="s">
        <v>119</v>
      </c>
      <c r="BJ80" t="s">
        <v>267</v>
      </c>
      <c r="BK80" t="s">
        <v>70</v>
      </c>
      <c r="BL80">
        <v>0.79761904761904756</v>
      </c>
      <c r="BM80">
        <v>814</v>
      </c>
      <c r="BN80" t="s">
        <v>121</v>
      </c>
      <c r="BO80" t="s">
        <v>198</v>
      </c>
      <c r="BP80">
        <v>1</v>
      </c>
      <c r="BQ80">
        <v>629.52599999999995</v>
      </c>
      <c r="BR80">
        <v>7.1291878398510537E-3</v>
      </c>
      <c r="BS80">
        <v>0.41077935856257519</v>
      </c>
      <c r="BT80">
        <v>0.26686745265485462</v>
      </c>
      <c r="BU80">
        <v>19.43</v>
      </c>
      <c r="BV80" t="s">
        <v>458</v>
      </c>
      <c r="BW80" t="s">
        <v>458</v>
      </c>
      <c r="BX80">
        <v>1</v>
      </c>
      <c r="BY80">
        <v>1</v>
      </c>
      <c r="BZ80">
        <v>540</v>
      </c>
    </row>
    <row r="81" spans="1:78" ht="16.5">
      <c r="A81" s="124" t="str">
        <f t="shared" si="19"/>
        <v>미래교통</v>
      </c>
      <c r="B81" s="125" t="str">
        <f t="shared" si="20"/>
        <v>임대성</v>
      </c>
      <c r="C81" s="126" t="str">
        <f t="shared" si="21"/>
        <v>D</v>
      </c>
      <c r="D81" s="127">
        <f t="shared" si="22"/>
        <v>0.81467671166422573</v>
      </c>
      <c r="E81" s="128">
        <f t="shared" si="23"/>
        <v>7566</v>
      </c>
      <c r="F81" s="129" t="str">
        <f t="shared" si="24"/>
        <v>111-2</v>
      </c>
      <c r="G81" s="130" t="str">
        <f t="shared" si="25"/>
        <v>72바1546</v>
      </c>
      <c r="H81" s="131">
        <f t="shared" si="26"/>
        <v>4</v>
      </c>
      <c r="I81" s="132">
        <f t="shared" si="27"/>
        <v>2725.2610000000004</v>
      </c>
      <c r="J81" s="133">
        <f t="shared" si="28"/>
        <v>1.3550661509671264E-2</v>
      </c>
      <c r="K81" s="133">
        <f t="shared" si="29"/>
        <v>0.46597550877118138</v>
      </c>
      <c r="L81" s="133">
        <f t="shared" si="30"/>
        <v>0.22016239912434071</v>
      </c>
      <c r="M81" s="134">
        <f t="shared" si="31"/>
        <v>18.289000000000001</v>
      </c>
      <c r="N81" s="135">
        <f t="shared" si="32"/>
        <v>1.380313055000874</v>
      </c>
      <c r="O81" s="135">
        <f t="shared" si="33"/>
        <v>56.439467137813516</v>
      </c>
      <c r="P81" s="217">
        <f t="shared" si="34"/>
        <v>63</v>
      </c>
      <c r="Q81" s="218">
        <f t="shared" si="35"/>
        <v>75</v>
      </c>
      <c r="R81" s="218">
        <f t="shared" si="36"/>
        <v>2253</v>
      </c>
      <c r="T81">
        <v>510</v>
      </c>
      <c r="U81">
        <v>7566</v>
      </c>
      <c r="V81" t="s">
        <v>268</v>
      </c>
      <c r="W81">
        <v>2725.261</v>
      </c>
      <c r="X81">
        <v>1438.5709999999999</v>
      </c>
      <c r="Y81">
        <v>1.8939999999999999</v>
      </c>
      <c r="Z81">
        <v>18.289000000000001</v>
      </c>
      <c r="AA81">
        <v>177.95219800000001</v>
      </c>
      <c r="AB81">
        <v>2.4113699999999998</v>
      </c>
      <c r="AC81">
        <v>82.921366000000006</v>
      </c>
      <c r="AD81" s="1">
        <v>600</v>
      </c>
      <c r="AE81">
        <v>75</v>
      </c>
      <c r="AF81">
        <v>2253</v>
      </c>
      <c r="AG81">
        <v>92</v>
      </c>
      <c r="AH81">
        <v>15.314567</v>
      </c>
      <c r="AI81">
        <v>8643.2000000000007</v>
      </c>
      <c r="AJ81">
        <v>2720.1</v>
      </c>
      <c r="AK81">
        <v>63</v>
      </c>
      <c r="AL81">
        <v>67992</v>
      </c>
      <c r="AM81">
        <v>0.81467671166422573</v>
      </c>
      <c r="AN81" t="s">
        <v>67</v>
      </c>
      <c r="AO81">
        <v>2073.2350000000001</v>
      </c>
      <c r="AP81" t="s">
        <v>554</v>
      </c>
      <c r="AQ81" t="s">
        <v>119</v>
      </c>
      <c r="AR81" t="s">
        <v>121</v>
      </c>
      <c r="AS81" t="s">
        <v>119</v>
      </c>
      <c r="AT81" t="s">
        <v>121</v>
      </c>
      <c r="AU81" t="s">
        <v>206</v>
      </c>
      <c r="AV81" t="s">
        <v>268</v>
      </c>
      <c r="AW81" t="s">
        <v>67</v>
      </c>
      <c r="AX81">
        <v>7566</v>
      </c>
      <c r="AY81" t="s">
        <v>411</v>
      </c>
      <c r="AZ81">
        <v>8</v>
      </c>
      <c r="BA81" t="s">
        <v>447</v>
      </c>
      <c r="BB81">
        <v>4</v>
      </c>
      <c r="BC81">
        <v>1</v>
      </c>
      <c r="BE81" t="s">
        <v>69</v>
      </c>
      <c r="BF81">
        <v>-1</v>
      </c>
      <c r="BG81" t="s">
        <v>349</v>
      </c>
      <c r="BI81" t="s">
        <v>119</v>
      </c>
      <c r="BJ81" t="s">
        <v>268</v>
      </c>
      <c r="BK81" t="s">
        <v>67</v>
      </c>
      <c r="BL81">
        <v>0.81467671166422573</v>
      </c>
      <c r="BM81">
        <v>7566</v>
      </c>
      <c r="BN81" t="s">
        <v>121</v>
      </c>
      <c r="BO81" t="s">
        <v>206</v>
      </c>
      <c r="BP81">
        <v>4</v>
      </c>
      <c r="BQ81">
        <v>2725.2610000000004</v>
      </c>
      <c r="BR81">
        <v>1.3550661509671264E-2</v>
      </c>
      <c r="BS81">
        <v>0.46597550877118138</v>
      </c>
      <c r="BT81">
        <v>0.22016239912434074</v>
      </c>
      <c r="BU81">
        <v>18.289000000000001</v>
      </c>
      <c r="BV81">
        <v>1.380313055000874</v>
      </c>
      <c r="BW81">
        <v>56.439467137813516</v>
      </c>
      <c r="BX81">
        <v>63</v>
      </c>
      <c r="BY81">
        <v>75</v>
      </c>
      <c r="BZ81">
        <v>2253</v>
      </c>
    </row>
    <row r="82" spans="1:78" ht="16.5">
      <c r="A82" s="107" t="str">
        <f t="shared" si="19"/>
        <v>미래교통</v>
      </c>
      <c r="B82" s="108" t="str">
        <f t="shared" si="20"/>
        <v>장동운</v>
      </c>
      <c r="C82" s="109" t="str">
        <f t="shared" si="21"/>
        <v>A</v>
      </c>
      <c r="D82" s="110">
        <f t="shared" si="22"/>
        <v>0.95633333333333337</v>
      </c>
      <c r="E82" s="111">
        <f t="shared" si="23"/>
        <v>3902</v>
      </c>
      <c r="F82" s="112" t="str">
        <f t="shared" si="24"/>
        <v>111</v>
      </c>
      <c r="G82" s="113" t="str">
        <f t="shared" si="25"/>
        <v>70바5924</v>
      </c>
      <c r="H82" s="114">
        <f t="shared" si="26"/>
        <v>1</v>
      </c>
      <c r="I82" s="115">
        <f t="shared" si="27"/>
        <v>4265.223</v>
      </c>
      <c r="J82" s="116">
        <f t="shared" si="28"/>
        <v>3.1446805716934478E-2</v>
      </c>
      <c r="K82" s="116">
        <f t="shared" si="29"/>
        <v>0.24590525572354896</v>
      </c>
      <c r="L82" s="116">
        <f t="shared" si="30"/>
        <v>0.15309867737278918</v>
      </c>
      <c r="M82" s="117">
        <f t="shared" si="31"/>
        <v>17.681999999999999</v>
      </c>
      <c r="N82" s="118">
        <f t="shared" si="32"/>
        <v>0.16411803087435287</v>
      </c>
      <c r="O82" s="118">
        <f t="shared" si="33"/>
        <v>12.660533810307221</v>
      </c>
      <c r="P82" s="219">
        <f t="shared" si="34"/>
        <v>0</v>
      </c>
      <c r="Q82" s="220">
        <f t="shared" si="35"/>
        <v>7</v>
      </c>
      <c r="R82" s="220">
        <f t="shared" si="36"/>
        <v>540</v>
      </c>
      <c r="T82">
        <v>510</v>
      </c>
      <c r="U82">
        <v>3902</v>
      </c>
      <c r="V82" t="s">
        <v>269</v>
      </c>
      <c r="W82">
        <v>4265.2730000000001</v>
      </c>
      <c r="X82">
        <v>1486.797</v>
      </c>
      <c r="Y82">
        <v>2.8690000000000002</v>
      </c>
      <c r="Z82">
        <v>17.681999999999999</v>
      </c>
      <c r="AA82">
        <v>140.041346</v>
      </c>
      <c r="AB82">
        <v>4.4038529999999998</v>
      </c>
      <c r="AC82">
        <v>34.436903000000001</v>
      </c>
      <c r="AD82" s="1">
        <v>653</v>
      </c>
      <c r="AE82">
        <v>7</v>
      </c>
      <c r="AF82">
        <v>540</v>
      </c>
      <c r="AG82">
        <v>93</v>
      </c>
      <c r="AH82">
        <v>30.457239999999999</v>
      </c>
      <c r="AI82">
        <v>23767.7</v>
      </c>
      <c r="AJ82">
        <v>6013.2</v>
      </c>
      <c r="AK82">
        <v>0</v>
      </c>
      <c r="AL82">
        <v>0</v>
      </c>
      <c r="AM82">
        <v>0.95633333333333337</v>
      </c>
      <c r="AN82" t="s">
        <v>66</v>
      </c>
      <c r="AO82">
        <v>4265.223</v>
      </c>
      <c r="AP82" t="s">
        <v>555</v>
      </c>
      <c r="AQ82" t="s">
        <v>119</v>
      </c>
      <c r="AR82" t="s">
        <v>120</v>
      </c>
      <c r="AS82" t="s">
        <v>119</v>
      </c>
      <c r="AT82" t="s">
        <v>120</v>
      </c>
      <c r="AU82" t="s">
        <v>178</v>
      </c>
      <c r="AV82" t="s">
        <v>269</v>
      </c>
      <c r="AW82" t="s">
        <v>66</v>
      </c>
      <c r="AX82">
        <v>3902</v>
      </c>
      <c r="AY82" t="s">
        <v>392</v>
      </c>
      <c r="AZ82">
        <v>7</v>
      </c>
      <c r="BA82" t="s">
        <v>439</v>
      </c>
      <c r="BB82">
        <v>1</v>
      </c>
      <c r="BC82">
        <v>1</v>
      </c>
      <c r="BE82" t="s">
        <v>66</v>
      </c>
      <c r="BF82">
        <v>0</v>
      </c>
      <c r="BG82" t="s">
        <v>335</v>
      </c>
      <c r="BI82" t="s">
        <v>119</v>
      </c>
      <c r="BJ82" t="s">
        <v>269</v>
      </c>
      <c r="BK82" t="s">
        <v>66</v>
      </c>
      <c r="BL82">
        <v>0.95633333333333337</v>
      </c>
      <c r="BM82">
        <v>3902</v>
      </c>
      <c r="BN82" t="s">
        <v>120</v>
      </c>
      <c r="BO82" t="s">
        <v>178</v>
      </c>
      <c r="BP82">
        <v>1</v>
      </c>
      <c r="BQ82">
        <v>4265.223</v>
      </c>
      <c r="BR82">
        <v>3.1446805716934478E-2</v>
      </c>
      <c r="BS82">
        <v>0.24590525572354896</v>
      </c>
      <c r="BT82">
        <v>0.15309688266143809</v>
      </c>
      <c r="BU82">
        <v>17.681999999999999</v>
      </c>
      <c r="BV82">
        <v>0.16411803087435287</v>
      </c>
      <c r="BW82">
        <v>12.660533810307221</v>
      </c>
      <c r="BX82">
        <v>0</v>
      </c>
      <c r="BY82">
        <v>7</v>
      </c>
      <c r="BZ82">
        <v>540</v>
      </c>
    </row>
    <row r="83" spans="1:78" ht="16.5">
      <c r="A83" s="124" t="str">
        <f t="shared" si="19"/>
        <v>미래교통</v>
      </c>
      <c r="B83" s="125" t="str">
        <f t="shared" si="20"/>
        <v>장만수</v>
      </c>
      <c r="C83" s="126" t="str">
        <f t="shared" si="21"/>
        <v>S</v>
      </c>
      <c r="D83" s="127">
        <f t="shared" si="22"/>
        <v>1.0365892302005113</v>
      </c>
      <c r="E83" s="128">
        <f t="shared" si="23"/>
        <v>1663</v>
      </c>
      <c r="F83" s="129" t="str">
        <f t="shared" si="24"/>
        <v>111</v>
      </c>
      <c r="G83" s="130" t="str">
        <f t="shared" si="25"/>
        <v>70바5924</v>
      </c>
      <c r="H83" s="131">
        <f t="shared" si="26"/>
        <v>11</v>
      </c>
      <c r="I83" s="132">
        <f t="shared" si="27"/>
        <v>2056.4690000000001</v>
      </c>
      <c r="J83" s="133">
        <f t="shared" si="28"/>
        <v>2.4646861378483293E-3</v>
      </c>
      <c r="K83" s="133">
        <f t="shared" si="29"/>
        <v>0.29062991257229392</v>
      </c>
      <c r="L83" s="133">
        <f t="shared" si="30"/>
        <v>0.12108132921040871</v>
      </c>
      <c r="M83" s="134">
        <f t="shared" si="31"/>
        <v>15.978</v>
      </c>
      <c r="N83" s="135">
        <f t="shared" si="32"/>
        <v>4.8627039843537632E-2</v>
      </c>
      <c r="O83" s="135">
        <f t="shared" si="33"/>
        <v>12.497149239789172</v>
      </c>
      <c r="P83" s="217">
        <f t="shared" si="34"/>
        <v>4</v>
      </c>
      <c r="Q83" s="218">
        <f t="shared" si="35"/>
        <v>1</v>
      </c>
      <c r="R83" s="218">
        <f t="shared" si="36"/>
        <v>257</v>
      </c>
      <c r="T83">
        <v>510</v>
      </c>
      <c r="U83">
        <v>1663</v>
      </c>
      <c r="V83" t="s">
        <v>556</v>
      </c>
      <c r="W83">
        <v>2056.4690000000001</v>
      </c>
      <c r="X83">
        <v>719.63400000000001</v>
      </c>
      <c r="Y83">
        <v>2.8580000000000001</v>
      </c>
      <c r="Z83">
        <v>15.978</v>
      </c>
      <c r="AA83">
        <v>74.040259000000006</v>
      </c>
      <c r="AB83">
        <v>0.18248600000000001</v>
      </c>
      <c r="AC83">
        <v>21.518314</v>
      </c>
      <c r="AD83" s="1">
        <v>249</v>
      </c>
      <c r="AE83">
        <v>1</v>
      </c>
      <c r="AF83">
        <v>257</v>
      </c>
      <c r="AG83">
        <v>92</v>
      </c>
      <c r="AH83">
        <v>27.775010000000002</v>
      </c>
      <c r="AI83">
        <v>15169</v>
      </c>
      <c r="AJ83">
        <v>5061</v>
      </c>
      <c r="AK83">
        <v>4</v>
      </c>
      <c r="AL83">
        <v>1536</v>
      </c>
      <c r="AM83">
        <v>1.0365892302005113</v>
      </c>
      <c r="AN83" t="s">
        <v>71</v>
      </c>
      <c r="AO83">
        <v>248.40299999999999</v>
      </c>
      <c r="AP83" t="s">
        <v>557</v>
      </c>
      <c r="AQ83" t="s">
        <v>119</v>
      </c>
      <c r="AR83" t="s">
        <v>120</v>
      </c>
      <c r="AS83" t="s">
        <v>119</v>
      </c>
      <c r="AT83" t="s">
        <v>120</v>
      </c>
      <c r="AU83" t="s">
        <v>178</v>
      </c>
      <c r="AV83" t="s">
        <v>556</v>
      </c>
      <c r="AW83" t="s">
        <v>71</v>
      </c>
      <c r="AX83">
        <v>1663</v>
      </c>
      <c r="AY83" t="s">
        <v>448</v>
      </c>
      <c r="AZ83">
        <v>3</v>
      </c>
      <c r="BA83" t="s">
        <v>558</v>
      </c>
      <c r="BB83">
        <v>11</v>
      </c>
      <c r="BC83">
        <v>1</v>
      </c>
      <c r="BE83" t="s">
        <v>415</v>
      </c>
      <c r="BF83" t="s">
        <v>416</v>
      </c>
      <c r="BG83" t="s">
        <v>415</v>
      </c>
      <c r="BI83" t="s">
        <v>119</v>
      </c>
      <c r="BJ83" t="s">
        <v>556</v>
      </c>
      <c r="BK83" t="s">
        <v>71</v>
      </c>
      <c r="BL83">
        <v>1.0365892302005113</v>
      </c>
      <c r="BM83">
        <v>1663</v>
      </c>
      <c r="BN83" t="s">
        <v>120</v>
      </c>
      <c r="BO83" t="s">
        <v>178</v>
      </c>
      <c r="BP83">
        <v>11</v>
      </c>
      <c r="BQ83">
        <v>2056.4690000000001</v>
      </c>
      <c r="BR83">
        <v>2.4646861378483293E-3</v>
      </c>
      <c r="BS83">
        <v>0.29062991257229392</v>
      </c>
      <c r="BT83">
        <v>0.12108132921040871</v>
      </c>
      <c r="BU83">
        <v>15.978</v>
      </c>
      <c r="BV83">
        <v>4.8627039843537632E-2</v>
      </c>
      <c r="BW83">
        <v>12.497149239789172</v>
      </c>
      <c r="BX83">
        <v>4</v>
      </c>
      <c r="BY83">
        <v>1</v>
      </c>
      <c r="BZ83">
        <v>257</v>
      </c>
    </row>
    <row r="84" spans="1:78" ht="16.5">
      <c r="A84" s="107" t="str">
        <f t="shared" si="19"/>
        <v>미래교통</v>
      </c>
      <c r="B84" s="108" t="str">
        <f t="shared" si="20"/>
        <v>장진우</v>
      </c>
      <c r="C84" s="109" t="str">
        <f t="shared" si="21"/>
        <v>C</v>
      </c>
      <c r="D84" s="110">
        <f t="shared" si="22"/>
        <v>0.87521056651384765</v>
      </c>
      <c r="E84" s="111">
        <f t="shared" si="23"/>
        <v>3827</v>
      </c>
      <c r="F84" s="112" t="str">
        <f t="shared" si="24"/>
        <v>111-2</v>
      </c>
      <c r="G84" s="113" t="str">
        <f t="shared" si="25"/>
        <v>72바1546</v>
      </c>
      <c r="H84" s="114">
        <f t="shared" si="26"/>
        <v>12</v>
      </c>
      <c r="I84" s="115">
        <f t="shared" si="27"/>
        <v>2276.8159999999998</v>
      </c>
      <c r="J84" s="116">
        <f t="shared" si="28"/>
        <v>3.8678946035008203E-2</v>
      </c>
      <c r="K84" s="116">
        <f t="shared" si="29"/>
        <v>0.39885133077437496</v>
      </c>
      <c r="L84" s="116">
        <f t="shared" si="30"/>
        <v>0.15020976662145735</v>
      </c>
      <c r="M84" s="117">
        <f t="shared" si="31"/>
        <v>16.994</v>
      </c>
      <c r="N84" s="118">
        <f t="shared" si="32"/>
        <v>4.8752292675385283</v>
      </c>
      <c r="O84" s="118">
        <f t="shared" si="33"/>
        <v>46.380559518204372</v>
      </c>
      <c r="P84" s="219">
        <f t="shared" si="34"/>
        <v>24</v>
      </c>
      <c r="Q84" s="220">
        <f t="shared" si="35"/>
        <v>111</v>
      </c>
      <c r="R84" s="220">
        <f t="shared" si="36"/>
        <v>1062</v>
      </c>
      <c r="T84">
        <v>510</v>
      </c>
      <c r="U84">
        <v>3827</v>
      </c>
      <c r="V84" t="s">
        <v>270</v>
      </c>
      <c r="W84">
        <v>2310.924</v>
      </c>
      <c r="X84">
        <v>1246.1489999999999</v>
      </c>
      <c r="Y84">
        <v>1.8540000000000001</v>
      </c>
      <c r="Z84">
        <v>16.994</v>
      </c>
      <c r="AA84">
        <v>145.45579900000001</v>
      </c>
      <c r="AB84">
        <v>5.6260770000000004</v>
      </c>
      <c r="AC84">
        <v>58.015239000000001</v>
      </c>
      <c r="AD84" s="1">
        <v>342</v>
      </c>
      <c r="AE84">
        <v>111</v>
      </c>
      <c r="AF84">
        <v>1062</v>
      </c>
      <c r="AG84">
        <v>87</v>
      </c>
      <c r="AH84">
        <v>15.887465000000001</v>
      </c>
      <c r="AI84">
        <v>697</v>
      </c>
      <c r="AJ84">
        <v>0</v>
      </c>
      <c r="AK84">
        <v>24</v>
      </c>
      <c r="AL84">
        <v>4673</v>
      </c>
      <c r="AM84">
        <v>0.87521056651384765</v>
      </c>
      <c r="AN84" t="s">
        <v>69</v>
      </c>
      <c r="AO84">
        <v>391.90800000000002</v>
      </c>
      <c r="AP84" t="s">
        <v>559</v>
      </c>
      <c r="AQ84" t="s">
        <v>119</v>
      </c>
      <c r="AR84" t="s">
        <v>121</v>
      </c>
      <c r="AS84" t="s">
        <v>119</v>
      </c>
      <c r="AT84" t="s">
        <v>121</v>
      </c>
      <c r="AU84" t="s">
        <v>206</v>
      </c>
      <c r="AV84" t="s">
        <v>270</v>
      </c>
      <c r="AW84" t="s">
        <v>69</v>
      </c>
      <c r="AX84">
        <v>3827</v>
      </c>
      <c r="AY84" t="s">
        <v>410</v>
      </c>
      <c r="AZ84">
        <v>2</v>
      </c>
      <c r="BA84" t="s">
        <v>194</v>
      </c>
      <c r="BB84">
        <v>12</v>
      </c>
      <c r="BC84">
        <v>1</v>
      </c>
      <c r="BE84" t="s">
        <v>68</v>
      </c>
      <c r="BF84">
        <v>-1</v>
      </c>
      <c r="BG84" t="s">
        <v>349</v>
      </c>
      <c r="BI84" t="s">
        <v>119</v>
      </c>
      <c r="BJ84" t="s">
        <v>270</v>
      </c>
      <c r="BK84" t="s">
        <v>69</v>
      </c>
      <c r="BL84">
        <v>0.87521056651384765</v>
      </c>
      <c r="BM84">
        <v>3827</v>
      </c>
      <c r="BN84" t="s">
        <v>121</v>
      </c>
      <c r="BO84" t="s">
        <v>206</v>
      </c>
      <c r="BP84">
        <v>12</v>
      </c>
      <c r="BQ84">
        <v>2276.8159999999998</v>
      </c>
      <c r="BR84">
        <v>3.8678946035008203E-2</v>
      </c>
      <c r="BS84">
        <v>0.39885133077437496</v>
      </c>
      <c r="BT84">
        <v>0.14799275095156741</v>
      </c>
      <c r="BU84">
        <v>16.994</v>
      </c>
      <c r="BV84">
        <v>4.8752292675385283</v>
      </c>
      <c r="BW84">
        <v>46.380559518204372</v>
      </c>
      <c r="BX84">
        <v>24</v>
      </c>
      <c r="BY84">
        <v>111</v>
      </c>
      <c r="BZ84">
        <v>1062</v>
      </c>
    </row>
    <row r="85" spans="1:78" ht="16.5">
      <c r="A85" s="124" t="str">
        <f t="shared" si="19"/>
        <v>미래교통</v>
      </c>
      <c r="B85" s="125" t="str">
        <f t="shared" si="20"/>
        <v>전용춘</v>
      </c>
      <c r="C85" s="126" t="str">
        <f t="shared" si="21"/>
        <v>B</v>
      </c>
      <c r="D85" s="127">
        <f t="shared" si="22"/>
        <v>0.90798668749355327</v>
      </c>
      <c r="E85" s="128">
        <f t="shared" si="23"/>
        <v>8777</v>
      </c>
      <c r="F85" s="129" t="str">
        <f t="shared" si="24"/>
        <v>304</v>
      </c>
      <c r="G85" s="130" t="str">
        <f t="shared" si="25"/>
        <v>70바5998</v>
      </c>
      <c r="H85" s="131">
        <f t="shared" si="26"/>
        <v>13</v>
      </c>
      <c r="I85" s="132">
        <f t="shared" si="27"/>
        <v>3109.3050000000003</v>
      </c>
      <c r="J85" s="133">
        <f t="shared" si="28"/>
        <v>1.985480292294562E-2</v>
      </c>
      <c r="K85" s="133">
        <f t="shared" si="29"/>
        <v>0.38785762781694599</v>
      </c>
      <c r="L85" s="133">
        <f t="shared" si="30"/>
        <v>9.7127814736733764E-2</v>
      </c>
      <c r="M85" s="134">
        <f t="shared" si="31"/>
        <v>16.545000000000002</v>
      </c>
      <c r="N85" s="135">
        <f t="shared" si="32"/>
        <v>0.22513069640964781</v>
      </c>
      <c r="O85" s="135">
        <f t="shared" si="33"/>
        <v>31.164520688706958</v>
      </c>
      <c r="P85" s="217">
        <f t="shared" si="34"/>
        <v>11</v>
      </c>
      <c r="Q85" s="218">
        <f t="shared" si="35"/>
        <v>7</v>
      </c>
      <c r="R85" s="218">
        <f t="shared" si="36"/>
        <v>969</v>
      </c>
      <c r="T85">
        <v>510</v>
      </c>
      <c r="U85">
        <v>8777</v>
      </c>
      <c r="V85" t="s">
        <v>307</v>
      </c>
      <c r="W85">
        <v>3109.3890000000001</v>
      </c>
      <c r="X85">
        <v>1401.124</v>
      </c>
      <c r="Y85">
        <v>2.2189999999999999</v>
      </c>
      <c r="Z85">
        <v>16.545000000000002</v>
      </c>
      <c r="AA85">
        <v>164.55413899999999</v>
      </c>
      <c r="AB85">
        <v>3.2671899999999998</v>
      </c>
      <c r="AC85">
        <v>63.823577999999998</v>
      </c>
      <c r="AD85" s="1">
        <v>302</v>
      </c>
      <c r="AE85">
        <v>7</v>
      </c>
      <c r="AF85">
        <v>969</v>
      </c>
      <c r="AG85">
        <v>103</v>
      </c>
      <c r="AH85">
        <v>18.895841000000001</v>
      </c>
      <c r="AI85">
        <v>15731.5</v>
      </c>
      <c r="AJ85">
        <v>10641.7</v>
      </c>
      <c r="AK85">
        <v>11</v>
      </c>
      <c r="AL85">
        <v>3371</v>
      </c>
      <c r="AM85">
        <v>0.90798668749355327</v>
      </c>
      <c r="AN85" t="s">
        <v>68</v>
      </c>
      <c r="AO85">
        <v>486.52600000000001</v>
      </c>
      <c r="AP85" t="s">
        <v>560</v>
      </c>
      <c r="AQ85" t="s">
        <v>119</v>
      </c>
      <c r="AR85" t="s">
        <v>91</v>
      </c>
      <c r="AS85" t="s">
        <v>119</v>
      </c>
      <c r="AT85" t="s">
        <v>91</v>
      </c>
      <c r="AU85" t="s">
        <v>216</v>
      </c>
      <c r="AV85" t="s">
        <v>307</v>
      </c>
      <c r="AW85" t="s">
        <v>68</v>
      </c>
      <c r="AX85">
        <v>8777</v>
      </c>
      <c r="AY85" t="s">
        <v>394</v>
      </c>
      <c r="AZ85">
        <v>9</v>
      </c>
      <c r="BA85" t="s">
        <v>561</v>
      </c>
      <c r="BB85">
        <v>13</v>
      </c>
      <c r="BC85">
        <v>1</v>
      </c>
      <c r="BE85" t="s">
        <v>68</v>
      </c>
      <c r="BF85">
        <v>0</v>
      </c>
      <c r="BG85" t="s">
        <v>335</v>
      </c>
      <c r="BI85" t="s">
        <v>119</v>
      </c>
      <c r="BJ85" t="s">
        <v>307</v>
      </c>
      <c r="BK85" t="s">
        <v>68</v>
      </c>
      <c r="BL85">
        <v>0.90798668749355327</v>
      </c>
      <c r="BM85">
        <v>8777</v>
      </c>
      <c r="BN85" t="s">
        <v>91</v>
      </c>
      <c r="BO85" t="s">
        <v>216</v>
      </c>
      <c r="BP85">
        <v>13</v>
      </c>
      <c r="BQ85">
        <v>3109.3050000000003</v>
      </c>
      <c r="BR85">
        <v>1.985480292294562E-2</v>
      </c>
      <c r="BS85">
        <v>0.38785762781694599</v>
      </c>
      <c r="BT85">
        <v>9.7125190833311614E-2</v>
      </c>
      <c r="BU85">
        <v>16.545000000000002</v>
      </c>
      <c r="BV85">
        <v>0.22513069640964781</v>
      </c>
      <c r="BW85">
        <v>31.164520688706958</v>
      </c>
      <c r="BX85">
        <v>11</v>
      </c>
      <c r="BY85">
        <v>7</v>
      </c>
      <c r="BZ85">
        <v>969</v>
      </c>
    </row>
    <row r="86" spans="1:78" ht="16.5">
      <c r="A86" s="107" t="str">
        <f t="shared" si="19"/>
        <v>미래교통</v>
      </c>
      <c r="B86" s="108" t="str">
        <f t="shared" si="20"/>
        <v>전우홍</v>
      </c>
      <c r="C86" s="109" t="str">
        <f t="shared" si="21"/>
        <v>C</v>
      </c>
      <c r="D86" s="110">
        <f t="shared" si="22"/>
        <v>0.87277577922507255</v>
      </c>
      <c r="E86" s="111">
        <f t="shared" si="23"/>
        <v>7042</v>
      </c>
      <c r="F86" s="112" t="str">
        <f t="shared" si="24"/>
        <v>111</v>
      </c>
      <c r="G86" s="113" t="str">
        <f t="shared" si="25"/>
        <v>70바6067</v>
      </c>
      <c r="H86" s="114">
        <f t="shared" si="26"/>
        <v>2</v>
      </c>
      <c r="I86" s="115">
        <f t="shared" si="27"/>
        <v>4740.2759999999998</v>
      </c>
      <c r="J86" s="116">
        <f t="shared" si="28"/>
        <v>3.1202860393661404E-2</v>
      </c>
      <c r="K86" s="116">
        <f t="shared" si="29"/>
        <v>0.33946312958921998</v>
      </c>
      <c r="L86" s="116">
        <f t="shared" si="30"/>
        <v>0.11117496112040734</v>
      </c>
      <c r="M86" s="117">
        <f t="shared" si="31"/>
        <v>22.54</v>
      </c>
      <c r="N86" s="118">
        <f t="shared" si="32"/>
        <v>8.4383272197652626E-2</v>
      </c>
      <c r="O86" s="118">
        <f t="shared" si="33"/>
        <v>35.208920324470562</v>
      </c>
      <c r="P86" s="219">
        <f t="shared" si="34"/>
        <v>55</v>
      </c>
      <c r="Q86" s="220">
        <f t="shared" si="35"/>
        <v>4</v>
      </c>
      <c r="R86" s="220">
        <f t="shared" si="36"/>
        <v>1669</v>
      </c>
      <c r="T86">
        <v>510</v>
      </c>
      <c r="U86">
        <v>7042</v>
      </c>
      <c r="V86" t="s">
        <v>271</v>
      </c>
      <c r="W86">
        <v>4740.2759999999998</v>
      </c>
      <c r="X86">
        <v>1909.2139999999999</v>
      </c>
      <c r="Y86">
        <v>2.4830000000000001</v>
      </c>
      <c r="Z86">
        <v>22.54</v>
      </c>
      <c r="AA86">
        <v>163.7397</v>
      </c>
      <c r="AB86">
        <v>5.1091470000000001</v>
      </c>
      <c r="AC86">
        <v>55.583590999999998</v>
      </c>
      <c r="AD86" s="1">
        <v>527</v>
      </c>
      <c r="AE86">
        <v>4</v>
      </c>
      <c r="AF86">
        <v>1669</v>
      </c>
      <c r="AG86">
        <v>93</v>
      </c>
      <c r="AH86">
        <v>28.950071000000001</v>
      </c>
      <c r="AI86">
        <v>51515</v>
      </c>
      <c r="AJ86">
        <v>29392.799999999999</v>
      </c>
      <c r="AK86">
        <v>55</v>
      </c>
      <c r="AL86">
        <v>26867</v>
      </c>
      <c r="AM86">
        <v>0.87277577922507255</v>
      </c>
      <c r="AN86" t="s">
        <v>69</v>
      </c>
      <c r="AO86">
        <v>4017.1370000000002</v>
      </c>
      <c r="AP86" t="s">
        <v>562</v>
      </c>
      <c r="AQ86" t="s">
        <v>119</v>
      </c>
      <c r="AR86" t="s">
        <v>120</v>
      </c>
      <c r="AS86" t="s">
        <v>119</v>
      </c>
      <c r="AT86" t="s">
        <v>120</v>
      </c>
      <c r="AU86" t="s">
        <v>182</v>
      </c>
      <c r="AV86" t="s">
        <v>271</v>
      </c>
      <c r="AW86" t="s">
        <v>69</v>
      </c>
      <c r="AX86">
        <v>7042</v>
      </c>
      <c r="AY86" t="s">
        <v>396</v>
      </c>
      <c r="AZ86">
        <v>6</v>
      </c>
      <c r="BA86" t="s">
        <v>332</v>
      </c>
      <c r="BB86">
        <v>2</v>
      </c>
      <c r="BC86">
        <v>1</v>
      </c>
      <c r="BE86" t="s">
        <v>67</v>
      </c>
      <c r="BF86">
        <v>1</v>
      </c>
      <c r="BG86" t="s">
        <v>329</v>
      </c>
      <c r="BI86" t="s">
        <v>119</v>
      </c>
      <c r="BJ86" t="s">
        <v>271</v>
      </c>
      <c r="BK86" t="s">
        <v>69</v>
      </c>
      <c r="BL86">
        <v>0.87277577922507255</v>
      </c>
      <c r="BM86">
        <v>7042</v>
      </c>
      <c r="BN86" t="s">
        <v>120</v>
      </c>
      <c r="BO86" t="s">
        <v>182</v>
      </c>
      <c r="BP86">
        <v>2</v>
      </c>
      <c r="BQ86">
        <v>4740.2759999999998</v>
      </c>
      <c r="BR86">
        <v>3.1202860393661404E-2</v>
      </c>
      <c r="BS86">
        <v>0.33946312958921998</v>
      </c>
      <c r="BT86">
        <v>0.11117496112040734</v>
      </c>
      <c r="BU86">
        <v>22.54</v>
      </c>
      <c r="BV86">
        <v>8.4383272197652626E-2</v>
      </c>
      <c r="BW86">
        <v>35.208920324470562</v>
      </c>
      <c r="BX86">
        <v>55</v>
      </c>
      <c r="BY86">
        <v>4</v>
      </c>
      <c r="BZ86">
        <v>1669</v>
      </c>
    </row>
    <row r="87" spans="1:78" ht="16.5">
      <c r="A87" s="124" t="str">
        <f t="shared" si="19"/>
        <v>미래교통</v>
      </c>
      <c r="B87" s="125" t="str">
        <f t="shared" si="20"/>
        <v>전윤호</v>
      </c>
      <c r="C87" s="126" t="str">
        <f t="shared" si="21"/>
        <v>F</v>
      </c>
      <c r="D87" s="127">
        <f t="shared" si="22"/>
        <v>0.77904761904761899</v>
      </c>
      <c r="E87" s="128">
        <f t="shared" si="23"/>
        <v>3455</v>
      </c>
      <c r="F87" s="129" t="str">
        <f t="shared" si="24"/>
        <v>111-2</v>
      </c>
      <c r="G87" s="130" t="str">
        <f t="shared" si="25"/>
        <v>70바6084</v>
      </c>
      <c r="H87" s="131">
        <f t="shared" si="26"/>
        <v>1</v>
      </c>
      <c r="I87" s="132">
        <f t="shared" si="27"/>
        <v>1977.6030000000001</v>
      </c>
      <c r="J87" s="133">
        <f t="shared" si="28"/>
        <v>4.4083324234505124E-2</v>
      </c>
      <c r="K87" s="133">
        <f t="shared" si="29"/>
        <v>0.40038297564090253</v>
      </c>
      <c r="L87" s="133">
        <f t="shared" si="30"/>
        <v>0.34132229775136869</v>
      </c>
      <c r="M87" s="134">
        <f t="shared" si="31"/>
        <v>19.027999999999999</v>
      </c>
      <c r="N87" s="135">
        <f t="shared" si="32"/>
        <v>1.2135903920048665</v>
      </c>
      <c r="O87" s="135">
        <f t="shared" si="33"/>
        <v>58.505170147901268</v>
      </c>
      <c r="P87" s="217">
        <f t="shared" si="34"/>
        <v>22</v>
      </c>
      <c r="Q87" s="218">
        <f t="shared" si="35"/>
        <v>24</v>
      </c>
      <c r="R87" s="218">
        <f t="shared" si="36"/>
        <v>1157</v>
      </c>
      <c r="T87">
        <v>510</v>
      </c>
      <c r="U87">
        <v>3455</v>
      </c>
      <c r="V87" t="s">
        <v>308</v>
      </c>
      <c r="W87">
        <v>1977.6030000000001</v>
      </c>
      <c r="X87">
        <v>1208.684</v>
      </c>
      <c r="Y87">
        <v>1.6359999999999999</v>
      </c>
      <c r="Z87">
        <v>19.027999999999999</v>
      </c>
      <c r="AA87">
        <v>127.90108499999999</v>
      </c>
      <c r="AB87">
        <v>5.6383049999999999</v>
      </c>
      <c r="AC87">
        <v>51.209417000000002</v>
      </c>
      <c r="AD87" s="1">
        <v>675</v>
      </c>
      <c r="AE87">
        <v>24</v>
      </c>
      <c r="AF87">
        <v>1157</v>
      </c>
      <c r="AG87">
        <v>90</v>
      </c>
      <c r="AH87">
        <v>15.461971999999999</v>
      </c>
      <c r="AI87">
        <v>1202.4000000000001</v>
      </c>
      <c r="AJ87">
        <v>28.3</v>
      </c>
      <c r="AK87">
        <v>22</v>
      </c>
      <c r="AL87">
        <v>7127</v>
      </c>
      <c r="AM87">
        <v>0.77904761904761899</v>
      </c>
      <c r="AN87" t="s">
        <v>70</v>
      </c>
      <c r="AO87">
        <v>1977.6030000000001</v>
      </c>
      <c r="AP87" t="s">
        <v>563</v>
      </c>
      <c r="AQ87" t="s">
        <v>119</v>
      </c>
      <c r="AR87" t="s">
        <v>121</v>
      </c>
      <c r="AS87" t="s">
        <v>119</v>
      </c>
      <c r="AT87" t="s">
        <v>121</v>
      </c>
      <c r="AU87" t="s">
        <v>295</v>
      </c>
      <c r="AV87" t="s">
        <v>308</v>
      </c>
      <c r="AW87" t="s">
        <v>70</v>
      </c>
      <c r="AX87">
        <v>3455</v>
      </c>
      <c r="AY87" t="s">
        <v>389</v>
      </c>
      <c r="AZ87">
        <v>7</v>
      </c>
      <c r="BA87" t="s">
        <v>564</v>
      </c>
      <c r="BB87">
        <v>1</v>
      </c>
      <c r="BC87">
        <v>1</v>
      </c>
      <c r="BE87" t="s">
        <v>70</v>
      </c>
      <c r="BF87">
        <v>0</v>
      </c>
      <c r="BG87" t="s">
        <v>335</v>
      </c>
      <c r="BI87" t="s">
        <v>119</v>
      </c>
      <c r="BJ87" t="s">
        <v>308</v>
      </c>
      <c r="BK87" t="s">
        <v>70</v>
      </c>
      <c r="BL87">
        <v>0.77904761904761899</v>
      </c>
      <c r="BM87">
        <v>3455</v>
      </c>
      <c r="BN87" t="s">
        <v>121</v>
      </c>
      <c r="BO87" t="s">
        <v>295</v>
      </c>
      <c r="BP87">
        <v>1</v>
      </c>
      <c r="BQ87">
        <v>1977.6030000000001</v>
      </c>
      <c r="BR87">
        <v>4.4083324234505124E-2</v>
      </c>
      <c r="BS87">
        <v>0.40038297564090253</v>
      </c>
      <c r="BT87">
        <v>0.34132229775136869</v>
      </c>
      <c r="BU87">
        <v>19.027999999999999</v>
      </c>
      <c r="BV87">
        <v>1.2135903920048665</v>
      </c>
      <c r="BW87">
        <v>58.505170147901268</v>
      </c>
      <c r="BX87">
        <v>22</v>
      </c>
      <c r="BY87">
        <v>24</v>
      </c>
      <c r="BZ87">
        <v>1157</v>
      </c>
    </row>
    <row r="88" spans="1:78" ht="16.5">
      <c r="A88" s="107" t="str">
        <f t="shared" si="19"/>
        <v>미래교통</v>
      </c>
      <c r="B88" s="108" t="str">
        <f t="shared" si="20"/>
        <v>전은식</v>
      </c>
      <c r="C88" s="109" t="str">
        <f t="shared" si="21"/>
        <v>B</v>
      </c>
      <c r="D88" s="110">
        <f t="shared" si="22"/>
        <v>0.9322412643168595</v>
      </c>
      <c r="E88" s="111">
        <f t="shared" si="23"/>
        <v>9095</v>
      </c>
      <c r="F88" s="112" t="str">
        <f t="shared" si="24"/>
        <v>117</v>
      </c>
      <c r="G88" s="113" t="str">
        <f t="shared" si="25"/>
        <v>75아1244</v>
      </c>
      <c r="H88" s="114">
        <f t="shared" si="26"/>
        <v>2</v>
      </c>
      <c r="I88" s="115">
        <f t="shared" si="27"/>
        <v>5136.223</v>
      </c>
      <c r="J88" s="116">
        <f t="shared" si="28"/>
        <v>1.1576991874479619E-2</v>
      </c>
      <c r="K88" s="116">
        <f t="shared" si="29"/>
        <v>0.37273937726253958</v>
      </c>
      <c r="L88" s="116">
        <f t="shared" si="30"/>
        <v>0.10591440441740944</v>
      </c>
      <c r="M88" s="117">
        <f t="shared" si="31"/>
        <v>21.734999999999999</v>
      </c>
      <c r="N88" s="118">
        <f t="shared" si="32"/>
        <v>1.9469559635553208E-2</v>
      </c>
      <c r="O88" s="118">
        <f t="shared" si="33"/>
        <v>4.2638335601861526</v>
      </c>
      <c r="P88" s="219">
        <f t="shared" si="34"/>
        <v>88</v>
      </c>
      <c r="Q88" s="220">
        <f t="shared" si="35"/>
        <v>1</v>
      </c>
      <c r="R88" s="220">
        <f t="shared" si="36"/>
        <v>219</v>
      </c>
      <c r="T88">
        <v>510</v>
      </c>
      <c r="U88">
        <v>9095</v>
      </c>
      <c r="V88" t="s">
        <v>272</v>
      </c>
      <c r="W88">
        <v>5136.223</v>
      </c>
      <c r="X88">
        <v>2034.546</v>
      </c>
      <c r="Y88">
        <v>2.5249999999999999</v>
      </c>
      <c r="Z88">
        <v>21.734999999999999</v>
      </c>
      <c r="AA88">
        <v>159.89499000000001</v>
      </c>
      <c r="AB88">
        <v>1.8511029999999999</v>
      </c>
      <c r="AC88">
        <v>59.599159</v>
      </c>
      <c r="AD88" s="1">
        <v>544</v>
      </c>
      <c r="AE88">
        <v>1</v>
      </c>
      <c r="AF88">
        <v>219</v>
      </c>
      <c r="AG88">
        <v>91</v>
      </c>
      <c r="AH88">
        <v>32.122475999999999</v>
      </c>
      <c r="AI88">
        <v>104314.1</v>
      </c>
      <c r="AJ88">
        <v>67485.7</v>
      </c>
      <c r="AK88">
        <v>88</v>
      </c>
      <c r="AL88">
        <v>114430</v>
      </c>
      <c r="AM88">
        <v>0.9322412643168595</v>
      </c>
      <c r="AN88" t="s">
        <v>68</v>
      </c>
      <c r="AO88">
        <v>4889.1779999999999</v>
      </c>
      <c r="AP88" t="s">
        <v>565</v>
      </c>
      <c r="AQ88" t="s">
        <v>119</v>
      </c>
      <c r="AR88" t="s">
        <v>122</v>
      </c>
      <c r="AS88" t="s">
        <v>119</v>
      </c>
      <c r="AT88" t="s">
        <v>122</v>
      </c>
      <c r="AU88" t="s">
        <v>212</v>
      </c>
      <c r="AV88" t="s">
        <v>272</v>
      </c>
      <c r="AW88" t="s">
        <v>68</v>
      </c>
      <c r="AX88">
        <v>9095</v>
      </c>
      <c r="AY88" t="s">
        <v>441</v>
      </c>
      <c r="AZ88">
        <v>1</v>
      </c>
      <c r="BA88" t="s">
        <v>442</v>
      </c>
      <c r="BB88">
        <v>2</v>
      </c>
      <c r="BC88">
        <v>1</v>
      </c>
      <c r="BE88" t="s">
        <v>68</v>
      </c>
      <c r="BF88">
        <v>0</v>
      </c>
      <c r="BG88" t="s">
        <v>335</v>
      </c>
      <c r="BI88" t="s">
        <v>119</v>
      </c>
      <c r="BJ88" t="s">
        <v>272</v>
      </c>
      <c r="BK88" t="s">
        <v>68</v>
      </c>
      <c r="BL88">
        <v>0.9322412643168595</v>
      </c>
      <c r="BM88">
        <v>9095</v>
      </c>
      <c r="BN88" t="s">
        <v>122</v>
      </c>
      <c r="BO88" t="s">
        <v>212</v>
      </c>
      <c r="BP88">
        <v>2</v>
      </c>
      <c r="BQ88">
        <v>5136.223</v>
      </c>
      <c r="BR88">
        <v>1.1576991874479619E-2</v>
      </c>
      <c r="BS88">
        <v>0.37273937726253958</v>
      </c>
      <c r="BT88">
        <v>0.10591440441740944</v>
      </c>
      <c r="BU88">
        <v>21.734999999999999</v>
      </c>
      <c r="BV88">
        <v>1.9469559635553208E-2</v>
      </c>
      <c r="BW88">
        <v>4.2638335601861526</v>
      </c>
      <c r="BX88">
        <v>88</v>
      </c>
      <c r="BY88">
        <v>1</v>
      </c>
      <c r="BZ88">
        <v>219</v>
      </c>
    </row>
    <row r="89" spans="1:78" ht="16.5">
      <c r="A89" s="124" t="str">
        <f t="shared" si="19"/>
        <v>미래교통</v>
      </c>
      <c r="B89" s="125" t="str">
        <f t="shared" si="20"/>
        <v>전정환</v>
      </c>
      <c r="C89" s="126" t="str">
        <f t="shared" si="21"/>
        <v>C</v>
      </c>
      <c r="D89" s="127">
        <f t="shared" si="22"/>
        <v>0.85688797766859381</v>
      </c>
      <c r="E89" s="128">
        <f t="shared" si="23"/>
        <v>6526</v>
      </c>
      <c r="F89" s="129" t="str">
        <f t="shared" si="24"/>
        <v>111</v>
      </c>
      <c r="G89" s="130" t="str">
        <f t="shared" si="25"/>
        <v>70바6092</v>
      </c>
      <c r="H89" s="131">
        <f t="shared" si="26"/>
        <v>12</v>
      </c>
      <c r="I89" s="132">
        <f t="shared" si="27"/>
        <v>4666.6440000000002</v>
      </c>
      <c r="J89" s="133">
        <f t="shared" si="28"/>
        <v>1.6824672063597324E-2</v>
      </c>
      <c r="K89" s="133">
        <f t="shared" si="29"/>
        <v>0.313727540473412</v>
      </c>
      <c r="L89" s="133">
        <f t="shared" si="30"/>
        <v>0.20957244649474011</v>
      </c>
      <c r="M89" s="134">
        <f t="shared" si="31"/>
        <v>22.045000000000002</v>
      </c>
      <c r="N89" s="135">
        <f t="shared" si="32"/>
        <v>1.0071477490033522</v>
      </c>
      <c r="O89" s="135">
        <f t="shared" si="33"/>
        <v>37.32875273965616</v>
      </c>
      <c r="P89" s="217">
        <f t="shared" si="34"/>
        <v>30</v>
      </c>
      <c r="Q89" s="218">
        <f t="shared" si="35"/>
        <v>47</v>
      </c>
      <c r="R89" s="218">
        <f t="shared" si="36"/>
        <v>1742</v>
      </c>
      <c r="T89">
        <v>510</v>
      </c>
      <c r="U89">
        <v>6526</v>
      </c>
      <c r="V89" t="s">
        <v>369</v>
      </c>
      <c r="W89">
        <v>4666.6440000000002</v>
      </c>
      <c r="X89">
        <v>1863.203</v>
      </c>
      <c r="Y89">
        <v>2.5049999999999999</v>
      </c>
      <c r="Z89">
        <v>22.045000000000002</v>
      </c>
      <c r="AA89">
        <v>157.654425</v>
      </c>
      <c r="AB89">
        <v>2.6524839999999998</v>
      </c>
      <c r="AC89">
        <v>49.460535</v>
      </c>
      <c r="AD89" s="1">
        <v>978</v>
      </c>
      <c r="AE89">
        <v>47</v>
      </c>
      <c r="AF89">
        <v>1742</v>
      </c>
      <c r="AG89">
        <v>94</v>
      </c>
      <c r="AH89">
        <v>29.600463000000001</v>
      </c>
      <c r="AI89">
        <v>47527.4</v>
      </c>
      <c r="AJ89">
        <v>24508.9</v>
      </c>
      <c r="AK89">
        <v>30</v>
      </c>
      <c r="AL89">
        <v>23096</v>
      </c>
      <c r="AM89">
        <v>0.85688797766859381</v>
      </c>
      <c r="AN89" t="s">
        <v>69</v>
      </c>
      <c r="AO89">
        <v>742.32100000000003</v>
      </c>
      <c r="AP89" t="s">
        <v>566</v>
      </c>
      <c r="AQ89" t="s">
        <v>119</v>
      </c>
      <c r="AR89" t="s">
        <v>120</v>
      </c>
      <c r="AS89" t="s">
        <v>119</v>
      </c>
      <c r="AT89" t="s">
        <v>120</v>
      </c>
      <c r="AU89" t="s">
        <v>183</v>
      </c>
      <c r="AV89" t="s">
        <v>369</v>
      </c>
      <c r="AW89" t="s">
        <v>69</v>
      </c>
      <c r="AX89">
        <v>6526</v>
      </c>
      <c r="AY89" t="s">
        <v>396</v>
      </c>
      <c r="AZ89">
        <v>12</v>
      </c>
      <c r="BA89" t="s">
        <v>567</v>
      </c>
      <c r="BB89">
        <v>12</v>
      </c>
      <c r="BC89">
        <v>1</v>
      </c>
      <c r="BE89" t="s">
        <v>67</v>
      </c>
      <c r="BF89">
        <v>1</v>
      </c>
      <c r="BG89" t="s">
        <v>329</v>
      </c>
      <c r="BI89" t="s">
        <v>119</v>
      </c>
      <c r="BJ89" t="s">
        <v>369</v>
      </c>
      <c r="BK89" t="s">
        <v>69</v>
      </c>
      <c r="BL89">
        <v>0.85688797766859381</v>
      </c>
      <c r="BM89">
        <v>6526</v>
      </c>
      <c r="BN89" t="s">
        <v>120</v>
      </c>
      <c r="BO89" t="s">
        <v>183</v>
      </c>
      <c r="BP89">
        <v>12</v>
      </c>
      <c r="BQ89">
        <v>4666.6440000000002</v>
      </c>
      <c r="BR89">
        <v>1.6824672063597324E-2</v>
      </c>
      <c r="BS89">
        <v>0.313727540473412</v>
      </c>
      <c r="BT89">
        <v>0.20957244649474011</v>
      </c>
      <c r="BU89">
        <v>22.045000000000002</v>
      </c>
      <c r="BV89">
        <v>1.0071477490033522</v>
      </c>
      <c r="BW89">
        <v>37.32875273965616</v>
      </c>
      <c r="BX89">
        <v>30</v>
      </c>
      <c r="BY89">
        <v>47</v>
      </c>
      <c r="BZ89">
        <v>1742</v>
      </c>
    </row>
    <row r="90" spans="1:78" ht="16.5">
      <c r="A90" s="107" t="str">
        <f t="shared" si="19"/>
        <v>미래교통</v>
      </c>
      <c r="B90" s="108" t="str">
        <f t="shared" si="20"/>
        <v>정계수</v>
      </c>
      <c r="C90" s="109" t="str">
        <f t="shared" si="21"/>
        <v>D</v>
      </c>
      <c r="D90" s="110">
        <f t="shared" si="22"/>
        <v>0.84140508785981216</v>
      </c>
      <c r="E90" s="111">
        <f t="shared" si="23"/>
        <v>3615</v>
      </c>
      <c r="F90" s="112" t="str">
        <f t="shared" si="24"/>
        <v>111-2</v>
      </c>
      <c r="G90" s="113" t="str">
        <f t="shared" si="25"/>
        <v>70바5029</v>
      </c>
      <c r="H90" s="114">
        <f t="shared" si="26"/>
        <v>5</v>
      </c>
      <c r="I90" s="115">
        <f t="shared" si="27"/>
        <v>2561.8489999999997</v>
      </c>
      <c r="J90" s="116">
        <f t="shared" si="28"/>
        <v>1.8128369574046337E-2</v>
      </c>
      <c r="K90" s="116">
        <f t="shared" si="29"/>
        <v>0.4005007187284379</v>
      </c>
      <c r="L90" s="116">
        <f t="shared" si="30"/>
        <v>0.2092238847800944</v>
      </c>
      <c r="M90" s="117">
        <f t="shared" si="31"/>
        <v>18.096</v>
      </c>
      <c r="N90" s="118">
        <f t="shared" si="32"/>
        <v>0.54648029606741078</v>
      </c>
      <c r="O90" s="118">
        <f t="shared" si="33"/>
        <v>20.102668033908323</v>
      </c>
      <c r="P90" s="219">
        <f t="shared" si="34"/>
        <v>12</v>
      </c>
      <c r="Q90" s="220">
        <f t="shared" si="35"/>
        <v>14</v>
      </c>
      <c r="R90" s="220">
        <f t="shared" si="36"/>
        <v>515</v>
      </c>
      <c r="T90">
        <v>510</v>
      </c>
      <c r="U90">
        <v>3615</v>
      </c>
      <c r="V90" t="s">
        <v>273</v>
      </c>
      <c r="W90">
        <v>2561.8490000000002</v>
      </c>
      <c r="X90">
        <v>1389.68</v>
      </c>
      <c r="Y90">
        <v>1.843</v>
      </c>
      <c r="Z90">
        <v>18.096</v>
      </c>
      <c r="AA90">
        <v>149.08968999999999</v>
      </c>
      <c r="AB90">
        <v>2.702753</v>
      </c>
      <c r="AC90">
        <v>59.710527999999996</v>
      </c>
      <c r="AD90" s="1">
        <v>536</v>
      </c>
      <c r="AE90">
        <v>14</v>
      </c>
      <c r="AF90">
        <v>515</v>
      </c>
      <c r="AG90">
        <v>94</v>
      </c>
      <c r="AH90">
        <v>17.183274000000001</v>
      </c>
      <c r="AI90">
        <v>6777.3</v>
      </c>
      <c r="AJ90">
        <v>3317.5</v>
      </c>
      <c r="AK90">
        <v>12</v>
      </c>
      <c r="AL90">
        <v>3390</v>
      </c>
      <c r="AM90">
        <v>0.84140508785981216</v>
      </c>
      <c r="AN90" t="s">
        <v>67</v>
      </c>
      <c r="AO90">
        <v>1677.4690000000001</v>
      </c>
      <c r="AP90" t="s">
        <v>568</v>
      </c>
      <c r="AQ90" t="s">
        <v>119</v>
      </c>
      <c r="AR90" t="s">
        <v>121</v>
      </c>
      <c r="AS90" t="s">
        <v>119</v>
      </c>
      <c r="AT90" t="s">
        <v>121</v>
      </c>
      <c r="AU90" t="s">
        <v>195</v>
      </c>
      <c r="AV90" t="s">
        <v>273</v>
      </c>
      <c r="AW90" t="s">
        <v>67</v>
      </c>
      <c r="AX90">
        <v>3615</v>
      </c>
      <c r="AY90" t="s">
        <v>411</v>
      </c>
      <c r="AZ90">
        <v>2</v>
      </c>
      <c r="BA90" t="s">
        <v>316</v>
      </c>
      <c r="BB90">
        <v>5</v>
      </c>
      <c r="BC90">
        <v>1</v>
      </c>
      <c r="BE90" t="s">
        <v>67</v>
      </c>
      <c r="BF90">
        <v>0</v>
      </c>
      <c r="BG90" t="s">
        <v>335</v>
      </c>
      <c r="BI90" t="s">
        <v>119</v>
      </c>
      <c r="BJ90" t="s">
        <v>273</v>
      </c>
      <c r="BK90" t="s">
        <v>67</v>
      </c>
      <c r="BL90">
        <v>0.84140508785981216</v>
      </c>
      <c r="BM90">
        <v>3615</v>
      </c>
      <c r="BN90" t="s">
        <v>121</v>
      </c>
      <c r="BO90" t="s">
        <v>195</v>
      </c>
      <c r="BP90">
        <v>5</v>
      </c>
      <c r="BQ90">
        <v>2561.8489999999997</v>
      </c>
      <c r="BR90">
        <v>1.8128369574046337E-2</v>
      </c>
      <c r="BS90">
        <v>0.4005007187284379</v>
      </c>
      <c r="BT90">
        <v>0.20922388478009438</v>
      </c>
      <c r="BU90">
        <v>18.096</v>
      </c>
      <c r="BV90">
        <v>0.54648029606741078</v>
      </c>
      <c r="BW90">
        <v>20.102668033908323</v>
      </c>
      <c r="BX90">
        <v>12</v>
      </c>
      <c r="BY90">
        <v>14</v>
      </c>
      <c r="BZ90">
        <v>515</v>
      </c>
    </row>
    <row r="91" spans="1:78" ht="16.5">
      <c r="A91" s="124" t="str">
        <f t="shared" si="19"/>
        <v>미래교통</v>
      </c>
      <c r="B91" s="125" t="str">
        <f t="shared" si="20"/>
        <v>정한샘</v>
      </c>
      <c r="C91" s="126" t="str">
        <f t="shared" si="21"/>
        <v>C</v>
      </c>
      <c r="D91" s="127">
        <f t="shared" si="22"/>
        <v>0.85328443342895222</v>
      </c>
      <c r="E91" s="128">
        <f t="shared" si="23"/>
        <v>7151</v>
      </c>
      <c r="F91" s="129" t="str">
        <f t="shared" si="24"/>
        <v>111</v>
      </c>
      <c r="G91" s="130" t="str">
        <f t="shared" si="25"/>
        <v>70바5924</v>
      </c>
      <c r="H91" s="131">
        <f t="shared" si="26"/>
        <v>14</v>
      </c>
      <c r="I91" s="132">
        <f t="shared" si="27"/>
        <v>3034.3360000000007</v>
      </c>
      <c r="J91" s="133">
        <f t="shared" si="28"/>
        <v>2.3875749583146987E-2</v>
      </c>
      <c r="K91" s="133">
        <f t="shared" si="29"/>
        <v>0.36589365524592937</v>
      </c>
      <c r="L91" s="133">
        <f t="shared" si="30"/>
        <v>0.14863218839311135</v>
      </c>
      <c r="M91" s="134">
        <f t="shared" si="31"/>
        <v>18.103000000000002</v>
      </c>
      <c r="N91" s="135">
        <f t="shared" si="32"/>
        <v>0.36251753266612524</v>
      </c>
      <c r="O91" s="135">
        <f t="shared" si="33"/>
        <v>27.617244761292085</v>
      </c>
      <c r="P91" s="217">
        <f t="shared" si="34"/>
        <v>14</v>
      </c>
      <c r="Q91" s="218">
        <f t="shared" si="35"/>
        <v>11</v>
      </c>
      <c r="R91" s="218">
        <f t="shared" si="36"/>
        <v>838</v>
      </c>
      <c r="T91">
        <v>510</v>
      </c>
      <c r="U91">
        <v>7151</v>
      </c>
      <c r="V91" t="s">
        <v>375</v>
      </c>
      <c r="W91">
        <v>3034.3359999999998</v>
      </c>
      <c r="X91">
        <v>1495.258</v>
      </c>
      <c r="Y91">
        <v>2.0289999999999999</v>
      </c>
      <c r="Z91">
        <v>18.103000000000002</v>
      </c>
      <c r="AA91">
        <v>154.86274</v>
      </c>
      <c r="AB91">
        <v>3.6974640000000001</v>
      </c>
      <c r="AC91">
        <v>56.663294</v>
      </c>
      <c r="AD91" s="1">
        <v>451</v>
      </c>
      <c r="AE91">
        <v>11</v>
      </c>
      <c r="AF91">
        <v>838</v>
      </c>
      <c r="AG91">
        <v>92</v>
      </c>
      <c r="AH91">
        <v>19.593712</v>
      </c>
      <c r="AI91">
        <v>15163.4</v>
      </c>
      <c r="AJ91">
        <v>7502</v>
      </c>
      <c r="AK91">
        <v>14</v>
      </c>
      <c r="AL91">
        <v>5435</v>
      </c>
      <c r="AM91">
        <v>0.85328443342895222</v>
      </c>
      <c r="AN91" t="s">
        <v>69</v>
      </c>
      <c r="AO91">
        <v>494.75</v>
      </c>
      <c r="AP91" t="s">
        <v>569</v>
      </c>
      <c r="AQ91" t="s">
        <v>119</v>
      </c>
      <c r="AR91" t="s">
        <v>120</v>
      </c>
      <c r="AS91" t="s">
        <v>119</v>
      </c>
      <c r="AT91" t="s">
        <v>120</v>
      </c>
      <c r="AU91" t="s">
        <v>178</v>
      </c>
      <c r="AV91" t="s">
        <v>375</v>
      </c>
      <c r="AW91" t="s">
        <v>69</v>
      </c>
      <c r="AX91">
        <v>7151</v>
      </c>
      <c r="AY91" t="s">
        <v>396</v>
      </c>
      <c r="AZ91">
        <v>13</v>
      </c>
      <c r="BA91" t="s">
        <v>570</v>
      </c>
      <c r="BB91">
        <v>14</v>
      </c>
      <c r="BC91">
        <v>1</v>
      </c>
      <c r="BE91" t="s">
        <v>67</v>
      </c>
      <c r="BF91">
        <v>1</v>
      </c>
      <c r="BG91" t="s">
        <v>329</v>
      </c>
      <c r="BI91" t="s">
        <v>119</v>
      </c>
      <c r="BJ91" t="s">
        <v>375</v>
      </c>
      <c r="BK91" t="s">
        <v>69</v>
      </c>
      <c r="BL91">
        <v>0.85328443342895222</v>
      </c>
      <c r="BM91">
        <v>7151</v>
      </c>
      <c r="BN91" t="s">
        <v>120</v>
      </c>
      <c r="BO91" t="s">
        <v>178</v>
      </c>
      <c r="BP91">
        <v>14</v>
      </c>
      <c r="BQ91">
        <v>3034.3360000000007</v>
      </c>
      <c r="BR91">
        <v>2.3875749583146987E-2</v>
      </c>
      <c r="BS91">
        <v>0.36589365524592937</v>
      </c>
      <c r="BT91">
        <v>0.14863218839311138</v>
      </c>
      <c r="BU91">
        <v>18.103000000000002</v>
      </c>
      <c r="BV91">
        <v>0.36251753266612524</v>
      </c>
      <c r="BW91">
        <v>27.617244761292085</v>
      </c>
      <c r="BX91">
        <v>14</v>
      </c>
      <c r="BY91">
        <v>11</v>
      </c>
      <c r="BZ91">
        <v>838</v>
      </c>
    </row>
    <row r="92" spans="1:78" ht="16.5">
      <c r="A92" s="107" t="str">
        <f t="shared" si="19"/>
        <v>미래교통</v>
      </c>
      <c r="B92" s="108" t="str">
        <f t="shared" si="20"/>
        <v>정해권</v>
      </c>
      <c r="C92" s="109" t="str">
        <f t="shared" si="21"/>
        <v>C</v>
      </c>
      <c r="D92" s="110">
        <f t="shared" si="22"/>
        <v>0.87666666666666659</v>
      </c>
      <c r="E92" s="111">
        <f t="shared" si="23"/>
        <v>9883</v>
      </c>
      <c r="F92" s="112" t="str">
        <f t="shared" si="24"/>
        <v>304</v>
      </c>
      <c r="G92" s="113" t="str">
        <f t="shared" si="25"/>
        <v>70바5930</v>
      </c>
      <c r="H92" s="114">
        <f t="shared" si="26"/>
        <v>1</v>
      </c>
      <c r="I92" s="115">
        <f t="shared" si="27"/>
        <v>3681.2539999999999</v>
      </c>
      <c r="J92" s="116">
        <f t="shared" si="28"/>
        <v>5.928196005254651E-3</v>
      </c>
      <c r="K92" s="116">
        <f t="shared" si="29"/>
        <v>0.31405310488071081</v>
      </c>
      <c r="L92" s="116">
        <f t="shared" si="30"/>
        <v>0.1336501094464006</v>
      </c>
      <c r="M92" s="117">
        <f t="shared" si="31"/>
        <v>20.696000000000002</v>
      </c>
      <c r="N92" s="118">
        <f t="shared" si="32"/>
        <v>0.2173172511323587</v>
      </c>
      <c r="O92" s="118">
        <f t="shared" si="33"/>
        <v>47.565313341595015</v>
      </c>
      <c r="P92" s="219">
        <f t="shared" si="34"/>
        <v>1</v>
      </c>
      <c r="Q92" s="220">
        <f t="shared" si="35"/>
        <v>8</v>
      </c>
      <c r="R92" s="220">
        <f t="shared" si="36"/>
        <v>1751</v>
      </c>
      <c r="T92">
        <v>510</v>
      </c>
      <c r="U92">
        <v>9883</v>
      </c>
      <c r="V92" t="s">
        <v>274</v>
      </c>
      <c r="W92">
        <v>3681.2539999999999</v>
      </c>
      <c r="X92">
        <v>1399.6869999999999</v>
      </c>
      <c r="Y92">
        <v>2.63</v>
      </c>
      <c r="Z92">
        <v>20.696000000000002</v>
      </c>
      <c r="AA92">
        <v>129.32163499999999</v>
      </c>
      <c r="AB92">
        <v>0.76664399999999999</v>
      </c>
      <c r="AC92">
        <v>40.613861</v>
      </c>
      <c r="AD92" s="1">
        <v>492</v>
      </c>
      <c r="AE92">
        <v>8</v>
      </c>
      <c r="AF92">
        <v>1751</v>
      </c>
      <c r="AG92">
        <v>117</v>
      </c>
      <c r="AH92">
        <v>28.465878</v>
      </c>
      <c r="AI92">
        <v>24937.3</v>
      </c>
      <c r="AJ92">
        <v>15811.4</v>
      </c>
      <c r="AK92">
        <v>1</v>
      </c>
      <c r="AL92">
        <v>6</v>
      </c>
      <c r="AM92">
        <v>0.87666666666666659</v>
      </c>
      <c r="AN92" t="s">
        <v>69</v>
      </c>
      <c r="AO92">
        <v>3681.2539999999999</v>
      </c>
      <c r="AP92" t="s">
        <v>571</v>
      </c>
      <c r="AQ92" t="s">
        <v>119</v>
      </c>
      <c r="AR92" t="s">
        <v>91</v>
      </c>
      <c r="AS92" t="s">
        <v>119</v>
      </c>
      <c r="AT92" t="s">
        <v>91</v>
      </c>
      <c r="AU92" t="s">
        <v>215</v>
      </c>
      <c r="AV92" t="s">
        <v>274</v>
      </c>
      <c r="AW92" t="s">
        <v>69</v>
      </c>
      <c r="AX92">
        <v>9883</v>
      </c>
      <c r="AY92" t="s">
        <v>395</v>
      </c>
      <c r="AZ92">
        <v>4</v>
      </c>
      <c r="BA92" t="s">
        <v>353</v>
      </c>
      <c r="BB92">
        <v>1</v>
      </c>
      <c r="BC92">
        <v>1</v>
      </c>
      <c r="BE92" t="s">
        <v>69</v>
      </c>
      <c r="BF92">
        <v>0</v>
      </c>
      <c r="BG92" t="s">
        <v>335</v>
      </c>
      <c r="BI92" t="s">
        <v>119</v>
      </c>
      <c r="BJ92" t="s">
        <v>274</v>
      </c>
      <c r="BK92" t="s">
        <v>69</v>
      </c>
      <c r="BL92">
        <v>0.87666666666666659</v>
      </c>
      <c r="BM92">
        <v>9883</v>
      </c>
      <c r="BN92" t="s">
        <v>91</v>
      </c>
      <c r="BO92" t="s">
        <v>215</v>
      </c>
      <c r="BP92">
        <v>1</v>
      </c>
      <c r="BQ92">
        <v>3681.2539999999999</v>
      </c>
      <c r="BR92">
        <v>5.928196005254651E-3</v>
      </c>
      <c r="BS92">
        <v>0.31405310488071081</v>
      </c>
      <c r="BT92">
        <v>0.1336501094464006</v>
      </c>
      <c r="BU92">
        <v>20.696000000000002</v>
      </c>
      <c r="BV92">
        <v>0.2173172511323587</v>
      </c>
      <c r="BW92">
        <v>47.565313341595015</v>
      </c>
      <c r="BX92">
        <v>1</v>
      </c>
      <c r="BY92">
        <v>8</v>
      </c>
      <c r="BZ92">
        <v>1751</v>
      </c>
    </row>
    <row r="93" spans="1:78" ht="16.5">
      <c r="A93" s="124" t="str">
        <f t="shared" si="19"/>
        <v>미래교통</v>
      </c>
      <c r="B93" s="125" t="str">
        <f t="shared" si="20"/>
        <v>지생규</v>
      </c>
      <c r="C93" s="126" t="str">
        <f t="shared" si="21"/>
        <v>C</v>
      </c>
      <c r="D93" s="127">
        <f t="shared" si="22"/>
        <v>0.88034482758620691</v>
      </c>
      <c r="E93" s="128">
        <f t="shared" si="23"/>
        <v>1641</v>
      </c>
      <c r="F93" s="129" t="str">
        <f t="shared" si="24"/>
        <v>111</v>
      </c>
      <c r="G93" s="130" t="str">
        <f t="shared" si="25"/>
        <v>70바6004</v>
      </c>
      <c r="H93" s="131">
        <f t="shared" si="26"/>
        <v>1</v>
      </c>
      <c r="I93" s="132">
        <f t="shared" si="27"/>
        <v>4545.3050000000003</v>
      </c>
      <c r="J93" s="133">
        <f t="shared" si="28"/>
        <v>2.8753476835703819E-2</v>
      </c>
      <c r="K93" s="133">
        <f t="shared" si="29"/>
        <v>0.24862254019557148</v>
      </c>
      <c r="L93" s="133">
        <f t="shared" si="30"/>
        <v>0.10164334406601977</v>
      </c>
      <c r="M93" s="134">
        <f t="shared" si="31"/>
        <v>21.96</v>
      </c>
      <c r="N93" s="135">
        <f t="shared" si="32"/>
        <v>1.782058629728918</v>
      </c>
      <c r="O93" s="135">
        <f t="shared" si="33"/>
        <v>8.4042765006968718</v>
      </c>
      <c r="P93" s="217">
        <f t="shared" si="34"/>
        <v>9</v>
      </c>
      <c r="Q93" s="218">
        <f t="shared" si="35"/>
        <v>81</v>
      </c>
      <c r="R93" s="218">
        <f t="shared" si="36"/>
        <v>382</v>
      </c>
      <c r="T93">
        <v>510</v>
      </c>
      <c r="U93">
        <v>1641</v>
      </c>
      <c r="V93" t="s">
        <v>309</v>
      </c>
      <c r="W93">
        <v>4545.3050000000003</v>
      </c>
      <c r="X93">
        <v>1780.538</v>
      </c>
      <c r="Y93">
        <v>2.5529999999999999</v>
      </c>
      <c r="Z93">
        <v>21.96</v>
      </c>
      <c r="AA93">
        <v>150.60856899999999</v>
      </c>
      <c r="AB93">
        <v>4.3305199999999999</v>
      </c>
      <c r="AC93">
        <v>37.444685</v>
      </c>
      <c r="AD93" s="1">
        <v>462</v>
      </c>
      <c r="AE93">
        <v>81</v>
      </c>
      <c r="AF93">
        <v>382</v>
      </c>
      <c r="AG93">
        <v>93</v>
      </c>
      <c r="AH93">
        <v>30.179590000000001</v>
      </c>
      <c r="AI93">
        <v>27876.9</v>
      </c>
      <c r="AJ93">
        <v>8386</v>
      </c>
      <c r="AK93">
        <v>9</v>
      </c>
      <c r="AL93">
        <v>5918</v>
      </c>
      <c r="AM93">
        <v>0.88034482758620691</v>
      </c>
      <c r="AN93" t="s">
        <v>69</v>
      </c>
      <c r="AO93">
        <v>4545.3050000000003</v>
      </c>
      <c r="AP93" t="s">
        <v>572</v>
      </c>
      <c r="AQ93" t="s">
        <v>119</v>
      </c>
      <c r="AR93" t="s">
        <v>120</v>
      </c>
      <c r="AS93" t="s">
        <v>119</v>
      </c>
      <c r="AT93" t="s">
        <v>120</v>
      </c>
      <c r="AU93" t="s">
        <v>292</v>
      </c>
      <c r="AV93" t="s">
        <v>309</v>
      </c>
      <c r="AW93" t="s">
        <v>69</v>
      </c>
      <c r="AX93">
        <v>1641</v>
      </c>
      <c r="AY93" t="s">
        <v>396</v>
      </c>
      <c r="AZ93">
        <v>5</v>
      </c>
      <c r="BA93" t="s">
        <v>345</v>
      </c>
      <c r="BB93">
        <v>1</v>
      </c>
      <c r="BC93">
        <v>1</v>
      </c>
      <c r="BE93" t="s">
        <v>69</v>
      </c>
      <c r="BF93">
        <v>0</v>
      </c>
      <c r="BG93" t="s">
        <v>335</v>
      </c>
      <c r="BI93" t="s">
        <v>119</v>
      </c>
      <c r="BJ93" t="s">
        <v>309</v>
      </c>
      <c r="BK93" t="s">
        <v>69</v>
      </c>
      <c r="BL93">
        <v>0.88034482758620691</v>
      </c>
      <c r="BM93">
        <v>1641</v>
      </c>
      <c r="BN93" t="s">
        <v>120</v>
      </c>
      <c r="BO93" t="s">
        <v>292</v>
      </c>
      <c r="BP93">
        <v>1</v>
      </c>
      <c r="BQ93">
        <v>4545.3050000000003</v>
      </c>
      <c r="BR93">
        <v>2.8753476835703819E-2</v>
      </c>
      <c r="BS93">
        <v>0.24862254019557148</v>
      </c>
      <c r="BT93">
        <v>0.10164334406601977</v>
      </c>
      <c r="BU93">
        <v>21.96</v>
      </c>
      <c r="BV93">
        <v>1.782058629728918</v>
      </c>
      <c r="BW93">
        <v>8.4042765006968718</v>
      </c>
      <c r="BX93">
        <v>9</v>
      </c>
      <c r="BY93">
        <v>81</v>
      </c>
      <c r="BZ93">
        <v>382</v>
      </c>
    </row>
    <row r="94" spans="1:78" ht="16.5">
      <c r="A94" s="107" t="str">
        <f t="shared" si="19"/>
        <v>미래교통</v>
      </c>
      <c r="B94" s="108" t="str">
        <f t="shared" si="20"/>
        <v>채익현</v>
      </c>
      <c r="C94" s="109" t="str">
        <f t="shared" si="21"/>
        <v>B</v>
      </c>
      <c r="D94" s="110">
        <f t="shared" si="22"/>
        <v>0.91900000000000004</v>
      </c>
      <c r="E94" s="111">
        <f t="shared" si="23"/>
        <v>9519</v>
      </c>
      <c r="F94" s="112" t="str">
        <f t="shared" si="24"/>
        <v>111</v>
      </c>
      <c r="G94" s="113" t="str">
        <f t="shared" si="25"/>
        <v>70바6093</v>
      </c>
      <c r="H94" s="114">
        <f t="shared" si="26"/>
        <v>1</v>
      </c>
      <c r="I94" s="115">
        <f t="shared" si="27"/>
        <v>4921.2309999999998</v>
      </c>
      <c r="J94" s="116">
        <f t="shared" si="28"/>
        <v>4.8568129387791072E-2</v>
      </c>
      <c r="K94" s="116">
        <f t="shared" si="29"/>
        <v>0.33067414014166874</v>
      </c>
      <c r="L94" s="116">
        <f t="shared" si="30"/>
        <v>0.16235775154631027</v>
      </c>
      <c r="M94" s="117">
        <f t="shared" si="31"/>
        <v>20.228000000000002</v>
      </c>
      <c r="N94" s="118">
        <f t="shared" si="32"/>
        <v>4.0640238184307953E-2</v>
      </c>
      <c r="O94" s="118">
        <f t="shared" si="33"/>
        <v>45.110664384581824</v>
      </c>
      <c r="P94" s="219">
        <f t="shared" si="34"/>
        <v>63</v>
      </c>
      <c r="Q94" s="220">
        <f t="shared" si="35"/>
        <v>2</v>
      </c>
      <c r="R94" s="220">
        <f t="shared" si="36"/>
        <v>2220</v>
      </c>
      <c r="T94">
        <v>510</v>
      </c>
      <c r="U94">
        <v>9519</v>
      </c>
      <c r="V94" t="s">
        <v>275</v>
      </c>
      <c r="W94">
        <v>4921.2309999999998</v>
      </c>
      <c r="X94">
        <v>1785.0260000000001</v>
      </c>
      <c r="Y94">
        <v>2.7570000000000001</v>
      </c>
      <c r="Z94">
        <v>20.228000000000002</v>
      </c>
      <c r="AA94">
        <v>177.41358600000001</v>
      </c>
      <c r="AB94">
        <v>8.6166459999999994</v>
      </c>
      <c r="AC94">
        <v>58.666085000000002</v>
      </c>
      <c r="AD94" s="1">
        <v>799</v>
      </c>
      <c r="AE94">
        <v>2</v>
      </c>
      <c r="AF94">
        <v>2220</v>
      </c>
      <c r="AG94">
        <v>92</v>
      </c>
      <c r="AH94">
        <v>27.738748999999999</v>
      </c>
      <c r="AI94">
        <v>49863.3</v>
      </c>
      <c r="AJ94">
        <v>24138.5</v>
      </c>
      <c r="AK94">
        <v>63</v>
      </c>
      <c r="AL94">
        <v>24397</v>
      </c>
      <c r="AM94">
        <v>0.91900000000000004</v>
      </c>
      <c r="AN94" t="s">
        <v>68</v>
      </c>
      <c r="AO94">
        <v>4921.2309999999998</v>
      </c>
      <c r="AP94" t="s">
        <v>573</v>
      </c>
      <c r="AQ94" t="s">
        <v>119</v>
      </c>
      <c r="AR94" t="s">
        <v>120</v>
      </c>
      <c r="AS94" t="s">
        <v>119</v>
      </c>
      <c r="AT94" t="s">
        <v>120</v>
      </c>
      <c r="AU94" t="s">
        <v>184</v>
      </c>
      <c r="AV94" t="s">
        <v>275</v>
      </c>
      <c r="AW94" t="s">
        <v>68</v>
      </c>
      <c r="AX94">
        <v>9519</v>
      </c>
      <c r="AY94" t="s">
        <v>398</v>
      </c>
      <c r="AZ94">
        <v>6</v>
      </c>
      <c r="BA94" t="s">
        <v>336</v>
      </c>
      <c r="BB94">
        <v>1</v>
      </c>
      <c r="BC94">
        <v>1</v>
      </c>
      <c r="BE94" t="s">
        <v>68</v>
      </c>
      <c r="BF94">
        <v>0</v>
      </c>
      <c r="BG94" t="s">
        <v>335</v>
      </c>
      <c r="BI94" t="s">
        <v>119</v>
      </c>
      <c r="BJ94" t="s">
        <v>275</v>
      </c>
      <c r="BK94" t="s">
        <v>68</v>
      </c>
      <c r="BL94">
        <v>0.91900000000000004</v>
      </c>
      <c r="BM94">
        <v>9519</v>
      </c>
      <c r="BN94" t="s">
        <v>120</v>
      </c>
      <c r="BO94" t="s">
        <v>184</v>
      </c>
      <c r="BP94">
        <v>1</v>
      </c>
      <c r="BQ94">
        <v>4921.2309999999998</v>
      </c>
      <c r="BR94">
        <v>4.8568129387791072E-2</v>
      </c>
      <c r="BS94">
        <v>0.33067414014166874</v>
      </c>
      <c r="BT94">
        <v>0.16235775154631027</v>
      </c>
      <c r="BU94">
        <v>20.228000000000002</v>
      </c>
      <c r="BV94">
        <v>4.0640238184307953E-2</v>
      </c>
      <c r="BW94">
        <v>45.110664384581824</v>
      </c>
      <c r="BX94">
        <v>63</v>
      </c>
      <c r="BY94">
        <v>2</v>
      </c>
      <c r="BZ94">
        <v>2220</v>
      </c>
    </row>
    <row r="95" spans="1:78" ht="16.5">
      <c r="A95" s="124" t="str">
        <f t="shared" si="19"/>
        <v>미래교통</v>
      </c>
      <c r="B95" s="125" t="str">
        <f t="shared" si="20"/>
        <v>천병태</v>
      </c>
      <c r="C95" s="126" t="str">
        <f t="shared" si="21"/>
        <v>F</v>
      </c>
      <c r="D95" s="127">
        <f t="shared" si="22"/>
        <v>0.79464285714285721</v>
      </c>
      <c r="E95" s="128">
        <f t="shared" si="23"/>
        <v>9962</v>
      </c>
      <c r="F95" s="129" t="str">
        <f t="shared" si="24"/>
        <v>111</v>
      </c>
      <c r="G95" s="130" t="str">
        <f t="shared" si="25"/>
        <v>70바5931</v>
      </c>
      <c r="H95" s="131">
        <f t="shared" si="26"/>
        <v>1</v>
      </c>
      <c r="I95" s="132">
        <f t="shared" si="27"/>
        <v>4643.7060000000001</v>
      </c>
      <c r="J95" s="133">
        <f t="shared" si="28"/>
        <v>1.9936939981243733E-2</v>
      </c>
      <c r="K95" s="133">
        <f t="shared" si="29"/>
        <v>0.27982975400662624</v>
      </c>
      <c r="L95" s="133">
        <f t="shared" si="30"/>
        <v>0.17593706406047238</v>
      </c>
      <c r="M95" s="134">
        <f t="shared" si="31"/>
        <v>26.757000000000001</v>
      </c>
      <c r="N95" s="135">
        <f t="shared" si="32"/>
        <v>0.53836310912017249</v>
      </c>
      <c r="O95" s="135">
        <f t="shared" si="33"/>
        <v>40.118818891635257</v>
      </c>
      <c r="P95" s="217">
        <f t="shared" si="34"/>
        <v>4</v>
      </c>
      <c r="Q95" s="218">
        <f t="shared" si="35"/>
        <v>25</v>
      </c>
      <c r="R95" s="218">
        <f t="shared" si="36"/>
        <v>1863</v>
      </c>
      <c r="T95">
        <v>510</v>
      </c>
      <c r="U95">
        <v>9962</v>
      </c>
      <c r="V95" t="s">
        <v>276</v>
      </c>
      <c r="W95">
        <v>4643.7060000000001</v>
      </c>
      <c r="X95">
        <v>2086.6779999999999</v>
      </c>
      <c r="Y95">
        <v>2.2250000000000001</v>
      </c>
      <c r="Z95">
        <v>26.757000000000001</v>
      </c>
      <c r="AA95">
        <v>150.959676</v>
      </c>
      <c r="AB95">
        <v>3.009674</v>
      </c>
      <c r="AC95">
        <v>42.243009000000001</v>
      </c>
      <c r="AD95" s="1">
        <v>817</v>
      </c>
      <c r="AE95">
        <v>25</v>
      </c>
      <c r="AF95">
        <v>1863</v>
      </c>
      <c r="AG95">
        <v>93</v>
      </c>
      <c r="AH95">
        <v>30.761234000000002</v>
      </c>
      <c r="AI95">
        <v>33480.1</v>
      </c>
      <c r="AJ95">
        <v>14269.6</v>
      </c>
      <c r="AK95">
        <v>4</v>
      </c>
      <c r="AL95">
        <v>1752</v>
      </c>
      <c r="AM95">
        <v>0.79464285714285721</v>
      </c>
      <c r="AN95" t="s">
        <v>70</v>
      </c>
      <c r="AO95">
        <v>4643.7060000000001</v>
      </c>
      <c r="AP95" t="s">
        <v>574</v>
      </c>
      <c r="AQ95" t="s">
        <v>119</v>
      </c>
      <c r="AR95" t="s">
        <v>120</v>
      </c>
      <c r="AS95" t="s">
        <v>119</v>
      </c>
      <c r="AT95" t="s">
        <v>120</v>
      </c>
      <c r="AU95" t="s">
        <v>179</v>
      </c>
      <c r="AV95" t="s">
        <v>276</v>
      </c>
      <c r="AW95" t="s">
        <v>70</v>
      </c>
      <c r="AX95">
        <v>9962</v>
      </c>
      <c r="AY95" t="s">
        <v>391</v>
      </c>
      <c r="AZ95">
        <v>1</v>
      </c>
      <c r="BA95" t="s">
        <v>340</v>
      </c>
      <c r="BB95">
        <v>1</v>
      </c>
      <c r="BC95">
        <v>1</v>
      </c>
      <c r="BE95" t="s">
        <v>70</v>
      </c>
      <c r="BF95">
        <v>0</v>
      </c>
      <c r="BG95" t="s">
        <v>335</v>
      </c>
      <c r="BI95" t="s">
        <v>119</v>
      </c>
      <c r="BJ95" t="s">
        <v>276</v>
      </c>
      <c r="BK95" t="s">
        <v>70</v>
      </c>
      <c r="BL95">
        <v>0.79464285714285721</v>
      </c>
      <c r="BM95">
        <v>9962</v>
      </c>
      <c r="BN95" t="s">
        <v>120</v>
      </c>
      <c r="BO95" t="s">
        <v>179</v>
      </c>
      <c r="BP95">
        <v>1</v>
      </c>
      <c r="BQ95">
        <v>4643.7060000000001</v>
      </c>
      <c r="BR95">
        <v>1.9936939981243733E-2</v>
      </c>
      <c r="BS95">
        <v>0.27982975400662624</v>
      </c>
      <c r="BT95">
        <v>0.17593706406047238</v>
      </c>
      <c r="BU95">
        <v>26.757000000000001</v>
      </c>
      <c r="BV95">
        <v>0.53836310912017249</v>
      </c>
      <c r="BW95">
        <v>40.118818891635257</v>
      </c>
      <c r="BX95">
        <v>4</v>
      </c>
      <c r="BY95">
        <v>25</v>
      </c>
      <c r="BZ95">
        <v>1863</v>
      </c>
    </row>
    <row r="96" spans="1:78" ht="16.5">
      <c r="A96" s="107" t="str">
        <f t="shared" si="19"/>
        <v>미래교통</v>
      </c>
      <c r="B96" s="108" t="str">
        <f t="shared" si="20"/>
        <v>천영석</v>
      </c>
      <c r="C96" s="109" t="str">
        <f t="shared" si="21"/>
        <v>B</v>
      </c>
      <c r="D96" s="110">
        <f t="shared" si="22"/>
        <v>0.91766666666666674</v>
      </c>
      <c r="E96" s="111">
        <f t="shared" si="23"/>
        <v>8736</v>
      </c>
      <c r="F96" s="112" t="str">
        <f t="shared" si="24"/>
        <v>304</v>
      </c>
      <c r="G96" s="113" t="str">
        <f t="shared" si="25"/>
        <v>70바5915</v>
      </c>
      <c r="H96" s="114">
        <f t="shared" si="26"/>
        <v>1</v>
      </c>
      <c r="I96" s="115">
        <f t="shared" si="27"/>
        <v>3082.5720000000001</v>
      </c>
      <c r="J96" s="116">
        <f t="shared" si="28"/>
        <v>2.590010695018948E-3</v>
      </c>
      <c r="K96" s="116">
        <f t="shared" si="29"/>
        <v>0.30107727809486523</v>
      </c>
      <c r="L96" s="116">
        <f t="shared" si="30"/>
        <v>0.16869030147552108</v>
      </c>
      <c r="M96" s="117">
        <f t="shared" si="31"/>
        <v>17.946000000000002</v>
      </c>
      <c r="N96" s="118">
        <f t="shared" si="32"/>
        <v>3.2440442591446364E-2</v>
      </c>
      <c r="O96" s="118">
        <f t="shared" si="33"/>
        <v>4.1523766517051346</v>
      </c>
      <c r="P96" s="219">
        <f t="shared" si="34"/>
        <v>0</v>
      </c>
      <c r="Q96" s="220">
        <f t="shared" si="35"/>
        <v>1</v>
      </c>
      <c r="R96" s="220">
        <f t="shared" si="36"/>
        <v>128</v>
      </c>
      <c r="T96">
        <v>510</v>
      </c>
      <c r="U96">
        <v>8736</v>
      </c>
      <c r="V96" t="s">
        <v>277</v>
      </c>
      <c r="W96">
        <v>3082.6819999999998</v>
      </c>
      <c r="X96">
        <v>1119.8900000000001</v>
      </c>
      <c r="Y96">
        <v>2.7530000000000001</v>
      </c>
      <c r="Z96">
        <v>17.946000000000002</v>
      </c>
      <c r="AA96">
        <v>110.24664900000001</v>
      </c>
      <c r="AB96">
        <v>0.28554000000000002</v>
      </c>
      <c r="AC96">
        <v>33.192760999999997</v>
      </c>
      <c r="AD96" s="1">
        <v>520</v>
      </c>
      <c r="AE96">
        <v>1</v>
      </c>
      <c r="AF96">
        <v>128</v>
      </c>
      <c r="AG96">
        <v>94</v>
      </c>
      <c r="AH96">
        <v>27.961684000000002</v>
      </c>
      <c r="AI96">
        <v>32263.3</v>
      </c>
      <c r="AJ96">
        <v>11066.2</v>
      </c>
      <c r="AK96">
        <v>0</v>
      </c>
      <c r="AL96">
        <v>0</v>
      </c>
      <c r="AM96">
        <v>0.91766666666666674</v>
      </c>
      <c r="AN96" t="s">
        <v>68</v>
      </c>
      <c r="AO96">
        <v>3082.5720000000001</v>
      </c>
      <c r="AP96" t="s">
        <v>575</v>
      </c>
      <c r="AQ96" t="s">
        <v>119</v>
      </c>
      <c r="AR96" t="s">
        <v>91</v>
      </c>
      <c r="AS96" t="s">
        <v>119</v>
      </c>
      <c r="AT96" t="s">
        <v>91</v>
      </c>
      <c r="AU96" t="s">
        <v>213</v>
      </c>
      <c r="AV96" t="s">
        <v>277</v>
      </c>
      <c r="AW96" t="s">
        <v>68</v>
      </c>
      <c r="AX96">
        <v>8736</v>
      </c>
      <c r="AY96" t="s">
        <v>394</v>
      </c>
      <c r="AZ96">
        <v>8</v>
      </c>
      <c r="BA96" t="s">
        <v>576</v>
      </c>
      <c r="BB96">
        <v>1</v>
      </c>
      <c r="BC96">
        <v>1</v>
      </c>
      <c r="BE96" t="s">
        <v>68</v>
      </c>
      <c r="BF96">
        <v>0</v>
      </c>
      <c r="BG96" t="s">
        <v>335</v>
      </c>
      <c r="BI96" t="s">
        <v>119</v>
      </c>
      <c r="BJ96" t="s">
        <v>277</v>
      </c>
      <c r="BK96" t="s">
        <v>68</v>
      </c>
      <c r="BL96">
        <v>0.91766666666666674</v>
      </c>
      <c r="BM96">
        <v>8736</v>
      </c>
      <c r="BN96" t="s">
        <v>91</v>
      </c>
      <c r="BO96" t="s">
        <v>213</v>
      </c>
      <c r="BP96">
        <v>1</v>
      </c>
      <c r="BQ96">
        <v>3082.5720000000001</v>
      </c>
      <c r="BR96">
        <v>2.590010695018948E-3</v>
      </c>
      <c r="BS96">
        <v>0.30107727809486523</v>
      </c>
      <c r="BT96">
        <v>0.16868428206347591</v>
      </c>
      <c r="BU96">
        <v>17.946000000000002</v>
      </c>
      <c r="BV96">
        <v>3.2440442591446364E-2</v>
      </c>
      <c r="BW96">
        <v>4.1523766517051346</v>
      </c>
      <c r="BX96">
        <v>0</v>
      </c>
      <c r="BY96">
        <v>1</v>
      </c>
      <c r="BZ96">
        <v>128</v>
      </c>
    </row>
    <row r="97" spans="1:78" ht="16.5">
      <c r="A97" s="124" t="str">
        <f t="shared" si="19"/>
        <v>미래교통</v>
      </c>
      <c r="B97" s="125" t="str">
        <f t="shared" si="20"/>
        <v>최봉근</v>
      </c>
      <c r="C97" s="126" t="str">
        <f t="shared" si="21"/>
        <v>B</v>
      </c>
      <c r="D97" s="127">
        <f t="shared" si="22"/>
        <v>0.94133333333333324</v>
      </c>
      <c r="E97" s="128">
        <f t="shared" si="23"/>
        <v>5509</v>
      </c>
      <c r="F97" s="129" t="str">
        <f t="shared" si="24"/>
        <v>304</v>
      </c>
      <c r="G97" s="130" t="str">
        <f t="shared" si="25"/>
        <v>70바6003</v>
      </c>
      <c r="H97" s="131">
        <f t="shared" si="26"/>
        <v>1</v>
      </c>
      <c r="I97" s="132">
        <f t="shared" si="27"/>
        <v>3818.2469999999998</v>
      </c>
      <c r="J97" s="133">
        <f t="shared" si="28"/>
        <v>1.4700809732416149E-2</v>
      </c>
      <c r="K97" s="133">
        <f t="shared" si="29"/>
        <v>0.30448442892630107</v>
      </c>
      <c r="L97" s="133">
        <f t="shared" si="30"/>
        <v>0.23649596267606576</v>
      </c>
      <c r="M97" s="134">
        <f t="shared" si="31"/>
        <v>18.173999999999999</v>
      </c>
      <c r="N97" s="135">
        <f t="shared" si="32"/>
        <v>2.6190029089265311E-2</v>
      </c>
      <c r="O97" s="135">
        <f t="shared" si="33"/>
        <v>0.68094075632089812</v>
      </c>
      <c r="P97" s="217">
        <f t="shared" si="34"/>
        <v>4</v>
      </c>
      <c r="Q97" s="218">
        <f t="shared" si="35"/>
        <v>1</v>
      </c>
      <c r="R97" s="218">
        <f t="shared" si="36"/>
        <v>26</v>
      </c>
      <c r="T97">
        <v>510</v>
      </c>
      <c r="U97">
        <v>5509</v>
      </c>
      <c r="V97" t="s">
        <v>278</v>
      </c>
      <c r="W97">
        <v>3818.2469999999998</v>
      </c>
      <c r="X97">
        <v>1352.134</v>
      </c>
      <c r="Y97">
        <v>2.8239999999999998</v>
      </c>
      <c r="Z97">
        <v>18.173999999999999</v>
      </c>
      <c r="AA97">
        <v>137.273867</v>
      </c>
      <c r="AB97">
        <v>2.0180370000000001</v>
      </c>
      <c r="AC97">
        <v>41.797755000000002</v>
      </c>
      <c r="AD97" s="1">
        <v>903</v>
      </c>
      <c r="AE97">
        <v>1</v>
      </c>
      <c r="AF97">
        <v>26</v>
      </c>
      <c r="AG97">
        <v>103</v>
      </c>
      <c r="AH97">
        <v>27.814813000000001</v>
      </c>
      <c r="AI97">
        <v>32239.7</v>
      </c>
      <c r="AJ97">
        <v>21371.5</v>
      </c>
      <c r="AK97">
        <v>4</v>
      </c>
      <c r="AL97">
        <v>1179</v>
      </c>
      <c r="AM97">
        <v>0.94133333333333324</v>
      </c>
      <c r="AN97" t="s">
        <v>68</v>
      </c>
      <c r="AO97">
        <v>3818.2469999999998</v>
      </c>
      <c r="AP97" t="s">
        <v>577</v>
      </c>
      <c r="AQ97" t="s">
        <v>119</v>
      </c>
      <c r="AR97" t="s">
        <v>91</v>
      </c>
      <c r="AS97" t="s">
        <v>119</v>
      </c>
      <c r="AT97" t="s">
        <v>91</v>
      </c>
      <c r="AU97" t="s">
        <v>217</v>
      </c>
      <c r="AV97" t="s">
        <v>278</v>
      </c>
      <c r="AW97" t="s">
        <v>68</v>
      </c>
      <c r="AX97">
        <v>5509</v>
      </c>
      <c r="AY97" t="s">
        <v>394</v>
      </c>
      <c r="AZ97">
        <v>3</v>
      </c>
      <c r="BA97" t="s">
        <v>373</v>
      </c>
      <c r="BB97">
        <v>1</v>
      </c>
      <c r="BC97">
        <v>1</v>
      </c>
      <c r="BE97" t="s">
        <v>68</v>
      </c>
      <c r="BF97">
        <v>0</v>
      </c>
      <c r="BG97" t="s">
        <v>335</v>
      </c>
      <c r="BI97" t="s">
        <v>119</v>
      </c>
      <c r="BJ97" t="s">
        <v>278</v>
      </c>
      <c r="BK97" t="s">
        <v>68</v>
      </c>
      <c r="BL97">
        <v>0.94133333333333324</v>
      </c>
      <c r="BM97">
        <v>5509</v>
      </c>
      <c r="BN97" t="s">
        <v>91</v>
      </c>
      <c r="BO97" t="s">
        <v>217</v>
      </c>
      <c r="BP97">
        <v>1</v>
      </c>
      <c r="BQ97">
        <v>3818.2469999999998</v>
      </c>
      <c r="BR97">
        <v>1.4700809732416149E-2</v>
      </c>
      <c r="BS97">
        <v>0.30448442892630107</v>
      </c>
      <c r="BT97">
        <v>0.23649596267606576</v>
      </c>
      <c r="BU97">
        <v>18.173999999999999</v>
      </c>
      <c r="BV97">
        <v>2.6190029089265311E-2</v>
      </c>
      <c r="BW97">
        <v>0.68094075632089812</v>
      </c>
      <c r="BX97">
        <v>4</v>
      </c>
      <c r="BY97">
        <v>1</v>
      </c>
      <c r="BZ97">
        <v>26</v>
      </c>
    </row>
    <row r="98" spans="1:78" ht="16.5">
      <c r="A98" s="107" t="str">
        <f t="shared" si="19"/>
        <v>미래교통</v>
      </c>
      <c r="B98" s="108" t="str">
        <f t="shared" si="20"/>
        <v>최영철</v>
      </c>
      <c r="C98" s="109" t="str">
        <f t="shared" si="21"/>
        <v>D</v>
      </c>
      <c r="D98" s="110">
        <f t="shared" si="22"/>
        <v>0.80049999999999999</v>
      </c>
      <c r="E98" s="111">
        <f t="shared" si="23"/>
        <v>7334</v>
      </c>
      <c r="F98" s="112" t="str">
        <f t="shared" si="24"/>
        <v>111-2</v>
      </c>
      <c r="G98" s="113" t="str">
        <f t="shared" si="25"/>
        <v>70바6053</v>
      </c>
      <c r="H98" s="114">
        <f t="shared" si="26"/>
        <v>1</v>
      </c>
      <c r="I98" s="115">
        <f t="shared" si="27"/>
        <v>1000.888</v>
      </c>
      <c r="J98" s="116">
        <f t="shared" si="28"/>
        <v>1.0750710341647303E-2</v>
      </c>
      <c r="K98" s="116">
        <f t="shared" si="29"/>
        <v>0.42255477347952602</v>
      </c>
      <c r="L98" s="116">
        <f t="shared" si="30"/>
        <v>0.34269568623062718</v>
      </c>
      <c r="M98" s="117">
        <f t="shared" si="31"/>
        <v>22.341999999999999</v>
      </c>
      <c r="N98" s="118">
        <f t="shared" si="32"/>
        <v>3.9964511513775767</v>
      </c>
      <c r="O98" s="118">
        <f t="shared" si="33"/>
        <v>61.845081567567995</v>
      </c>
      <c r="P98" s="219">
        <f t="shared" si="34"/>
        <v>15</v>
      </c>
      <c r="Q98" s="220">
        <f t="shared" si="35"/>
        <v>40</v>
      </c>
      <c r="R98" s="220">
        <f t="shared" si="36"/>
        <v>619</v>
      </c>
      <c r="T98">
        <v>510</v>
      </c>
      <c r="U98">
        <v>7334</v>
      </c>
      <c r="V98" t="s">
        <v>456</v>
      </c>
      <c r="W98">
        <v>1000.888</v>
      </c>
      <c r="X98">
        <v>625.16099999999994</v>
      </c>
      <c r="Y98">
        <v>1.601</v>
      </c>
      <c r="Z98">
        <v>22.341999999999999</v>
      </c>
      <c r="AA98">
        <v>57.513874000000001</v>
      </c>
      <c r="AB98">
        <v>0.61831499999999995</v>
      </c>
      <c r="AC98">
        <v>24.302762000000001</v>
      </c>
      <c r="AD98" s="1">
        <v>343</v>
      </c>
      <c r="AE98">
        <v>40</v>
      </c>
      <c r="AF98">
        <v>619</v>
      </c>
      <c r="AG98">
        <v>91</v>
      </c>
      <c r="AH98">
        <v>17.402547999999999</v>
      </c>
      <c r="AI98">
        <v>808.8</v>
      </c>
      <c r="AJ98">
        <v>118.1</v>
      </c>
      <c r="AK98">
        <v>15</v>
      </c>
      <c r="AL98">
        <v>2959</v>
      </c>
      <c r="AM98">
        <v>0.80049999999999999</v>
      </c>
      <c r="AN98" t="s">
        <v>67</v>
      </c>
      <c r="AO98">
        <v>1000.888</v>
      </c>
      <c r="AP98" t="s">
        <v>578</v>
      </c>
      <c r="AQ98" t="s">
        <v>119</v>
      </c>
      <c r="AR98" t="s">
        <v>121</v>
      </c>
      <c r="AS98" t="s">
        <v>119</v>
      </c>
      <c r="AT98" t="s">
        <v>121</v>
      </c>
      <c r="AU98" t="s">
        <v>203</v>
      </c>
      <c r="AV98" t="s">
        <v>456</v>
      </c>
      <c r="AW98" t="s">
        <v>67</v>
      </c>
      <c r="AX98">
        <v>7334</v>
      </c>
      <c r="AY98" t="s">
        <v>411</v>
      </c>
      <c r="AZ98">
        <v>10</v>
      </c>
      <c r="BA98" t="s">
        <v>438</v>
      </c>
      <c r="BB98">
        <v>1</v>
      </c>
      <c r="BC98">
        <v>1</v>
      </c>
      <c r="BE98" t="s">
        <v>415</v>
      </c>
      <c r="BF98" t="s">
        <v>416</v>
      </c>
      <c r="BG98" t="s">
        <v>415</v>
      </c>
      <c r="BI98" t="s">
        <v>119</v>
      </c>
      <c r="BJ98" t="s">
        <v>456</v>
      </c>
      <c r="BK98" t="s">
        <v>67</v>
      </c>
      <c r="BL98">
        <v>0.80049999999999999</v>
      </c>
      <c r="BM98">
        <v>7334</v>
      </c>
      <c r="BN98" t="s">
        <v>121</v>
      </c>
      <c r="BO98" t="s">
        <v>203</v>
      </c>
      <c r="BP98">
        <v>1</v>
      </c>
      <c r="BQ98">
        <v>1000.888</v>
      </c>
      <c r="BR98">
        <v>1.0750710341647303E-2</v>
      </c>
      <c r="BS98">
        <v>0.42255477347952602</v>
      </c>
      <c r="BT98">
        <v>0.34269568623062718</v>
      </c>
      <c r="BU98">
        <v>22.341999999999999</v>
      </c>
      <c r="BV98">
        <v>3.9964511513775767</v>
      </c>
      <c r="BW98">
        <v>61.845081567567995</v>
      </c>
      <c r="BX98">
        <v>15</v>
      </c>
      <c r="BY98">
        <v>40</v>
      </c>
      <c r="BZ98">
        <v>619</v>
      </c>
    </row>
    <row r="99" spans="1:78" ht="16.5">
      <c r="A99" s="124" t="str">
        <f t="shared" si="19"/>
        <v>미래교통</v>
      </c>
      <c r="B99" s="125" t="str">
        <f t="shared" si="20"/>
        <v>최원진</v>
      </c>
      <c r="C99" s="126" t="str">
        <f t="shared" si="21"/>
        <v>D</v>
      </c>
      <c r="D99" s="127">
        <f t="shared" si="22"/>
        <v>0.84129032258064518</v>
      </c>
      <c r="E99" s="128">
        <f t="shared" si="23"/>
        <v>7878</v>
      </c>
      <c r="F99" s="129" t="str">
        <f t="shared" si="24"/>
        <v>111</v>
      </c>
      <c r="G99" s="130" t="str">
        <f t="shared" si="25"/>
        <v>70바5076</v>
      </c>
      <c r="H99" s="131">
        <f t="shared" si="26"/>
        <v>1</v>
      </c>
      <c r="I99" s="132">
        <f t="shared" si="27"/>
        <v>4769.6310000000003</v>
      </c>
      <c r="J99" s="133">
        <f t="shared" si="28"/>
        <v>1.0263393670908269E-2</v>
      </c>
      <c r="K99" s="133">
        <f t="shared" si="29"/>
        <v>0.26470762276479493</v>
      </c>
      <c r="L99" s="133">
        <f t="shared" si="30"/>
        <v>0.15745452845303964</v>
      </c>
      <c r="M99" s="134">
        <f t="shared" si="31"/>
        <v>22.175999999999998</v>
      </c>
      <c r="N99" s="135">
        <f t="shared" si="32"/>
        <v>0.20965982483760273</v>
      </c>
      <c r="O99" s="135">
        <f t="shared" si="33"/>
        <v>8.973440503049396</v>
      </c>
      <c r="P99" s="217">
        <f t="shared" si="34"/>
        <v>6</v>
      </c>
      <c r="Q99" s="218">
        <f t="shared" si="35"/>
        <v>10</v>
      </c>
      <c r="R99" s="218">
        <f t="shared" si="36"/>
        <v>428</v>
      </c>
      <c r="T99">
        <v>510</v>
      </c>
      <c r="U99">
        <v>7878</v>
      </c>
      <c r="V99" t="s">
        <v>310</v>
      </c>
      <c r="W99">
        <v>4769.7290000000003</v>
      </c>
      <c r="X99">
        <v>1829.0989999999999</v>
      </c>
      <c r="Y99">
        <v>2.6080000000000001</v>
      </c>
      <c r="Z99">
        <v>22.175999999999998</v>
      </c>
      <c r="AA99">
        <v>145.334092</v>
      </c>
      <c r="AB99">
        <v>1.4916210000000001</v>
      </c>
      <c r="AC99">
        <v>38.471041999999997</v>
      </c>
      <c r="AD99" s="1">
        <v>751</v>
      </c>
      <c r="AE99">
        <v>10</v>
      </c>
      <c r="AF99">
        <v>428</v>
      </c>
      <c r="AG99">
        <v>91</v>
      </c>
      <c r="AH99">
        <v>32.819063999999997</v>
      </c>
      <c r="AI99">
        <v>23317.9</v>
      </c>
      <c r="AJ99">
        <v>10061.6</v>
      </c>
      <c r="AK99">
        <v>6</v>
      </c>
      <c r="AL99">
        <v>3726</v>
      </c>
      <c r="AM99">
        <v>0.84129032258064518</v>
      </c>
      <c r="AN99" t="s">
        <v>67</v>
      </c>
      <c r="AO99">
        <v>4769.6310000000003</v>
      </c>
      <c r="AP99" t="s">
        <v>579</v>
      </c>
      <c r="AQ99" t="s">
        <v>119</v>
      </c>
      <c r="AR99" t="s">
        <v>120</v>
      </c>
      <c r="AS99" t="s">
        <v>119</v>
      </c>
      <c r="AT99" t="s">
        <v>120</v>
      </c>
      <c r="AU99" t="s">
        <v>291</v>
      </c>
      <c r="AV99" t="s">
        <v>310</v>
      </c>
      <c r="AW99" t="s">
        <v>67</v>
      </c>
      <c r="AX99">
        <v>7878</v>
      </c>
      <c r="AY99" t="s">
        <v>402</v>
      </c>
      <c r="AZ99">
        <v>6</v>
      </c>
      <c r="BA99" t="s">
        <v>580</v>
      </c>
      <c r="BB99">
        <v>1</v>
      </c>
      <c r="BC99">
        <v>1</v>
      </c>
      <c r="BE99" t="s">
        <v>67</v>
      </c>
      <c r="BF99">
        <v>0</v>
      </c>
      <c r="BG99" t="s">
        <v>335</v>
      </c>
      <c r="BI99" t="s">
        <v>119</v>
      </c>
      <c r="BJ99" t="s">
        <v>310</v>
      </c>
      <c r="BK99" t="s">
        <v>67</v>
      </c>
      <c r="BL99">
        <v>0.84129032258064518</v>
      </c>
      <c r="BM99">
        <v>7878</v>
      </c>
      <c r="BN99" t="s">
        <v>120</v>
      </c>
      <c r="BO99" t="s">
        <v>291</v>
      </c>
      <c r="BP99">
        <v>1</v>
      </c>
      <c r="BQ99">
        <v>4769.6310000000003</v>
      </c>
      <c r="BR99">
        <v>1.0263393670908269E-2</v>
      </c>
      <c r="BS99">
        <v>0.26470762276479493</v>
      </c>
      <c r="BT99">
        <v>0.15745129335440231</v>
      </c>
      <c r="BU99">
        <v>22.175999999999998</v>
      </c>
      <c r="BV99">
        <v>0.20965982483760273</v>
      </c>
      <c r="BW99">
        <v>8.973440503049396</v>
      </c>
      <c r="BX99">
        <v>6</v>
      </c>
      <c r="BY99">
        <v>10</v>
      </c>
      <c r="BZ99">
        <v>428</v>
      </c>
    </row>
    <row r="100" spans="1:78" ht="16.5">
      <c r="A100" s="107" t="str">
        <f t="shared" si="19"/>
        <v>미래교통</v>
      </c>
      <c r="B100" s="108" t="str">
        <f t="shared" si="20"/>
        <v>최익환</v>
      </c>
      <c r="C100" s="109" t="str">
        <f t="shared" si="21"/>
        <v>A</v>
      </c>
      <c r="D100" s="110">
        <f t="shared" si="22"/>
        <v>0.9589518512648747</v>
      </c>
      <c r="E100" s="111">
        <f t="shared" si="23"/>
        <v>6599</v>
      </c>
      <c r="F100" s="112" t="str">
        <f t="shared" si="24"/>
        <v>111</v>
      </c>
      <c r="G100" s="113" t="str">
        <f t="shared" si="25"/>
        <v>70바6094</v>
      </c>
      <c r="H100" s="114">
        <f t="shared" si="26"/>
        <v>16</v>
      </c>
      <c r="I100" s="115">
        <f t="shared" si="27"/>
        <v>4786.0529999999999</v>
      </c>
      <c r="J100" s="116">
        <f t="shared" si="28"/>
        <v>1.7478979298169075E-2</v>
      </c>
      <c r="K100" s="116">
        <f t="shared" si="29"/>
        <v>0.30079457596807929</v>
      </c>
      <c r="L100" s="116">
        <f t="shared" si="30"/>
        <v>0.19661295017000438</v>
      </c>
      <c r="M100" s="117">
        <f t="shared" si="31"/>
        <v>19.177</v>
      </c>
      <c r="N100" s="118">
        <f t="shared" si="32"/>
        <v>0.10447021794367928</v>
      </c>
      <c r="O100" s="118">
        <f t="shared" si="33"/>
        <v>18.90910944780595</v>
      </c>
      <c r="P100" s="219">
        <f t="shared" si="34"/>
        <v>10</v>
      </c>
      <c r="Q100" s="220">
        <f t="shared" si="35"/>
        <v>5</v>
      </c>
      <c r="R100" s="220">
        <f t="shared" si="36"/>
        <v>905</v>
      </c>
      <c r="T100">
        <v>510</v>
      </c>
      <c r="U100">
        <v>6599</v>
      </c>
      <c r="V100" t="s">
        <v>279</v>
      </c>
      <c r="W100">
        <v>4786.0529999999999</v>
      </c>
      <c r="X100">
        <v>1733.212</v>
      </c>
      <c r="Y100">
        <v>2.7610000000000001</v>
      </c>
      <c r="Z100">
        <v>19.177</v>
      </c>
      <c r="AA100">
        <v>161.93857499999999</v>
      </c>
      <c r="AB100">
        <v>2.8305210000000001</v>
      </c>
      <c r="AC100">
        <v>48.710245</v>
      </c>
      <c r="AD100" s="1">
        <v>941</v>
      </c>
      <c r="AE100">
        <v>5</v>
      </c>
      <c r="AF100">
        <v>905</v>
      </c>
      <c r="AG100">
        <v>97</v>
      </c>
      <c r="AH100">
        <v>29.554742999999998</v>
      </c>
      <c r="AI100">
        <v>36418.699999999997</v>
      </c>
      <c r="AJ100">
        <v>20013.099999999999</v>
      </c>
      <c r="AK100">
        <v>10</v>
      </c>
      <c r="AL100">
        <v>2269</v>
      </c>
      <c r="AM100">
        <v>0.9589518512648747</v>
      </c>
      <c r="AN100" t="s">
        <v>66</v>
      </c>
      <c r="AO100">
        <v>710.19399999999996</v>
      </c>
      <c r="AP100" t="s">
        <v>581</v>
      </c>
      <c r="AQ100" t="s">
        <v>119</v>
      </c>
      <c r="AR100" t="s">
        <v>120</v>
      </c>
      <c r="AS100" t="s">
        <v>119</v>
      </c>
      <c r="AT100" t="s">
        <v>120</v>
      </c>
      <c r="AU100" t="s">
        <v>185</v>
      </c>
      <c r="AV100" t="s">
        <v>279</v>
      </c>
      <c r="AW100" t="s">
        <v>66</v>
      </c>
      <c r="AX100">
        <v>6599</v>
      </c>
      <c r="AY100" t="s">
        <v>392</v>
      </c>
      <c r="AZ100">
        <v>6</v>
      </c>
      <c r="BA100" t="s">
        <v>412</v>
      </c>
      <c r="BB100">
        <v>16</v>
      </c>
      <c r="BC100">
        <v>1</v>
      </c>
      <c r="BE100" t="s">
        <v>68</v>
      </c>
      <c r="BF100">
        <v>1</v>
      </c>
      <c r="BG100" t="s">
        <v>329</v>
      </c>
      <c r="BI100" t="s">
        <v>119</v>
      </c>
      <c r="BJ100" t="s">
        <v>279</v>
      </c>
      <c r="BK100" t="s">
        <v>66</v>
      </c>
      <c r="BL100">
        <v>0.9589518512648747</v>
      </c>
      <c r="BM100">
        <v>6599</v>
      </c>
      <c r="BN100" t="s">
        <v>120</v>
      </c>
      <c r="BO100" t="s">
        <v>185</v>
      </c>
      <c r="BP100">
        <v>16</v>
      </c>
      <c r="BQ100">
        <v>4786.0529999999999</v>
      </c>
      <c r="BR100">
        <v>1.7478979298169075E-2</v>
      </c>
      <c r="BS100">
        <v>0.30079457596807929</v>
      </c>
      <c r="BT100">
        <v>0.19661295017000438</v>
      </c>
      <c r="BU100">
        <v>19.177</v>
      </c>
      <c r="BV100">
        <v>0.10447021794367928</v>
      </c>
      <c r="BW100">
        <v>18.90910944780595</v>
      </c>
      <c r="BX100">
        <v>10</v>
      </c>
      <c r="BY100">
        <v>5</v>
      </c>
      <c r="BZ100">
        <v>905</v>
      </c>
    </row>
    <row r="101" spans="1:78" ht="16.5">
      <c r="A101" s="124" t="str">
        <f t="shared" si="19"/>
        <v>미래교통</v>
      </c>
      <c r="B101" s="125" t="str">
        <f t="shared" si="20"/>
        <v>최재근</v>
      </c>
      <c r="C101" s="126" t="str">
        <f t="shared" si="21"/>
        <v>B</v>
      </c>
      <c r="D101" s="127">
        <f t="shared" si="22"/>
        <v>0.90046680657394074</v>
      </c>
      <c r="E101" s="128">
        <f t="shared" si="23"/>
        <v>5006</v>
      </c>
      <c r="F101" s="129" t="str">
        <f t="shared" si="24"/>
        <v>111-2</v>
      </c>
      <c r="G101" s="130" t="str">
        <f t="shared" si="25"/>
        <v>72바1548</v>
      </c>
      <c r="H101" s="131">
        <f t="shared" si="26"/>
        <v>4</v>
      </c>
      <c r="I101" s="132">
        <f t="shared" si="27"/>
        <v>3005.569</v>
      </c>
      <c r="J101" s="133">
        <f t="shared" si="28"/>
        <v>3.0346483600579288E-2</v>
      </c>
      <c r="K101" s="133">
        <f t="shared" si="29"/>
        <v>0.39373819994240133</v>
      </c>
      <c r="L101" s="133">
        <f t="shared" si="30"/>
        <v>7.8520905692066961E-2</v>
      </c>
      <c r="M101" s="134">
        <f t="shared" si="31"/>
        <v>18.271999999999998</v>
      </c>
      <c r="N101" s="135">
        <f t="shared" si="32"/>
        <v>2.4953677656377211</v>
      </c>
      <c r="O101" s="135">
        <f t="shared" si="33"/>
        <v>52.402723078392142</v>
      </c>
      <c r="P101" s="217">
        <f t="shared" si="34"/>
        <v>3</v>
      </c>
      <c r="Q101" s="218">
        <f t="shared" si="35"/>
        <v>75</v>
      </c>
      <c r="R101" s="218">
        <f t="shared" si="36"/>
        <v>1575</v>
      </c>
      <c r="T101">
        <v>510</v>
      </c>
      <c r="U101">
        <v>5006</v>
      </c>
      <c r="V101" t="s">
        <v>280</v>
      </c>
      <c r="W101">
        <v>3005.569</v>
      </c>
      <c r="X101">
        <v>1441.537</v>
      </c>
      <c r="Y101">
        <v>2.085</v>
      </c>
      <c r="Z101">
        <v>18.271999999999998</v>
      </c>
      <c r="AA101">
        <v>170.48327800000001</v>
      </c>
      <c r="AB101">
        <v>5.1735680000000004</v>
      </c>
      <c r="AC101">
        <v>67.125778999999994</v>
      </c>
      <c r="AD101" s="1">
        <v>236</v>
      </c>
      <c r="AE101">
        <v>75</v>
      </c>
      <c r="AF101">
        <v>1575</v>
      </c>
      <c r="AG101">
        <v>91</v>
      </c>
      <c r="AH101">
        <v>17.629698999999999</v>
      </c>
      <c r="AI101">
        <v>5626.6</v>
      </c>
      <c r="AJ101">
        <v>2269.8000000000002</v>
      </c>
      <c r="AK101">
        <v>3</v>
      </c>
      <c r="AL101">
        <v>565</v>
      </c>
      <c r="AM101">
        <v>0.90046680657394074</v>
      </c>
      <c r="AN101" t="s">
        <v>68</v>
      </c>
      <c r="AO101">
        <v>2289.741</v>
      </c>
      <c r="AP101" t="s">
        <v>582</v>
      </c>
      <c r="AQ101" t="s">
        <v>119</v>
      </c>
      <c r="AR101" t="s">
        <v>121</v>
      </c>
      <c r="AS101" t="s">
        <v>119</v>
      </c>
      <c r="AT101" t="s">
        <v>121</v>
      </c>
      <c r="AU101" t="s">
        <v>208</v>
      </c>
      <c r="AV101" t="s">
        <v>280</v>
      </c>
      <c r="AW101" t="s">
        <v>68</v>
      </c>
      <c r="AX101">
        <v>5006</v>
      </c>
      <c r="AY101" t="s">
        <v>406</v>
      </c>
      <c r="AZ101">
        <v>4</v>
      </c>
      <c r="BA101" t="s">
        <v>583</v>
      </c>
      <c r="BB101">
        <v>4</v>
      </c>
      <c r="BC101">
        <v>1</v>
      </c>
      <c r="BE101" t="s">
        <v>69</v>
      </c>
      <c r="BF101">
        <v>1</v>
      </c>
      <c r="BG101" t="s">
        <v>329</v>
      </c>
      <c r="BI101" t="s">
        <v>119</v>
      </c>
      <c r="BJ101" t="s">
        <v>280</v>
      </c>
      <c r="BK101" t="s">
        <v>68</v>
      </c>
      <c r="BL101">
        <v>0.90046680657394074</v>
      </c>
      <c r="BM101">
        <v>5006</v>
      </c>
      <c r="BN101" t="s">
        <v>121</v>
      </c>
      <c r="BO101" t="s">
        <v>208</v>
      </c>
      <c r="BP101">
        <v>4</v>
      </c>
      <c r="BQ101">
        <v>3005.569</v>
      </c>
      <c r="BR101">
        <v>3.0346483600579288E-2</v>
      </c>
      <c r="BS101">
        <v>0.39373819994240133</v>
      </c>
      <c r="BT101">
        <v>7.8520905692066961E-2</v>
      </c>
      <c r="BU101">
        <v>18.271999999999998</v>
      </c>
      <c r="BV101">
        <v>2.4953677656377211</v>
      </c>
      <c r="BW101">
        <v>52.402723078392142</v>
      </c>
      <c r="BX101">
        <v>3</v>
      </c>
      <c r="BY101">
        <v>75</v>
      </c>
      <c r="BZ101">
        <v>1575</v>
      </c>
    </row>
    <row r="102" spans="1:78" ht="16.5">
      <c r="A102" s="107" t="str">
        <f t="shared" si="19"/>
        <v>미래교통</v>
      </c>
      <c r="B102" s="108" t="str">
        <f t="shared" si="20"/>
        <v>최재찬</v>
      </c>
      <c r="C102" s="109" t="str">
        <f t="shared" si="21"/>
        <v>F</v>
      </c>
      <c r="D102" s="110">
        <f t="shared" si="22"/>
        <v>0.78276662892540994</v>
      </c>
      <c r="E102" s="111">
        <f t="shared" si="23"/>
        <v>4591</v>
      </c>
      <c r="F102" s="112" t="str">
        <f t="shared" si="24"/>
        <v>111-2</v>
      </c>
      <c r="G102" s="113" t="str">
        <f t="shared" si="25"/>
        <v>72바1546</v>
      </c>
      <c r="H102" s="114">
        <f t="shared" si="26"/>
        <v>2</v>
      </c>
      <c r="I102" s="115">
        <f t="shared" si="27"/>
        <v>2411.3829999999998</v>
      </c>
      <c r="J102" s="116">
        <f t="shared" si="28"/>
        <v>5.0721430081780712E-2</v>
      </c>
      <c r="K102" s="116">
        <f t="shared" si="29"/>
        <v>0.43314791277036557</v>
      </c>
      <c r="L102" s="116">
        <f t="shared" si="30"/>
        <v>0.17127100920923805</v>
      </c>
      <c r="M102" s="117">
        <f t="shared" si="31"/>
        <v>18.506</v>
      </c>
      <c r="N102" s="118">
        <f t="shared" si="32"/>
        <v>0</v>
      </c>
      <c r="O102" s="118">
        <f t="shared" si="33"/>
        <v>70.91308440539693</v>
      </c>
      <c r="P102" s="219">
        <f t="shared" si="34"/>
        <v>52</v>
      </c>
      <c r="Q102" s="220">
        <f t="shared" si="35"/>
        <v>8</v>
      </c>
      <c r="R102" s="220">
        <f t="shared" si="36"/>
        <v>2011</v>
      </c>
      <c r="T102">
        <v>510</v>
      </c>
      <c r="U102">
        <v>4591</v>
      </c>
      <c r="V102" t="s">
        <v>281</v>
      </c>
      <c r="W102">
        <v>2411.3829999999998</v>
      </c>
      <c r="X102">
        <v>1386.2850000000001</v>
      </c>
      <c r="Y102">
        <v>1.7390000000000001</v>
      </c>
      <c r="Z102">
        <v>18.506</v>
      </c>
      <c r="AA102">
        <v>170.63192000000001</v>
      </c>
      <c r="AB102">
        <v>8.6546950000000002</v>
      </c>
      <c r="AC102">
        <v>73.908860000000004</v>
      </c>
      <c r="AD102" s="1">
        <v>413</v>
      </c>
      <c r="AE102">
        <v>8</v>
      </c>
      <c r="AF102">
        <v>2011</v>
      </c>
      <c r="AG102">
        <v>79</v>
      </c>
      <c r="AH102">
        <v>14.132073999999999</v>
      </c>
      <c r="AI102">
        <v>2023.4</v>
      </c>
      <c r="AJ102">
        <v>0</v>
      </c>
      <c r="AK102">
        <v>52</v>
      </c>
      <c r="AL102">
        <v>38464</v>
      </c>
      <c r="AM102">
        <v>0.78276662892540994</v>
      </c>
      <c r="AN102" t="s">
        <v>70</v>
      </c>
      <c r="AO102">
        <v>2252.0329999999999</v>
      </c>
      <c r="AP102" t="s">
        <v>584</v>
      </c>
      <c r="AQ102" t="s">
        <v>119</v>
      </c>
      <c r="AR102" t="s">
        <v>121</v>
      </c>
      <c r="AS102" t="s">
        <v>119</v>
      </c>
      <c r="AT102" t="s">
        <v>121</v>
      </c>
      <c r="AU102" t="s">
        <v>206</v>
      </c>
      <c r="AV102" t="s">
        <v>281</v>
      </c>
      <c r="AW102" t="s">
        <v>70</v>
      </c>
      <c r="AX102">
        <v>4591</v>
      </c>
      <c r="AY102" t="s">
        <v>389</v>
      </c>
      <c r="AZ102">
        <v>6</v>
      </c>
      <c r="BA102" t="s">
        <v>421</v>
      </c>
      <c r="BB102">
        <v>2</v>
      </c>
      <c r="BC102">
        <v>1</v>
      </c>
      <c r="BE102" t="s">
        <v>67</v>
      </c>
      <c r="BF102">
        <v>-1</v>
      </c>
      <c r="BG102" t="s">
        <v>349</v>
      </c>
      <c r="BI102" t="s">
        <v>119</v>
      </c>
      <c r="BJ102" t="s">
        <v>281</v>
      </c>
      <c r="BK102" t="s">
        <v>70</v>
      </c>
      <c r="BL102">
        <v>0.78276662892540994</v>
      </c>
      <c r="BM102">
        <v>4591</v>
      </c>
      <c r="BN102" t="s">
        <v>121</v>
      </c>
      <c r="BO102" t="s">
        <v>206</v>
      </c>
      <c r="BP102">
        <v>2</v>
      </c>
      <c r="BQ102">
        <v>2411.3829999999998</v>
      </c>
      <c r="BR102">
        <v>5.0721430081780712E-2</v>
      </c>
      <c r="BS102">
        <v>0.43314791277036557</v>
      </c>
      <c r="BT102">
        <v>0.17127100920923805</v>
      </c>
      <c r="BU102">
        <v>18.506</v>
      </c>
      <c r="BV102">
        <v>0</v>
      </c>
      <c r="BW102">
        <v>70.91308440539693</v>
      </c>
      <c r="BX102">
        <v>52</v>
      </c>
      <c r="BY102">
        <v>8</v>
      </c>
      <c r="BZ102">
        <v>2011</v>
      </c>
    </row>
    <row r="103" spans="1:78" ht="16.5">
      <c r="A103" s="124" t="str">
        <f t="shared" si="19"/>
        <v>미래교통</v>
      </c>
      <c r="B103" s="125" t="str">
        <f t="shared" si="20"/>
        <v>편무길</v>
      </c>
      <c r="C103" s="126" t="str">
        <f t="shared" si="21"/>
        <v>B</v>
      </c>
      <c r="D103" s="127">
        <f t="shared" si="22"/>
        <v>0.90449999999999997</v>
      </c>
      <c r="E103" s="128">
        <f t="shared" si="23"/>
        <v>7389</v>
      </c>
      <c r="F103" s="129" t="str">
        <f t="shared" si="24"/>
        <v>111-2</v>
      </c>
      <c r="G103" s="130" t="str">
        <f t="shared" si="25"/>
        <v>70바6053</v>
      </c>
      <c r="H103" s="131">
        <f t="shared" si="26"/>
        <v>1</v>
      </c>
      <c r="I103" s="132">
        <f t="shared" si="27"/>
        <v>2534.04</v>
      </c>
      <c r="J103" s="133">
        <f t="shared" si="28"/>
        <v>3.7476327720602116E-2</v>
      </c>
      <c r="K103" s="133">
        <f t="shared" si="29"/>
        <v>0.41336559048113286</v>
      </c>
      <c r="L103" s="133">
        <f t="shared" si="30"/>
        <v>0.25413963473346907</v>
      </c>
      <c r="M103" s="134">
        <f t="shared" si="31"/>
        <v>16.745000000000001</v>
      </c>
      <c r="N103" s="135">
        <f t="shared" si="32"/>
        <v>0.78925352401698479</v>
      </c>
      <c r="O103" s="135">
        <f t="shared" si="33"/>
        <v>37.726318448011874</v>
      </c>
      <c r="P103" s="217">
        <f t="shared" si="34"/>
        <v>24</v>
      </c>
      <c r="Q103" s="218">
        <f t="shared" si="35"/>
        <v>20</v>
      </c>
      <c r="R103" s="218">
        <f t="shared" si="36"/>
        <v>956</v>
      </c>
      <c r="T103">
        <v>510</v>
      </c>
      <c r="U103">
        <v>7389</v>
      </c>
      <c r="V103" t="s">
        <v>282</v>
      </c>
      <c r="W103">
        <v>2534.04</v>
      </c>
      <c r="X103">
        <v>1400.825</v>
      </c>
      <c r="Y103">
        <v>1.8089999999999999</v>
      </c>
      <c r="Z103">
        <v>16.745000000000001</v>
      </c>
      <c r="AA103">
        <v>164.35468399999999</v>
      </c>
      <c r="AB103">
        <v>6.1594100000000003</v>
      </c>
      <c r="AC103">
        <v>67.938570999999996</v>
      </c>
      <c r="AD103" s="1">
        <v>644</v>
      </c>
      <c r="AE103">
        <v>20</v>
      </c>
      <c r="AF103">
        <v>956</v>
      </c>
      <c r="AG103">
        <v>90</v>
      </c>
      <c r="AH103">
        <v>15.418118</v>
      </c>
      <c r="AI103">
        <v>1567.4</v>
      </c>
      <c r="AJ103">
        <v>49.8</v>
      </c>
      <c r="AK103">
        <v>24</v>
      </c>
      <c r="AL103">
        <v>9098</v>
      </c>
      <c r="AM103">
        <v>0.90449999999999997</v>
      </c>
      <c r="AN103" t="s">
        <v>68</v>
      </c>
      <c r="AO103">
        <v>2534.04</v>
      </c>
      <c r="AP103" t="s">
        <v>585</v>
      </c>
      <c r="AQ103" t="s">
        <v>119</v>
      </c>
      <c r="AR103" t="s">
        <v>121</v>
      </c>
      <c r="AS103" t="s">
        <v>119</v>
      </c>
      <c r="AT103" t="s">
        <v>121</v>
      </c>
      <c r="AU103" t="s">
        <v>203</v>
      </c>
      <c r="AV103" t="s">
        <v>282</v>
      </c>
      <c r="AW103" t="s">
        <v>68</v>
      </c>
      <c r="AX103">
        <v>7389</v>
      </c>
      <c r="AY103" t="s">
        <v>406</v>
      </c>
      <c r="AZ103">
        <v>2</v>
      </c>
      <c r="BA103" t="s">
        <v>293</v>
      </c>
      <c r="BB103">
        <v>1</v>
      </c>
      <c r="BC103">
        <v>1</v>
      </c>
      <c r="BE103" t="s">
        <v>69</v>
      </c>
      <c r="BF103">
        <v>1</v>
      </c>
      <c r="BG103" t="s">
        <v>329</v>
      </c>
      <c r="BI103" t="s">
        <v>119</v>
      </c>
      <c r="BJ103" t="s">
        <v>282</v>
      </c>
      <c r="BK103" t="s">
        <v>68</v>
      </c>
      <c r="BL103">
        <v>0.90449999999999997</v>
      </c>
      <c r="BM103">
        <v>7389</v>
      </c>
      <c r="BN103" t="s">
        <v>121</v>
      </c>
      <c r="BO103" t="s">
        <v>203</v>
      </c>
      <c r="BP103">
        <v>1</v>
      </c>
      <c r="BQ103">
        <v>2534.04</v>
      </c>
      <c r="BR103">
        <v>3.7476327720602116E-2</v>
      </c>
      <c r="BS103">
        <v>0.41336559048113286</v>
      </c>
      <c r="BT103">
        <v>0.25413963473346907</v>
      </c>
      <c r="BU103">
        <v>16.745000000000001</v>
      </c>
      <c r="BV103">
        <v>0.78925352401698479</v>
      </c>
      <c r="BW103">
        <v>37.726318448011874</v>
      </c>
      <c r="BX103">
        <v>24</v>
      </c>
      <c r="BY103">
        <v>20</v>
      </c>
      <c r="BZ103">
        <v>956</v>
      </c>
    </row>
    <row r="104" spans="1:78" ht="16.5">
      <c r="A104" s="107" t="str">
        <f t="shared" si="19"/>
        <v>미래교통</v>
      </c>
      <c r="B104" s="108" t="str">
        <f t="shared" si="20"/>
        <v>한성철</v>
      </c>
      <c r="C104" s="109" t="str">
        <f t="shared" si="21"/>
        <v>S</v>
      </c>
      <c r="D104" s="110">
        <f t="shared" si="22"/>
        <v>1.1331034482758622</v>
      </c>
      <c r="E104" s="111">
        <f t="shared" si="23"/>
        <v>9941</v>
      </c>
      <c r="F104" s="112" t="str">
        <f t="shared" si="24"/>
        <v>111</v>
      </c>
      <c r="G104" s="113" t="str">
        <f t="shared" si="25"/>
        <v>72바1607</v>
      </c>
      <c r="H104" s="114">
        <f t="shared" si="26"/>
        <v>1</v>
      </c>
      <c r="I104" s="115">
        <f t="shared" si="27"/>
        <v>4647.1400000000003</v>
      </c>
      <c r="J104" s="116">
        <f t="shared" si="28"/>
        <v>2.1638222857217246E-3</v>
      </c>
      <c r="K104" s="116">
        <f t="shared" si="29"/>
        <v>0.22469457858309608</v>
      </c>
      <c r="L104" s="116">
        <f t="shared" si="30"/>
        <v>0.18785747793266394</v>
      </c>
      <c r="M104" s="117">
        <f t="shared" si="31"/>
        <v>12.619</v>
      </c>
      <c r="N104" s="118">
        <f t="shared" si="32"/>
        <v>0</v>
      </c>
      <c r="O104" s="118">
        <f t="shared" si="33"/>
        <v>2.7974194881152705</v>
      </c>
      <c r="P104" s="219">
        <f t="shared" si="34"/>
        <v>4</v>
      </c>
      <c r="Q104" s="220">
        <f t="shared" si="35"/>
        <v>0</v>
      </c>
      <c r="R104" s="220">
        <f t="shared" si="36"/>
        <v>130</v>
      </c>
      <c r="T104">
        <v>510</v>
      </c>
      <c r="U104">
        <v>9941</v>
      </c>
      <c r="V104" t="s">
        <v>325</v>
      </c>
      <c r="W104">
        <v>4647.1400000000003</v>
      </c>
      <c r="X104">
        <v>1414.4190000000001</v>
      </c>
      <c r="Y104">
        <v>3.286</v>
      </c>
      <c r="Z104">
        <v>12.619</v>
      </c>
      <c r="AA104">
        <v>148.25663</v>
      </c>
      <c r="AB104">
        <v>0.320801</v>
      </c>
      <c r="AC104">
        <v>33.312460999999999</v>
      </c>
      <c r="AD104" s="1">
        <v>873</v>
      </c>
      <c r="AE104">
        <v>0</v>
      </c>
      <c r="AF104">
        <v>130</v>
      </c>
      <c r="AG104">
        <v>90</v>
      </c>
      <c r="AH104">
        <v>31.345241999999999</v>
      </c>
      <c r="AI104">
        <v>24491.200000000001</v>
      </c>
      <c r="AJ104">
        <v>13019.6</v>
      </c>
      <c r="AK104">
        <v>4</v>
      </c>
      <c r="AL104">
        <v>429</v>
      </c>
      <c r="AM104">
        <v>1.1331034482758622</v>
      </c>
      <c r="AN104" t="s">
        <v>71</v>
      </c>
      <c r="AO104">
        <v>4647.1400000000003</v>
      </c>
      <c r="AP104" t="s">
        <v>586</v>
      </c>
      <c r="AQ104" t="s">
        <v>119</v>
      </c>
      <c r="AR104" t="s">
        <v>120</v>
      </c>
      <c r="AS104" t="s">
        <v>119</v>
      </c>
      <c r="AT104" t="s">
        <v>120</v>
      </c>
      <c r="AU104" t="s">
        <v>322</v>
      </c>
      <c r="AV104" t="s">
        <v>325</v>
      </c>
      <c r="AW104" t="s">
        <v>71</v>
      </c>
      <c r="AX104">
        <v>9941</v>
      </c>
      <c r="AY104" t="s">
        <v>448</v>
      </c>
      <c r="AZ104">
        <v>1</v>
      </c>
      <c r="BA104" t="s">
        <v>449</v>
      </c>
      <c r="BB104">
        <v>1</v>
      </c>
      <c r="BC104">
        <v>1</v>
      </c>
      <c r="BE104" t="s">
        <v>71</v>
      </c>
      <c r="BF104">
        <v>0</v>
      </c>
      <c r="BG104" t="s">
        <v>335</v>
      </c>
      <c r="BI104" t="s">
        <v>119</v>
      </c>
      <c r="BJ104" t="s">
        <v>325</v>
      </c>
      <c r="BK104" t="s">
        <v>71</v>
      </c>
      <c r="BL104">
        <v>1.1331034482758622</v>
      </c>
      <c r="BM104">
        <v>9941</v>
      </c>
      <c r="BN104" t="s">
        <v>120</v>
      </c>
      <c r="BO104" t="s">
        <v>322</v>
      </c>
      <c r="BP104">
        <v>1</v>
      </c>
      <c r="BQ104">
        <v>4647.1400000000003</v>
      </c>
      <c r="BR104">
        <v>2.1638222857217246E-3</v>
      </c>
      <c r="BS104">
        <v>0.22469457858309608</v>
      </c>
      <c r="BT104">
        <v>0.18785747793266394</v>
      </c>
      <c r="BU104">
        <v>12.619</v>
      </c>
      <c r="BV104">
        <v>0</v>
      </c>
      <c r="BW104">
        <v>2.7974194881152705</v>
      </c>
      <c r="BX104">
        <v>4</v>
      </c>
      <c r="BY104">
        <v>0</v>
      </c>
      <c r="BZ104">
        <v>130</v>
      </c>
    </row>
    <row r="105" spans="1:78" ht="16.5">
      <c r="A105" s="124" t="str">
        <f t="shared" si="19"/>
        <v>미래교통</v>
      </c>
      <c r="B105" s="125" t="str">
        <f t="shared" si="20"/>
        <v>허재선</v>
      </c>
      <c r="C105" s="126" t="str">
        <f t="shared" si="21"/>
        <v>D</v>
      </c>
      <c r="D105" s="127">
        <f t="shared" si="22"/>
        <v>0.84081670603632219</v>
      </c>
      <c r="E105" s="128">
        <f t="shared" si="23"/>
        <v>4400</v>
      </c>
      <c r="F105" s="129" t="str">
        <f t="shared" si="24"/>
        <v>111</v>
      </c>
      <c r="G105" s="130" t="str">
        <f t="shared" si="25"/>
        <v>70바6067</v>
      </c>
      <c r="H105" s="131">
        <f t="shared" si="26"/>
        <v>18</v>
      </c>
      <c r="I105" s="132">
        <f t="shared" si="27"/>
        <v>4169.991</v>
      </c>
      <c r="J105" s="133">
        <f t="shared" si="28"/>
        <v>5.695136848323816E-2</v>
      </c>
      <c r="K105" s="133">
        <f t="shared" si="29"/>
        <v>0.34243988851106838</v>
      </c>
      <c r="L105" s="133">
        <f t="shared" si="30"/>
        <v>0.21774627331329971</v>
      </c>
      <c r="M105" s="134">
        <f t="shared" si="31"/>
        <v>22.010999999999999</v>
      </c>
      <c r="N105" s="135">
        <f t="shared" si="32"/>
        <v>0.21582780394490061</v>
      </c>
      <c r="O105" s="135">
        <f t="shared" si="33"/>
        <v>18.800999810311342</v>
      </c>
      <c r="P105" s="217">
        <f t="shared" si="34"/>
        <v>46</v>
      </c>
      <c r="Q105" s="218">
        <f t="shared" si="35"/>
        <v>9</v>
      </c>
      <c r="R105" s="218">
        <f t="shared" si="36"/>
        <v>789</v>
      </c>
      <c r="T105">
        <v>510</v>
      </c>
      <c r="U105">
        <v>4400</v>
      </c>
      <c r="V105" t="s">
        <v>283</v>
      </c>
      <c r="W105">
        <v>4175.7969999999996</v>
      </c>
      <c r="X105">
        <v>1882.6379999999999</v>
      </c>
      <c r="Y105">
        <v>2.218</v>
      </c>
      <c r="Z105">
        <v>22.010999999999999</v>
      </c>
      <c r="AA105">
        <v>178.58275</v>
      </c>
      <c r="AB105">
        <v>10.170532</v>
      </c>
      <c r="AC105">
        <v>61.153857000000002</v>
      </c>
      <c r="AD105" s="1">
        <v>908</v>
      </c>
      <c r="AE105">
        <v>9</v>
      </c>
      <c r="AF105">
        <v>789</v>
      </c>
      <c r="AG105">
        <v>94</v>
      </c>
      <c r="AH105">
        <v>23.38298</v>
      </c>
      <c r="AI105">
        <v>46035.199999999997</v>
      </c>
      <c r="AJ105">
        <v>25552.799999999999</v>
      </c>
      <c r="AK105">
        <v>46</v>
      </c>
      <c r="AL105">
        <v>23381</v>
      </c>
      <c r="AM105">
        <v>0.84081670603632219</v>
      </c>
      <c r="AN105" t="s">
        <v>67</v>
      </c>
      <c r="AO105">
        <v>599.03700000000003</v>
      </c>
      <c r="AP105" t="s">
        <v>587</v>
      </c>
      <c r="AQ105" t="s">
        <v>119</v>
      </c>
      <c r="AR105" t="s">
        <v>120</v>
      </c>
      <c r="AS105" t="s">
        <v>119</v>
      </c>
      <c r="AT105" t="s">
        <v>120</v>
      </c>
      <c r="AU105" t="s">
        <v>182</v>
      </c>
      <c r="AV105" t="s">
        <v>283</v>
      </c>
      <c r="AW105" t="s">
        <v>67</v>
      </c>
      <c r="AX105">
        <v>4400</v>
      </c>
      <c r="AY105" t="s">
        <v>402</v>
      </c>
      <c r="AZ105">
        <v>8</v>
      </c>
      <c r="BA105" t="s">
        <v>413</v>
      </c>
      <c r="BB105">
        <v>18</v>
      </c>
      <c r="BC105">
        <v>1</v>
      </c>
      <c r="BE105" t="s">
        <v>67</v>
      </c>
      <c r="BF105">
        <v>0</v>
      </c>
      <c r="BG105" t="s">
        <v>335</v>
      </c>
      <c r="BI105" t="s">
        <v>119</v>
      </c>
      <c r="BJ105" t="s">
        <v>283</v>
      </c>
      <c r="BK105" t="s">
        <v>67</v>
      </c>
      <c r="BL105">
        <v>0.84081670603632219</v>
      </c>
      <c r="BM105">
        <v>4400</v>
      </c>
      <c r="BN105" t="s">
        <v>120</v>
      </c>
      <c r="BO105" t="s">
        <v>182</v>
      </c>
      <c r="BP105">
        <v>18</v>
      </c>
      <c r="BQ105">
        <v>4169.991</v>
      </c>
      <c r="BR105">
        <v>5.695136848323816E-2</v>
      </c>
      <c r="BS105">
        <v>0.34243988851106838</v>
      </c>
      <c r="BT105">
        <v>0.21744352036269965</v>
      </c>
      <c r="BU105">
        <v>22.010999999999999</v>
      </c>
      <c r="BV105">
        <v>0.21582780394490061</v>
      </c>
      <c r="BW105">
        <v>18.800999810311342</v>
      </c>
      <c r="BX105">
        <v>46</v>
      </c>
      <c r="BY105">
        <v>9</v>
      </c>
      <c r="BZ105">
        <v>789</v>
      </c>
    </row>
    <row r="106" spans="1:78" ht="16.5">
      <c r="A106" s="107" t="str">
        <f t="shared" si="19"/>
        <v>미래교통</v>
      </c>
      <c r="B106" s="108" t="str">
        <f t="shared" si="20"/>
        <v>홍인기</v>
      </c>
      <c r="C106" s="109" t="str">
        <f t="shared" si="21"/>
        <v>F</v>
      </c>
      <c r="D106" s="110">
        <f t="shared" si="22"/>
        <v>0.79088075497451493</v>
      </c>
      <c r="E106" s="111">
        <f t="shared" si="23"/>
        <v>9911</v>
      </c>
      <c r="F106" s="112" t="str">
        <f t="shared" si="24"/>
        <v>111</v>
      </c>
      <c r="G106" s="113" t="str">
        <f t="shared" si="25"/>
        <v>70바5078</v>
      </c>
      <c r="H106" s="114">
        <f t="shared" si="26"/>
        <v>10</v>
      </c>
      <c r="I106" s="115">
        <f t="shared" si="27"/>
        <v>3770.6250000000005</v>
      </c>
      <c r="J106" s="116">
        <f t="shared" si="28"/>
        <v>6.0853317740061807E-2</v>
      </c>
      <c r="K106" s="116">
        <f t="shared" si="29"/>
        <v>0.32578408620927779</v>
      </c>
      <c r="L106" s="116">
        <f t="shared" si="30"/>
        <v>0.16310293386374936</v>
      </c>
      <c r="M106" s="117">
        <f t="shared" si="31"/>
        <v>25.823</v>
      </c>
      <c r="N106" s="118">
        <f t="shared" si="32"/>
        <v>0.76527488673931676</v>
      </c>
      <c r="O106" s="118">
        <f t="shared" si="33"/>
        <v>59.039540336222103</v>
      </c>
      <c r="P106" s="219">
        <f t="shared" si="34"/>
        <v>53</v>
      </c>
      <c r="Q106" s="220">
        <f t="shared" si="35"/>
        <v>29</v>
      </c>
      <c r="R106" s="220">
        <f t="shared" si="36"/>
        <v>2295</v>
      </c>
      <c r="T106">
        <v>510</v>
      </c>
      <c r="U106">
        <v>9911</v>
      </c>
      <c r="V106" t="s">
        <v>284</v>
      </c>
      <c r="W106">
        <v>3770.6260000000002</v>
      </c>
      <c r="X106">
        <v>1636.8</v>
      </c>
      <c r="Y106">
        <v>2.3039999999999998</v>
      </c>
      <c r="Z106">
        <v>25.823</v>
      </c>
      <c r="AA106">
        <v>133.421649</v>
      </c>
      <c r="AB106">
        <v>8.1191499999999994</v>
      </c>
      <c r="AC106">
        <v>43.466650000000001</v>
      </c>
      <c r="AD106" s="1">
        <v>615</v>
      </c>
      <c r="AE106">
        <v>29</v>
      </c>
      <c r="AF106">
        <v>2295</v>
      </c>
      <c r="AG106">
        <v>96</v>
      </c>
      <c r="AH106">
        <v>28.260974999999998</v>
      </c>
      <c r="AI106">
        <v>55088.6</v>
      </c>
      <c r="AJ106">
        <v>29650.400000000001</v>
      </c>
      <c r="AK106">
        <v>53</v>
      </c>
      <c r="AL106">
        <v>29724</v>
      </c>
      <c r="AM106">
        <v>0.79088075497451493</v>
      </c>
      <c r="AN106" t="s">
        <v>70</v>
      </c>
      <c r="AO106">
        <v>1105.096</v>
      </c>
      <c r="AP106" t="s">
        <v>588</v>
      </c>
      <c r="AQ106" t="s">
        <v>119</v>
      </c>
      <c r="AR106" t="s">
        <v>120</v>
      </c>
      <c r="AS106" t="s">
        <v>119</v>
      </c>
      <c r="AT106" t="s">
        <v>120</v>
      </c>
      <c r="AU106" t="s">
        <v>174</v>
      </c>
      <c r="AV106" t="s">
        <v>284</v>
      </c>
      <c r="AW106" t="s">
        <v>70</v>
      </c>
      <c r="AX106">
        <v>9911</v>
      </c>
      <c r="AY106" t="s">
        <v>391</v>
      </c>
      <c r="AZ106">
        <v>2</v>
      </c>
      <c r="BA106" t="s">
        <v>371</v>
      </c>
      <c r="BB106">
        <v>10</v>
      </c>
      <c r="BC106">
        <v>1</v>
      </c>
      <c r="BE106" t="s">
        <v>70</v>
      </c>
      <c r="BF106">
        <v>0</v>
      </c>
      <c r="BG106" t="s">
        <v>335</v>
      </c>
      <c r="BI106" t="s">
        <v>119</v>
      </c>
      <c r="BJ106" t="s">
        <v>284</v>
      </c>
      <c r="BK106" t="s">
        <v>70</v>
      </c>
      <c r="BL106">
        <v>0.79088075497451493</v>
      </c>
      <c r="BM106">
        <v>9911</v>
      </c>
      <c r="BN106" t="s">
        <v>120</v>
      </c>
      <c r="BO106" t="s">
        <v>174</v>
      </c>
      <c r="BP106">
        <v>10</v>
      </c>
      <c r="BQ106">
        <v>3770.6250000000005</v>
      </c>
      <c r="BR106">
        <v>6.0853317740061807E-2</v>
      </c>
      <c r="BS106">
        <v>0.32578408620927779</v>
      </c>
      <c r="BT106">
        <v>0.16310289060755429</v>
      </c>
      <c r="BU106">
        <v>25.823</v>
      </c>
      <c r="BV106">
        <v>0.76527488673931676</v>
      </c>
      <c r="BW106">
        <v>59.039540336222103</v>
      </c>
      <c r="BX106">
        <v>53</v>
      </c>
      <c r="BY106">
        <v>29</v>
      </c>
      <c r="BZ106">
        <v>2295</v>
      </c>
    </row>
    <row r="107" spans="1:78" ht="16.5">
      <c r="A107" s="124" t="str">
        <f t="shared" si="19"/>
        <v>미래교통</v>
      </c>
      <c r="B107" s="125" t="str">
        <f t="shared" si="20"/>
        <v>홍재영</v>
      </c>
      <c r="C107" s="126" t="str">
        <f t="shared" si="21"/>
        <v>C</v>
      </c>
      <c r="D107" s="127">
        <f t="shared" si="22"/>
        <v>0.88908607815226892</v>
      </c>
      <c r="E107" s="128">
        <f t="shared" si="23"/>
        <v>1800</v>
      </c>
      <c r="F107" s="129" t="str">
        <f t="shared" si="24"/>
        <v>111</v>
      </c>
      <c r="G107" s="130" t="str">
        <f t="shared" si="25"/>
        <v>72바1605</v>
      </c>
      <c r="H107" s="131">
        <f t="shared" si="26"/>
        <v>14</v>
      </c>
      <c r="I107" s="132">
        <f t="shared" si="27"/>
        <v>5046.2879999999996</v>
      </c>
      <c r="J107" s="133">
        <f t="shared" si="28"/>
        <v>3.2958946831510259E-2</v>
      </c>
      <c r="K107" s="133">
        <f t="shared" si="29"/>
        <v>0.23571192067874627</v>
      </c>
      <c r="L107" s="133">
        <f t="shared" si="30"/>
        <v>0.1000735590200163</v>
      </c>
      <c r="M107" s="134">
        <f t="shared" si="31"/>
        <v>20.231000000000002</v>
      </c>
      <c r="N107" s="135">
        <f t="shared" si="32"/>
        <v>9.908273170298644E-2</v>
      </c>
      <c r="O107" s="135">
        <f t="shared" si="33"/>
        <v>15.377639960303496</v>
      </c>
      <c r="P107" s="217">
        <f t="shared" si="34"/>
        <v>3</v>
      </c>
      <c r="Q107" s="218">
        <f t="shared" si="35"/>
        <v>5</v>
      </c>
      <c r="R107" s="218">
        <f t="shared" si="36"/>
        <v>776</v>
      </c>
      <c r="T107">
        <v>510</v>
      </c>
      <c r="U107">
        <v>1800</v>
      </c>
      <c r="V107" t="s">
        <v>285</v>
      </c>
      <c r="W107">
        <v>5046.2879999999996</v>
      </c>
      <c r="X107">
        <v>1950.4970000000001</v>
      </c>
      <c r="Y107">
        <v>2.5870000000000002</v>
      </c>
      <c r="Z107">
        <v>20.231000000000002</v>
      </c>
      <c r="AA107">
        <v>161.62245799999999</v>
      </c>
      <c r="AB107">
        <v>5.3269060000000001</v>
      </c>
      <c r="AC107">
        <v>38.096339999999998</v>
      </c>
      <c r="AD107" s="1">
        <v>505</v>
      </c>
      <c r="AE107">
        <v>5</v>
      </c>
      <c r="AF107">
        <v>776</v>
      </c>
      <c r="AG107">
        <v>92</v>
      </c>
      <c r="AH107">
        <v>31.22269</v>
      </c>
      <c r="AI107">
        <v>34294.699999999997</v>
      </c>
      <c r="AJ107">
        <v>18499.099999999999</v>
      </c>
      <c r="AK107">
        <v>3</v>
      </c>
      <c r="AL107">
        <v>930</v>
      </c>
      <c r="AM107">
        <v>0.88908607815226892</v>
      </c>
      <c r="AN107" t="s">
        <v>69</v>
      </c>
      <c r="AO107">
        <v>745.70600000000002</v>
      </c>
      <c r="AP107" t="s">
        <v>589</v>
      </c>
      <c r="AQ107" t="s">
        <v>119</v>
      </c>
      <c r="AR107" t="s">
        <v>120</v>
      </c>
      <c r="AS107" t="s">
        <v>119</v>
      </c>
      <c r="AT107" t="s">
        <v>120</v>
      </c>
      <c r="AU107" t="s">
        <v>187</v>
      </c>
      <c r="AV107" t="s">
        <v>285</v>
      </c>
      <c r="AW107" t="s">
        <v>69</v>
      </c>
      <c r="AX107">
        <v>1800</v>
      </c>
      <c r="AY107" t="s">
        <v>396</v>
      </c>
      <c r="AZ107">
        <v>4</v>
      </c>
      <c r="BA107" t="s">
        <v>337</v>
      </c>
      <c r="BB107">
        <v>14</v>
      </c>
      <c r="BC107">
        <v>1</v>
      </c>
      <c r="BE107" t="s">
        <v>68</v>
      </c>
      <c r="BF107">
        <v>-1</v>
      </c>
      <c r="BG107" t="s">
        <v>349</v>
      </c>
      <c r="BI107" t="s">
        <v>119</v>
      </c>
      <c r="BJ107" t="s">
        <v>285</v>
      </c>
      <c r="BK107" t="s">
        <v>69</v>
      </c>
      <c r="BL107">
        <v>0.88908607815226892</v>
      </c>
      <c r="BM107">
        <v>1800</v>
      </c>
      <c r="BN107" t="s">
        <v>120</v>
      </c>
      <c r="BO107" t="s">
        <v>187</v>
      </c>
      <c r="BP107">
        <v>14</v>
      </c>
      <c r="BQ107">
        <v>5046.2879999999996</v>
      </c>
      <c r="BR107">
        <v>3.2958946831510259E-2</v>
      </c>
      <c r="BS107">
        <v>0.23571192067874627</v>
      </c>
      <c r="BT107">
        <v>0.1000735590200163</v>
      </c>
      <c r="BU107">
        <v>20.231000000000002</v>
      </c>
      <c r="BV107">
        <v>9.908273170298644E-2</v>
      </c>
      <c r="BW107">
        <v>15.377639960303496</v>
      </c>
      <c r="BX107">
        <v>3</v>
      </c>
      <c r="BY107">
        <v>5</v>
      </c>
      <c r="BZ107">
        <v>776</v>
      </c>
    </row>
    <row r="108" spans="1:78" ht="16.5">
      <c r="A108" s="107" t="str">
        <f t="shared" si="19"/>
        <v>미래교통</v>
      </c>
      <c r="B108" s="108" t="str">
        <f t="shared" si="20"/>
        <v>홍재웅</v>
      </c>
      <c r="C108" s="109" t="str">
        <f t="shared" si="21"/>
        <v>C</v>
      </c>
      <c r="D108" s="110">
        <f t="shared" si="22"/>
        <v>0.89247247167193844</v>
      </c>
      <c r="E108" s="111">
        <f t="shared" si="23"/>
        <v>2876</v>
      </c>
      <c r="F108" s="112" t="str">
        <f t="shared" si="24"/>
        <v>111</v>
      </c>
      <c r="G108" s="113" t="str">
        <f t="shared" si="25"/>
        <v>72바1606</v>
      </c>
      <c r="H108" s="114">
        <f t="shared" si="26"/>
        <v>3</v>
      </c>
      <c r="I108" s="115">
        <f t="shared" si="27"/>
        <v>4648.38</v>
      </c>
      <c r="J108" s="116">
        <f t="shared" si="28"/>
        <v>4.8692497215545659E-2</v>
      </c>
      <c r="K108" s="116">
        <f t="shared" si="29"/>
        <v>0.34661531848199384</v>
      </c>
      <c r="L108" s="116">
        <f t="shared" si="30"/>
        <v>0.16650962270726574</v>
      </c>
      <c r="M108" s="117">
        <f t="shared" si="31"/>
        <v>22.376999999999999</v>
      </c>
      <c r="N108" s="118">
        <f t="shared" si="32"/>
        <v>0.32269306726214292</v>
      </c>
      <c r="O108" s="118">
        <f t="shared" si="33"/>
        <v>50.942478885116962</v>
      </c>
      <c r="P108" s="219">
        <f t="shared" si="34"/>
        <v>56</v>
      </c>
      <c r="Q108" s="220">
        <f t="shared" si="35"/>
        <v>15</v>
      </c>
      <c r="R108" s="220">
        <f t="shared" si="36"/>
        <v>2369</v>
      </c>
      <c r="T108">
        <v>510</v>
      </c>
      <c r="U108">
        <v>2876</v>
      </c>
      <c r="V108" t="s">
        <v>286</v>
      </c>
      <c r="W108">
        <v>4654.2039999999997</v>
      </c>
      <c r="X108">
        <v>1867.673</v>
      </c>
      <c r="Y108">
        <v>2.492</v>
      </c>
      <c r="Z108">
        <v>22.376999999999999</v>
      </c>
      <c r="AA108">
        <v>167.33081000000001</v>
      </c>
      <c r="AB108">
        <v>8.1477550000000001</v>
      </c>
      <c r="AC108">
        <v>57.999422000000003</v>
      </c>
      <c r="AD108" s="1">
        <v>774</v>
      </c>
      <c r="AE108">
        <v>15</v>
      </c>
      <c r="AF108">
        <v>2369</v>
      </c>
      <c r="AG108">
        <v>93</v>
      </c>
      <c r="AH108">
        <v>27.814387</v>
      </c>
      <c r="AI108">
        <v>62601.4</v>
      </c>
      <c r="AJ108">
        <v>33018.800000000003</v>
      </c>
      <c r="AK108">
        <v>56</v>
      </c>
      <c r="AL108">
        <v>44722</v>
      </c>
      <c r="AM108">
        <v>0.89247247167193844</v>
      </c>
      <c r="AN108" t="s">
        <v>69</v>
      </c>
      <c r="AO108">
        <v>4180.482</v>
      </c>
      <c r="AP108" t="s">
        <v>590</v>
      </c>
      <c r="AQ108" t="s">
        <v>119</v>
      </c>
      <c r="AR108" t="s">
        <v>120</v>
      </c>
      <c r="AS108" t="s">
        <v>119</v>
      </c>
      <c r="AT108" t="s">
        <v>120</v>
      </c>
      <c r="AU108" t="s">
        <v>188</v>
      </c>
      <c r="AV108" t="s">
        <v>286</v>
      </c>
      <c r="AW108" t="s">
        <v>69</v>
      </c>
      <c r="AX108">
        <v>2876</v>
      </c>
      <c r="AY108" t="s">
        <v>396</v>
      </c>
      <c r="AZ108">
        <v>3</v>
      </c>
      <c r="BA108" t="s">
        <v>342</v>
      </c>
      <c r="BB108">
        <v>3</v>
      </c>
      <c r="BC108">
        <v>1</v>
      </c>
      <c r="BE108" t="s">
        <v>69</v>
      </c>
      <c r="BF108">
        <v>0</v>
      </c>
      <c r="BG108" t="s">
        <v>335</v>
      </c>
      <c r="BI108" t="s">
        <v>119</v>
      </c>
      <c r="BJ108" t="s">
        <v>286</v>
      </c>
      <c r="BK108" t="s">
        <v>69</v>
      </c>
      <c r="BL108">
        <v>0.89247247167193844</v>
      </c>
      <c r="BM108">
        <v>2876</v>
      </c>
      <c r="BN108" t="s">
        <v>120</v>
      </c>
      <c r="BO108" t="s">
        <v>188</v>
      </c>
      <c r="BP108">
        <v>3</v>
      </c>
      <c r="BQ108">
        <v>4648.38</v>
      </c>
      <c r="BR108">
        <v>4.8692497215545659E-2</v>
      </c>
      <c r="BS108">
        <v>0.34661531848199384</v>
      </c>
      <c r="BT108">
        <v>0.16630126225666086</v>
      </c>
      <c r="BU108">
        <v>22.376999999999999</v>
      </c>
      <c r="BV108">
        <v>0.32269306726214292</v>
      </c>
      <c r="BW108">
        <v>50.942478885116962</v>
      </c>
      <c r="BX108">
        <v>56</v>
      </c>
      <c r="BY108">
        <v>15</v>
      </c>
      <c r="BZ108">
        <v>2369</v>
      </c>
    </row>
    <row r="109" spans="1:78" ht="16.5">
      <c r="A109" s="124" t="str">
        <f t="shared" si="19"/>
        <v>미래교통</v>
      </c>
      <c r="B109" s="125" t="str">
        <f t="shared" si="20"/>
        <v>황재훈</v>
      </c>
      <c r="C109" s="126" t="str">
        <f t="shared" si="21"/>
        <v>D</v>
      </c>
      <c r="D109" s="127">
        <f t="shared" si="22"/>
        <v>0.84854325514563078</v>
      </c>
      <c r="E109" s="128">
        <f t="shared" si="23"/>
        <v>558</v>
      </c>
      <c r="F109" s="129" t="str">
        <f t="shared" si="24"/>
        <v>111</v>
      </c>
      <c r="G109" s="130" t="str">
        <f t="shared" si="25"/>
        <v>72바1606</v>
      </c>
      <c r="H109" s="131">
        <f t="shared" si="26"/>
        <v>4</v>
      </c>
      <c r="I109" s="132">
        <f t="shared" si="27"/>
        <v>4542.4960000000001</v>
      </c>
      <c r="J109" s="133">
        <f t="shared" si="28"/>
        <v>1.5889830931420462E-2</v>
      </c>
      <c r="K109" s="133">
        <f t="shared" si="29"/>
        <v>0.33608559551240008</v>
      </c>
      <c r="L109" s="133">
        <f t="shared" si="30"/>
        <v>0.20231168062668628</v>
      </c>
      <c r="M109" s="134">
        <f t="shared" si="31"/>
        <v>23.338999999999999</v>
      </c>
      <c r="N109" s="135">
        <f t="shared" si="32"/>
        <v>0.92460180482272303</v>
      </c>
      <c r="O109" s="135">
        <f t="shared" si="33"/>
        <v>41.298880615414959</v>
      </c>
      <c r="P109" s="217">
        <f t="shared" si="34"/>
        <v>34</v>
      </c>
      <c r="Q109" s="218">
        <f t="shared" si="35"/>
        <v>42</v>
      </c>
      <c r="R109" s="218">
        <f t="shared" si="36"/>
        <v>1876</v>
      </c>
      <c r="T109">
        <v>510</v>
      </c>
      <c r="U109">
        <v>558</v>
      </c>
      <c r="V109" t="s">
        <v>287</v>
      </c>
      <c r="W109">
        <v>4542.4960000000001</v>
      </c>
      <c r="X109">
        <v>1905.412</v>
      </c>
      <c r="Y109">
        <v>2.3839999999999999</v>
      </c>
      <c r="Z109">
        <v>23.338999999999999</v>
      </c>
      <c r="AA109">
        <v>155.28692599999999</v>
      </c>
      <c r="AB109">
        <v>2.4674830000000001</v>
      </c>
      <c r="AC109">
        <v>52.189698999999997</v>
      </c>
      <c r="AD109" s="1">
        <v>919</v>
      </c>
      <c r="AE109">
        <v>42</v>
      </c>
      <c r="AF109">
        <v>1876</v>
      </c>
      <c r="AG109">
        <v>95</v>
      </c>
      <c r="AH109">
        <v>29.252275000000001</v>
      </c>
      <c r="AI109">
        <v>62098.5</v>
      </c>
      <c r="AJ109">
        <v>32073.3</v>
      </c>
      <c r="AK109">
        <v>34</v>
      </c>
      <c r="AL109">
        <v>17525</v>
      </c>
      <c r="AM109">
        <v>0.84854325514563078</v>
      </c>
      <c r="AN109" t="s">
        <v>67</v>
      </c>
      <c r="AO109">
        <v>4047.2939999999999</v>
      </c>
      <c r="AP109" t="s">
        <v>591</v>
      </c>
      <c r="AQ109" t="s">
        <v>119</v>
      </c>
      <c r="AR109" t="s">
        <v>120</v>
      </c>
      <c r="AS109" t="s">
        <v>119</v>
      </c>
      <c r="AT109" t="s">
        <v>120</v>
      </c>
      <c r="AU109" t="s">
        <v>188</v>
      </c>
      <c r="AV109" t="s">
        <v>287</v>
      </c>
      <c r="AW109" t="s">
        <v>67</v>
      </c>
      <c r="AX109">
        <v>558</v>
      </c>
      <c r="AY109" t="s">
        <v>402</v>
      </c>
      <c r="AZ109">
        <v>1</v>
      </c>
      <c r="BA109" t="s">
        <v>173</v>
      </c>
      <c r="BB109">
        <v>4</v>
      </c>
      <c r="BC109">
        <v>1</v>
      </c>
      <c r="BE109" t="s">
        <v>67</v>
      </c>
      <c r="BF109">
        <v>0</v>
      </c>
      <c r="BG109" t="s">
        <v>335</v>
      </c>
      <c r="BI109" t="s">
        <v>119</v>
      </c>
      <c r="BJ109" t="s">
        <v>287</v>
      </c>
      <c r="BK109" t="s">
        <v>67</v>
      </c>
      <c r="BL109">
        <v>0.84854325514563078</v>
      </c>
      <c r="BM109">
        <v>558</v>
      </c>
      <c r="BN109" t="s">
        <v>120</v>
      </c>
      <c r="BO109" t="s">
        <v>188</v>
      </c>
      <c r="BP109">
        <v>4</v>
      </c>
      <c r="BQ109">
        <v>4542.4960000000001</v>
      </c>
      <c r="BR109">
        <v>1.5889830931420462E-2</v>
      </c>
      <c r="BS109">
        <v>0.33608559551240008</v>
      </c>
      <c r="BT109">
        <v>0.20231168062668628</v>
      </c>
      <c r="BU109">
        <v>23.338999999999999</v>
      </c>
      <c r="BV109">
        <v>0.92460180482272303</v>
      </c>
      <c r="BW109">
        <v>41.298880615414959</v>
      </c>
      <c r="BX109">
        <v>34</v>
      </c>
      <c r="BY109">
        <v>42</v>
      </c>
      <c r="BZ109">
        <v>1876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09">
    <cfRule type="containsText" dxfId="49" priority="1" operator="containsText" text="F">
      <formula>NOT(ISERROR(SEARCH("F",C5)))</formula>
    </cfRule>
    <cfRule type="containsText" dxfId="48" priority="2" operator="containsText" text="D">
      <formula>NOT(ISERROR(SEARCH("D",C5)))</formula>
    </cfRule>
    <cfRule type="containsText" dxfId="47" priority="3" operator="containsText" text="C">
      <formula>NOT(ISERROR(SEARCH("C",C5)))</formula>
    </cfRule>
    <cfRule type="containsText" dxfId="46" priority="4" operator="containsText" text="B">
      <formula>NOT(ISERROR(SEARCH("B",C5)))</formula>
    </cfRule>
    <cfRule type="containsText" dxfId="45" priority="5" operator="containsText" text="A">
      <formula>NOT(ISERROR(SEARCH("A",C5)))</formula>
    </cfRule>
    <cfRule type="containsText" dxfId="4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</row>
    <row r="2" spans="1:18" ht="41.25">
      <c r="A2" s="268" t="s">
        <v>459</v>
      </c>
      <c r="B2" s="269"/>
      <c r="C2" s="270"/>
      <c r="D2" s="271"/>
      <c r="E2" s="268"/>
      <c r="F2" s="272"/>
      <c r="G2" s="268"/>
      <c r="H2" s="268"/>
      <c r="I2" s="268"/>
      <c r="J2" s="268"/>
      <c r="K2" s="245"/>
      <c r="L2" s="245"/>
      <c r="M2" s="245"/>
      <c r="N2" s="245"/>
      <c r="O2" s="245"/>
      <c r="P2" s="245"/>
      <c r="Q2" s="245"/>
      <c r="R2" s="245"/>
    </row>
    <row r="3" spans="1:18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>
      <c r="A4" s="273" t="s">
        <v>460</v>
      </c>
      <c r="B4" s="274"/>
      <c r="C4" s="275"/>
      <c r="D4" s="276"/>
      <c r="E4" s="277"/>
      <c r="F4" s="278"/>
      <c r="G4" s="245"/>
      <c r="H4" s="277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>
      <c r="A5" s="248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>
      <c r="A6" s="249" t="s">
        <v>461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>
      <c r="A7" s="249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>
      <c r="A8" s="246" t="s">
        <v>169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</row>
    <row r="9" spans="1:18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</row>
    <row r="10" spans="1:18">
      <c r="A10" s="247" t="s">
        <v>462</v>
      </c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</row>
    <row r="11" spans="1:18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</row>
    <row r="12" spans="1:18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>
      <c r="A13" s="279" t="s">
        <v>0</v>
      </c>
      <c r="B13" s="280" t="s">
        <v>74</v>
      </c>
      <c r="C13" s="281" t="s">
        <v>65</v>
      </c>
      <c r="D13" s="281" t="s">
        <v>157</v>
      </c>
      <c r="E13" s="282" t="s">
        <v>143</v>
      </c>
      <c r="F13" s="280" t="s">
        <v>148</v>
      </c>
      <c r="G13" s="282" t="s">
        <v>146</v>
      </c>
      <c r="H13" s="282" t="s">
        <v>150</v>
      </c>
      <c r="I13" s="229" t="s">
        <v>152</v>
      </c>
      <c r="J13" s="282" t="s">
        <v>11</v>
      </c>
      <c r="K13" s="282" t="s">
        <v>12</v>
      </c>
      <c r="L13" s="282" t="s">
        <v>13</v>
      </c>
      <c r="M13" s="282" t="s">
        <v>107</v>
      </c>
      <c r="N13" s="282" t="s">
        <v>6</v>
      </c>
      <c r="O13" s="282" t="s">
        <v>7</v>
      </c>
      <c r="P13" s="282" t="s">
        <v>160</v>
      </c>
      <c r="Q13" s="283" t="s">
        <v>162</v>
      </c>
      <c r="R13" s="283" t="s">
        <v>163</v>
      </c>
    </row>
    <row r="14" spans="1:18" ht="16.5">
      <c r="A14" s="284" t="s">
        <v>119</v>
      </c>
      <c r="B14" s="285" t="s">
        <v>222</v>
      </c>
      <c r="C14" s="286" t="s">
        <v>67</v>
      </c>
      <c r="D14" s="287">
        <v>0.80166666666666664</v>
      </c>
      <c r="E14" s="288">
        <v>7022</v>
      </c>
      <c r="F14" s="235" t="s">
        <v>120</v>
      </c>
      <c r="G14" s="289" t="s">
        <v>187</v>
      </c>
      <c r="H14" s="290">
        <v>1</v>
      </c>
      <c r="I14" s="237">
        <v>4797.34</v>
      </c>
      <c r="J14" s="291">
        <v>4.2435472455399109E-2</v>
      </c>
      <c r="K14" s="291">
        <v>0.32921937808989765</v>
      </c>
      <c r="L14" s="291">
        <v>0.18968845235067766</v>
      </c>
      <c r="M14" s="292">
        <v>21.568000000000001</v>
      </c>
      <c r="N14" s="293">
        <v>1.0422442436850421</v>
      </c>
      <c r="O14" s="293">
        <v>54.905426757328016</v>
      </c>
      <c r="P14" s="294">
        <v>49</v>
      </c>
      <c r="Q14" s="295">
        <v>50</v>
      </c>
      <c r="R14" s="295">
        <v>2634</v>
      </c>
    </row>
    <row r="15" spans="1:18" ht="16.5">
      <c r="A15" s="284" t="s">
        <v>119</v>
      </c>
      <c r="B15" s="285" t="s">
        <v>228</v>
      </c>
      <c r="C15" s="286" t="s">
        <v>67</v>
      </c>
      <c r="D15" s="287">
        <v>0.80799999999999994</v>
      </c>
      <c r="E15" s="288">
        <v>2279</v>
      </c>
      <c r="F15" s="235" t="s">
        <v>120</v>
      </c>
      <c r="G15" s="289" t="s">
        <v>187</v>
      </c>
      <c r="H15" s="290">
        <v>1</v>
      </c>
      <c r="I15" s="237">
        <v>5102.1000000000004</v>
      </c>
      <c r="J15" s="291">
        <v>7.608770339825488E-2</v>
      </c>
      <c r="K15" s="291">
        <v>0.29684379646208425</v>
      </c>
      <c r="L15" s="291">
        <v>0.18070990376511631</v>
      </c>
      <c r="M15" s="292">
        <v>22.120999999999999</v>
      </c>
      <c r="N15" s="293">
        <v>0.58799317927912031</v>
      </c>
      <c r="O15" s="293">
        <v>10.799474726093177</v>
      </c>
      <c r="P15" s="294">
        <v>37</v>
      </c>
      <c r="Q15" s="295">
        <v>30</v>
      </c>
      <c r="R15" s="295">
        <v>551</v>
      </c>
    </row>
    <row r="16" spans="1:18" ht="16.5">
      <c r="A16" s="284" t="s">
        <v>119</v>
      </c>
      <c r="B16" s="285" t="s">
        <v>230</v>
      </c>
      <c r="C16" s="286" t="s">
        <v>67</v>
      </c>
      <c r="D16" s="287">
        <v>0.83858003933113467</v>
      </c>
      <c r="E16" s="288">
        <v>1219</v>
      </c>
      <c r="F16" s="235" t="s">
        <v>121</v>
      </c>
      <c r="G16" s="289" t="s">
        <v>197</v>
      </c>
      <c r="H16" s="290">
        <v>3</v>
      </c>
      <c r="I16" s="237">
        <v>2949.6519999999996</v>
      </c>
      <c r="J16" s="291">
        <v>2.0967454405069075E-2</v>
      </c>
      <c r="K16" s="291">
        <v>0.40211189616553256</v>
      </c>
      <c r="L16" s="291">
        <v>7.5941161872654803E-2</v>
      </c>
      <c r="M16" s="292">
        <v>17.065000000000001</v>
      </c>
      <c r="N16" s="293">
        <v>1.1865806542602315</v>
      </c>
      <c r="O16" s="293">
        <v>37.495948674623314</v>
      </c>
      <c r="P16" s="294">
        <v>11</v>
      </c>
      <c r="Q16" s="295">
        <v>35</v>
      </c>
      <c r="R16" s="295">
        <v>1106</v>
      </c>
    </row>
    <row r="17" spans="1:18" ht="16.5">
      <c r="A17" s="284" t="s">
        <v>119</v>
      </c>
      <c r="B17" s="285" t="s">
        <v>235</v>
      </c>
      <c r="C17" s="286" t="s">
        <v>67</v>
      </c>
      <c r="D17" s="287">
        <v>0.81928571428571439</v>
      </c>
      <c r="E17" s="288">
        <v>9768</v>
      </c>
      <c r="F17" s="235" t="s">
        <v>120</v>
      </c>
      <c r="G17" s="289" t="s">
        <v>171</v>
      </c>
      <c r="H17" s="290">
        <v>1</v>
      </c>
      <c r="I17" s="237">
        <v>4749.2700000000004</v>
      </c>
      <c r="J17" s="291">
        <v>0.1081046980930653</v>
      </c>
      <c r="K17" s="291">
        <v>0.24462407747685336</v>
      </c>
      <c r="L17" s="291">
        <v>5.642825168853121E-2</v>
      </c>
      <c r="M17" s="292">
        <v>26.74</v>
      </c>
      <c r="N17" s="293">
        <v>2.1055867533326174E-2</v>
      </c>
      <c r="O17" s="293">
        <v>13.37047588366212</v>
      </c>
      <c r="P17" s="294">
        <v>20</v>
      </c>
      <c r="Q17" s="295">
        <v>1</v>
      </c>
      <c r="R17" s="295">
        <v>635</v>
      </c>
    </row>
    <row r="18" spans="1:18" ht="16.5">
      <c r="A18" s="284" t="s">
        <v>119</v>
      </c>
      <c r="B18" s="285" t="s">
        <v>374</v>
      </c>
      <c r="C18" s="286" t="s">
        <v>67</v>
      </c>
      <c r="D18" s="287">
        <v>0.84889066208818309</v>
      </c>
      <c r="E18" s="288">
        <v>5728</v>
      </c>
      <c r="F18" s="235" t="s">
        <v>121</v>
      </c>
      <c r="G18" s="289" t="s">
        <v>208</v>
      </c>
      <c r="H18" s="290">
        <v>9</v>
      </c>
      <c r="I18" s="237">
        <v>1907.3329999999999</v>
      </c>
      <c r="J18" s="291">
        <v>3.3179283671535997E-2</v>
      </c>
      <c r="K18" s="291">
        <v>0.42328635406190374</v>
      </c>
      <c r="L18" s="291">
        <v>0.16261141583598479</v>
      </c>
      <c r="M18" s="292">
        <v>16.835999999999999</v>
      </c>
      <c r="N18" s="293">
        <v>1.0485845942999992</v>
      </c>
      <c r="O18" s="293">
        <v>33.711994706744967</v>
      </c>
      <c r="P18" s="294">
        <v>19</v>
      </c>
      <c r="Q18" s="295">
        <v>20</v>
      </c>
      <c r="R18" s="295">
        <v>649</v>
      </c>
    </row>
    <row r="19" spans="1:18" ht="16.5">
      <c r="A19" s="284" t="s">
        <v>119</v>
      </c>
      <c r="B19" s="285" t="s">
        <v>358</v>
      </c>
      <c r="C19" s="286" t="s">
        <v>67</v>
      </c>
      <c r="D19" s="287">
        <v>0.83655172413793111</v>
      </c>
      <c r="E19" s="288">
        <v>6767</v>
      </c>
      <c r="F19" s="235" t="s">
        <v>120</v>
      </c>
      <c r="G19" s="289" t="s">
        <v>338</v>
      </c>
      <c r="H19" s="290">
        <v>1</v>
      </c>
      <c r="I19" s="237">
        <v>5086.3100000000004</v>
      </c>
      <c r="J19" s="291">
        <v>3.7516693806185081E-2</v>
      </c>
      <c r="K19" s="291">
        <v>0.28973988482035701</v>
      </c>
      <c r="L19" s="291">
        <v>9.8303092025456562E-2</v>
      </c>
      <c r="M19" s="292">
        <v>23.832999999999998</v>
      </c>
      <c r="N19" s="293">
        <v>3.9321236810182625E-2</v>
      </c>
      <c r="O19" s="293">
        <v>40.245285875221917</v>
      </c>
      <c r="P19" s="294">
        <v>31</v>
      </c>
      <c r="Q19" s="295">
        <v>2</v>
      </c>
      <c r="R19" s="295">
        <v>2047</v>
      </c>
    </row>
    <row r="20" spans="1:18" ht="16.5">
      <c r="A20" s="284" t="s">
        <v>119</v>
      </c>
      <c r="B20" s="285" t="s">
        <v>359</v>
      </c>
      <c r="C20" s="286" t="s">
        <v>67</v>
      </c>
      <c r="D20" s="287">
        <v>0.82178359582970251</v>
      </c>
      <c r="E20" s="288">
        <v>6502</v>
      </c>
      <c r="F20" s="235" t="s">
        <v>121</v>
      </c>
      <c r="G20" s="289" t="s">
        <v>347</v>
      </c>
      <c r="H20" s="290">
        <v>5</v>
      </c>
      <c r="I20" s="237">
        <v>2039.454</v>
      </c>
      <c r="J20" s="291">
        <v>5.3876963324853942E-2</v>
      </c>
      <c r="K20" s="291">
        <v>0.37613324950137528</v>
      </c>
      <c r="L20" s="291">
        <v>0.1250334648391187</v>
      </c>
      <c r="M20" s="292">
        <v>17.515999999999998</v>
      </c>
      <c r="N20" s="293">
        <v>1.9122765210688744</v>
      </c>
      <c r="O20" s="293">
        <v>32.802897246027612</v>
      </c>
      <c r="P20" s="294">
        <v>10</v>
      </c>
      <c r="Q20" s="295">
        <v>39</v>
      </c>
      <c r="R20" s="295">
        <v>669</v>
      </c>
    </row>
    <row r="21" spans="1:18" ht="16.5">
      <c r="A21" s="284" t="s">
        <v>119</v>
      </c>
      <c r="B21" s="285" t="s">
        <v>239</v>
      </c>
      <c r="C21" s="286" t="s">
        <v>70</v>
      </c>
      <c r="D21" s="287">
        <v>0.79506059761932324</v>
      </c>
      <c r="E21" s="288">
        <v>9374</v>
      </c>
      <c r="F21" s="235" t="s">
        <v>121</v>
      </c>
      <c r="G21" s="289" t="s">
        <v>202</v>
      </c>
      <c r="H21" s="290">
        <v>2</v>
      </c>
      <c r="I21" s="237">
        <v>1118.932</v>
      </c>
      <c r="J21" s="291">
        <v>6.7689356190377987E-3</v>
      </c>
      <c r="K21" s="291">
        <v>0.41805753458171346</v>
      </c>
      <c r="L21" s="291">
        <v>0.22521475835886362</v>
      </c>
      <c r="M21" s="292">
        <v>20.181999999999999</v>
      </c>
      <c r="N21" s="293" t="s">
        <v>458</v>
      </c>
      <c r="O21" s="293" t="s">
        <v>458</v>
      </c>
      <c r="P21" s="294">
        <v>16</v>
      </c>
      <c r="Q21" s="295">
        <v>38</v>
      </c>
      <c r="R21" s="295">
        <v>1015</v>
      </c>
    </row>
    <row r="22" spans="1:18" ht="16.5">
      <c r="A22" s="284" t="s">
        <v>119</v>
      </c>
      <c r="B22" s="285" t="s">
        <v>241</v>
      </c>
      <c r="C22" s="286" t="s">
        <v>67</v>
      </c>
      <c r="D22" s="287">
        <v>0.80750579864215999</v>
      </c>
      <c r="E22" s="288">
        <v>3131</v>
      </c>
      <c r="F22" s="235" t="s">
        <v>120</v>
      </c>
      <c r="G22" s="289" t="s">
        <v>171</v>
      </c>
      <c r="H22" s="290">
        <v>2</v>
      </c>
      <c r="I22" s="237">
        <v>5066.7649999999994</v>
      </c>
      <c r="J22" s="291">
        <v>3.4714415968602579E-2</v>
      </c>
      <c r="K22" s="291">
        <v>0.39651945653116843</v>
      </c>
      <c r="L22" s="291">
        <v>0.14664189083172399</v>
      </c>
      <c r="M22" s="292">
        <v>28.777999999999999</v>
      </c>
      <c r="N22" s="293">
        <v>3.947291812428641E-2</v>
      </c>
      <c r="O22" s="293">
        <v>47.446447585392264</v>
      </c>
      <c r="P22" s="294">
        <v>83</v>
      </c>
      <c r="Q22" s="295">
        <v>2</v>
      </c>
      <c r="R22" s="295">
        <v>2404</v>
      </c>
    </row>
    <row r="23" spans="1:18" ht="16.5">
      <c r="A23" s="284" t="s">
        <v>119</v>
      </c>
      <c r="B23" s="285" t="s">
        <v>360</v>
      </c>
      <c r="C23" s="286" t="s">
        <v>67</v>
      </c>
      <c r="D23" s="287">
        <v>0.81376693126757438</v>
      </c>
      <c r="E23" s="288">
        <v>7456</v>
      </c>
      <c r="F23" s="235" t="s">
        <v>121</v>
      </c>
      <c r="G23" s="289" t="s">
        <v>199</v>
      </c>
      <c r="H23" s="290">
        <v>2</v>
      </c>
      <c r="I23" s="237">
        <v>1077.529</v>
      </c>
      <c r="J23" s="291">
        <v>4.6867993750882846E-2</v>
      </c>
      <c r="K23" s="291">
        <v>0.42773750874009253</v>
      </c>
      <c r="L23" s="291">
        <v>0.26820598962441883</v>
      </c>
      <c r="M23" s="292">
        <v>21.597999999999999</v>
      </c>
      <c r="N23" s="293">
        <v>1.0602104093578413</v>
      </c>
      <c r="O23" s="293">
        <v>71.564202631654283</v>
      </c>
      <c r="P23" s="294">
        <v>17</v>
      </c>
      <c r="Q23" s="295">
        <v>12</v>
      </c>
      <c r="R23" s="295">
        <v>785</v>
      </c>
    </row>
    <row r="24" spans="1:18" ht="16.5">
      <c r="A24" s="284" t="s">
        <v>119</v>
      </c>
      <c r="B24" s="285" t="s">
        <v>300</v>
      </c>
      <c r="C24" s="286" t="s">
        <v>70</v>
      </c>
      <c r="D24" s="287">
        <v>0.79952380952380953</v>
      </c>
      <c r="E24" s="288">
        <v>1544</v>
      </c>
      <c r="F24" s="235" t="s">
        <v>121</v>
      </c>
      <c r="G24" s="289" t="s">
        <v>201</v>
      </c>
      <c r="H24" s="290">
        <v>1</v>
      </c>
      <c r="I24" s="237">
        <v>504.43599999999998</v>
      </c>
      <c r="J24" s="291">
        <v>6.2507921607127467E-2</v>
      </c>
      <c r="K24" s="291">
        <v>0.35078176578961867</v>
      </c>
      <c r="L24" s="291">
        <v>0.18436431975513248</v>
      </c>
      <c r="M24" s="292">
        <v>19.754999999999999</v>
      </c>
      <c r="N24" s="293">
        <v>2.3788944484533223</v>
      </c>
      <c r="O24" s="293">
        <v>36.872863951026495</v>
      </c>
      <c r="P24" s="294">
        <v>1</v>
      </c>
      <c r="Q24" s="295">
        <v>12</v>
      </c>
      <c r="R24" s="295">
        <v>186</v>
      </c>
    </row>
    <row r="25" spans="1:18" ht="16.5">
      <c r="A25" s="284" t="s">
        <v>119</v>
      </c>
      <c r="B25" s="285" t="s">
        <v>243</v>
      </c>
      <c r="C25" s="286" t="s">
        <v>67</v>
      </c>
      <c r="D25" s="287">
        <v>0.82099999999999995</v>
      </c>
      <c r="E25" s="288">
        <v>8644</v>
      </c>
      <c r="F25" s="235" t="s">
        <v>121</v>
      </c>
      <c r="G25" s="289" t="s">
        <v>199</v>
      </c>
      <c r="H25" s="290">
        <v>1</v>
      </c>
      <c r="I25" s="237">
        <v>1399.58</v>
      </c>
      <c r="J25" s="291">
        <v>2.496623777668423E-2</v>
      </c>
      <c r="K25" s="291">
        <v>0.42386561609639994</v>
      </c>
      <c r="L25" s="291">
        <v>0.11646351048171595</v>
      </c>
      <c r="M25" s="292">
        <v>20.242000000000001</v>
      </c>
      <c r="N25" s="293">
        <v>7.1450006430500576E-2</v>
      </c>
      <c r="O25" s="293">
        <v>51.086754597807918</v>
      </c>
      <c r="P25" s="294">
        <v>27</v>
      </c>
      <c r="Q25" s="295">
        <v>1</v>
      </c>
      <c r="R25" s="295">
        <v>715</v>
      </c>
    </row>
    <row r="26" spans="1:18" ht="16.5" customHeight="1">
      <c r="A26" s="284" t="s">
        <v>119</v>
      </c>
      <c r="B26" s="285" t="s">
        <v>245</v>
      </c>
      <c r="C26" s="286" t="s">
        <v>67</v>
      </c>
      <c r="D26" s="287">
        <v>0.84586206896551719</v>
      </c>
      <c r="E26" s="288">
        <v>6849</v>
      </c>
      <c r="F26" s="235" t="s">
        <v>120</v>
      </c>
      <c r="G26" s="289" t="s">
        <v>183</v>
      </c>
      <c r="H26" s="290">
        <v>1</v>
      </c>
      <c r="I26" s="237">
        <v>4551.6549999999997</v>
      </c>
      <c r="J26" s="291">
        <v>4.8923590315199821E-2</v>
      </c>
      <c r="K26" s="291">
        <v>0.32930445173424094</v>
      </c>
      <c r="L26" s="291">
        <v>0.15247201292716606</v>
      </c>
      <c r="M26" s="292">
        <v>21.422000000000001</v>
      </c>
      <c r="N26" s="293">
        <v>0.21970030681147848</v>
      </c>
      <c r="O26" s="293">
        <v>47.674966578090832</v>
      </c>
      <c r="P26" s="294">
        <v>47</v>
      </c>
      <c r="Q26" s="295">
        <v>10</v>
      </c>
      <c r="R26" s="295">
        <v>2170</v>
      </c>
    </row>
    <row r="27" spans="1:18" ht="16.5">
      <c r="A27" s="284" t="s">
        <v>119</v>
      </c>
      <c r="B27" s="285" t="s">
        <v>361</v>
      </c>
      <c r="C27" s="286" t="s">
        <v>70</v>
      </c>
      <c r="D27" s="287">
        <v>0.78492249840043982</v>
      </c>
      <c r="E27" s="288">
        <v>3958</v>
      </c>
      <c r="F27" s="235" t="s">
        <v>121</v>
      </c>
      <c r="G27" s="289" t="s">
        <v>206</v>
      </c>
      <c r="H27" s="290">
        <v>4</v>
      </c>
      <c r="I27" s="237">
        <v>1151.595</v>
      </c>
      <c r="J27" s="291">
        <v>2.8954336676756981E-2</v>
      </c>
      <c r="K27" s="291">
        <v>0.44747244478142634</v>
      </c>
      <c r="L27" s="291">
        <v>0.20407368462047748</v>
      </c>
      <c r="M27" s="292">
        <v>20.486999999999998</v>
      </c>
      <c r="N27" s="293">
        <v>0.86836083866289793</v>
      </c>
      <c r="O27" s="293">
        <v>44.633747107272953</v>
      </c>
      <c r="P27" s="294">
        <v>23</v>
      </c>
      <c r="Q27" s="295">
        <v>11</v>
      </c>
      <c r="R27" s="295">
        <v>550</v>
      </c>
    </row>
    <row r="28" spans="1:18" ht="16.5">
      <c r="A28" s="284" t="s">
        <v>119</v>
      </c>
      <c r="B28" s="285" t="s">
        <v>246</v>
      </c>
      <c r="C28" s="286" t="s">
        <v>67</v>
      </c>
      <c r="D28" s="287">
        <v>0.84</v>
      </c>
      <c r="E28" s="288">
        <v>1969</v>
      </c>
      <c r="F28" s="235" t="s">
        <v>121</v>
      </c>
      <c r="G28" s="289" t="s">
        <v>191</v>
      </c>
      <c r="H28" s="290">
        <v>1</v>
      </c>
      <c r="I28" s="237">
        <v>1647.816</v>
      </c>
      <c r="J28" s="291">
        <v>1.7813750705181458E-2</v>
      </c>
      <c r="K28" s="291">
        <v>0.39931904148155656</v>
      </c>
      <c r="L28" s="291">
        <v>0.20269253363239584</v>
      </c>
      <c r="M28" s="292">
        <v>17.913</v>
      </c>
      <c r="N28" s="293">
        <v>1.8205916194526572</v>
      </c>
      <c r="O28" s="293">
        <v>56.559712977662556</v>
      </c>
      <c r="P28" s="294">
        <v>12</v>
      </c>
      <c r="Q28" s="295">
        <v>30</v>
      </c>
      <c r="R28" s="295">
        <v>932</v>
      </c>
    </row>
    <row r="29" spans="1:18" ht="16.5">
      <c r="A29" s="284" t="s">
        <v>119</v>
      </c>
      <c r="B29" s="285" t="s">
        <v>248</v>
      </c>
      <c r="C29" s="286" t="s">
        <v>67</v>
      </c>
      <c r="D29" s="287">
        <v>0.80299912297620457</v>
      </c>
      <c r="E29" s="288">
        <v>3877</v>
      </c>
      <c r="F29" s="235" t="s">
        <v>91</v>
      </c>
      <c r="G29" s="289" t="s">
        <v>217</v>
      </c>
      <c r="H29" s="290">
        <v>9</v>
      </c>
      <c r="I29" s="237">
        <v>3573.7750000000005</v>
      </c>
      <c r="J29" s="291">
        <v>5.3547384479225912E-2</v>
      </c>
      <c r="K29" s="291">
        <v>0.36921535497147134</v>
      </c>
      <c r="L29" s="291">
        <v>0.16452946252589659</v>
      </c>
      <c r="M29" s="292">
        <v>23.173999999999999</v>
      </c>
      <c r="N29" s="293">
        <v>0.55963232156473186</v>
      </c>
      <c r="O29" s="293">
        <v>8.8421906807227639</v>
      </c>
      <c r="P29" s="294">
        <v>36</v>
      </c>
      <c r="Q29" s="295">
        <v>20</v>
      </c>
      <c r="R29" s="295">
        <v>316</v>
      </c>
    </row>
    <row r="30" spans="1:18" ht="16.5">
      <c r="A30" s="284" t="s">
        <v>119</v>
      </c>
      <c r="B30" s="285" t="s">
        <v>301</v>
      </c>
      <c r="C30" s="286" t="s">
        <v>67</v>
      </c>
      <c r="D30" s="287">
        <v>0.82740762636916987</v>
      </c>
      <c r="E30" s="288">
        <v>6253</v>
      </c>
      <c r="F30" s="235" t="s">
        <v>121</v>
      </c>
      <c r="G30" s="289" t="s">
        <v>200</v>
      </c>
      <c r="H30" s="290">
        <v>2</v>
      </c>
      <c r="I30" s="237">
        <v>2345.8470000000002</v>
      </c>
      <c r="J30" s="291">
        <v>3.6797496451400867E-2</v>
      </c>
      <c r="K30" s="291">
        <v>0.39209019633994158</v>
      </c>
      <c r="L30" s="291">
        <v>0.26216543534169107</v>
      </c>
      <c r="M30" s="292">
        <v>17.600000000000001</v>
      </c>
      <c r="N30" s="293">
        <v>0.80994199536457401</v>
      </c>
      <c r="O30" s="293">
        <v>40.966013555018719</v>
      </c>
      <c r="P30" s="294">
        <v>17</v>
      </c>
      <c r="Q30" s="295">
        <v>19</v>
      </c>
      <c r="R30" s="295">
        <v>961</v>
      </c>
    </row>
    <row r="31" spans="1:18" ht="16.5">
      <c r="A31" s="284" t="s">
        <v>119</v>
      </c>
      <c r="B31" s="285" t="s">
        <v>364</v>
      </c>
      <c r="C31" s="286" t="s">
        <v>70</v>
      </c>
      <c r="D31" s="287">
        <v>0.76852871356278851</v>
      </c>
      <c r="E31" s="288">
        <v>2018</v>
      </c>
      <c r="F31" s="235" t="s">
        <v>121</v>
      </c>
      <c r="G31" s="289" t="s">
        <v>351</v>
      </c>
      <c r="H31" s="290">
        <v>4</v>
      </c>
      <c r="I31" s="237">
        <v>2155.4580000000001</v>
      </c>
      <c r="J31" s="291">
        <v>1.617333355265891E-2</v>
      </c>
      <c r="K31" s="291">
        <v>0.411010231335594</v>
      </c>
      <c r="L31" s="291">
        <v>0.21944292117962863</v>
      </c>
      <c r="M31" s="292">
        <v>19.873000000000001</v>
      </c>
      <c r="N31" s="293">
        <v>0.55672622709419528</v>
      </c>
      <c r="O31" s="293">
        <v>40.594620725618405</v>
      </c>
      <c r="P31" s="294">
        <v>21</v>
      </c>
      <c r="Q31" s="295">
        <v>12</v>
      </c>
      <c r="R31" s="295">
        <v>875</v>
      </c>
    </row>
    <row r="32" spans="1:18" ht="16.5">
      <c r="A32" s="284" t="s">
        <v>119</v>
      </c>
      <c r="B32" s="285" t="s">
        <v>323</v>
      </c>
      <c r="C32" s="286" t="s">
        <v>67</v>
      </c>
      <c r="D32" s="287">
        <v>0.80241379310344829</v>
      </c>
      <c r="E32" s="288">
        <v>8026</v>
      </c>
      <c r="F32" s="235" t="s">
        <v>120</v>
      </c>
      <c r="G32" s="289" t="s">
        <v>322</v>
      </c>
      <c r="H32" s="290">
        <v>1</v>
      </c>
      <c r="I32" s="237">
        <v>4578.5219999999999</v>
      </c>
      <c r="J32" s="291">
        <v>3.7988535164854752E-2</v>
      </c>
      <c r="K32" s="291">
        <v>0.2866347643535278</v>
      </c>
      <c r="L32" s="291">
        <v>0.18281008587487405</v>
      </c>
      <c r="M32" s="292">
        <v>24.041</v>
      </c>
      <c r="N32" s="293">
        <v>4.3682218847042778E-2</v>
      </c>
      <c r="O32" s="293">
        <v>36.015989439386772</v>
      </c>
      <c r="P32" s="294">
        <v>16</v>
      </c>
      <c r="Q32" s="295">
        <v>2</v>
      </c>
      <c r="R32" s="295">
        <v>1649</v>
      </c>
    </row>
    <row r="33" spans="1:18" ht="16.5">
      <c r="A33" s="284" t="s">
        <v>119</v>
      </c>
      <c r="B33" s="285" t="s">
        <v>302</v>
      </c>
      <c r="C33" s="286" t="s">
        <v>67</v>
      </c>
      <c r="D33" s="287">
        <v>0.84475156564291076</v>
      </c>
      <c r="E33" s="288">
        <v>75</v>
      </c>
      <c r="F33" s="235" t="s">
        <v>120</v>
      </c>
      <c r="G33" s="289" t="s">
        <v>331</v>
      </c>
      <c r="H33" s="290">
        <v>13</v>
      </c>
      <c r="I33" s="237">
        <v>3079.5710000000004</v>
      </c>
      <c r="J33" s="291">
        <v>5.44650138786721E-3</v>
      </c>
      <c r="K33" s="291">
        <v>0.35301950393959736</v>
      </c>
      <c r="L33" s="291">
        <v>0.20442943295261029</v>
      </c>
      <c r="M33" s="292">
        <v>20.335999999999999</v>
      </c>
      <c r="N33" s="293">
        <v>0.55202494113628153</v>
      </c>
      <c r="O33" s="293">
        <v>30.945868758992727</v>
      </c>
      <c r="P33" s="294">
        <v>10</v>
      </c>
      <c r="Q33" s="295">
        <v>17</v>
      </c>
      <c r="R33" s="295">
        <v>962</v>
      </c>
    </row>
    <row r="34" spans="1:18" ht="16.5">
      <c r="A34" s="284" t="s">
        <v>119</v>
      </c>
      <c r="B34" s="285" t="s">
        <v>365</v>
      </c>
      <c r="C34" s="286" t="s">
        <v>70</v>
      </c>
      <c r="D34" s="287">
        <v>0.77896663082032425</v>
      </c>
      <c r="E34" s="288">
        <v>2408</v>
      </c>
      <c r="F34" s="235" t="s">
        <v>121</v>
      </c>
      <c r="G34" s="289" t="s">
        <v>195</v>
      </c>
      <c r="H34" s="290">
        <v>3</v>
      </c>
      <c r="I34" s="237">
        <v>1830.8609999999999</v>
      </c>
      <c r="J34" s="291">
        <v>1.2380724726167079E-2</v>
      </c>
      <c r="K34" s="291">
        <v>0.46115994601354382</v>
      </c>
      <c r="L34" s="291">
        <v>9.7238689824159147E-2</v>
      </c>
      <c r="M34" s="292">
        <v>18.97</v>
      </c>
      <c r="N34" s="293">
        <v>1.2016204397821573</v>
      </c>
      <c r="O34" s="293">
        <v>25.507124789921246</v>
      </c>
      <c r="P34" s="294">
        <v>40</v>
      </c>
      <c r="Q34" s="295">
        <v>22</v>
      </c>
      <c r="R34" s="295">
        <v>470</v>
      </c>
    </row>
    <row r="35" spans="1:18" ht="16.5">
      <c r="A35" s="284" t="s">
        <v>119</v>
      </c>
      <c r="B35" s="285" t="s">
        <v>324</v>
      </c>
      <c r="C35" s="286" t="s">
        <v>70</v>
      </c>
      <c r="D35" s="287">
        <v>0.76535203983992517</v>
      </c>
      <c r="E35" s="288">
        <v>9363</v>
      </c>
      <c r="F35" s="235" t="s">
        <v>121</v>
      </c>
      <c r="G35" s="289" t="s">
        <v>202</v>
      </c>
      <c r="H35" s="290">
        <v>5</v>
      </c>
      <c r="I35" s="237">
        <v>1379.673</v>
      </c>
      <c r="J35" s="291">
        <v>3.1341008877819813E-2</v>
      </c>
      <c r="K35" s="291">
        <v>0.42507497206227474</v>
      </c>
      <c r="L35" s="291">
        <v>0.14351226703718925</v>
      </c>
      <c r="M35" s="292">
        <v>22.221</v>
      </c>
      <c r="N35" s="293">
        <v>1.679175189147091</v>
      </c>
      <c r="O35" s="293">
        <v>47.73655180575301</v>
      </c>
      <c r="P35" s="294">
        <v>27</v>
      </c>
      <c r="Q35" s="295">
        <v>24</v>
      </c>
      <c r="R35" s="295">
        <v>701</v>
      </c>
    </row>
    <row r="36" spans="1:18" ht="16.5">
      <c r="A36" s="284" t="s">
        <v>119</v>
      </c>
      <c r="B36" s="285" t="s">
        <v>259</v>
      </c>
      <c r="C36" s="286" t="s">
        <v>70</v>
      </c>
      <c r="D36" s="287">
        <v>0.79571428571428571</v>
      </c>
      <c r="E36" s="288">
        <v>7026</v>
      </c>
      <c r="F36" s="235" t="s">
        <v>121</v>
      </c>
      <c r="G36" s="289" t="s">
        <v>198</v>
      </c>
      <c r="H36" s="290">
        <v>1</v>
      </c>
      <c r="I36" s="237">
        <v>1884.8589999999999</v>
      </c>
      <c r="J36" s="291">
        <v>1.5948852586951608E-2</v>
      </c>
      <c r="K36" s="291">
        <v>0.42868647046851655</v>
      </c>
      <c r="L36" s="291">
        <v>0.23078649384383659</v>
      </c>
      <c r="M36" s="292">
        <v>19.378</v>
      </c>
      <c r="N36" s="293">
        <v>0.84886986241411166</v>
      </c>
      <c r="O36" s="293">
        <v>28.171868558868329</v>
      </c>
      <c r="P36" s="294">
        <v>28</v>
      </c>
      <c r="Q36" s="295">
        <v>16</v>
      </c>
      <c r="R36" s="295">
        <v>531</v>
      </c>
    </row>
    <row r="37" spans="1:18" ht="16.5">
      <c r="A37" s="284" t="s">
        <v>119</v>
      </c>
      <c r="B37" s="285" t="s">
        <v>261</v>
      </c>
      <c r="C37" s="286" t="s">
        <v>67</v>
      </c>
      <c r="D37" s="287">
        <v>0.83357142857142863</v>
      </c>
      <c r="E37" s="288">
        <v>3126</v>
      </c>
      <c r="F37" s="235" t="s">
        <v>120</v>
      </c>
      <c r="G37" s="289" t="s">
        <v>179</v>
      </c>
      <c r="H37" s="290">
        <v>1</v>
      </c>
      <c r="I37" s="237">
        <v>4869.1480000000001</v>
      </c>
      <c r="J37" s="291">
        <v>8.4159096293174154E-2</v>
      </c>
      <c r="K37" s="291">
        <v>0.2668876223572294</v>
      </c>
      <c r="L37" s="291">
        <v>0.10083899688405445</v>
      </c>
      <c r="M37" s="292">
        <v>26.135000000000002</v>
      </c>
      <c r="N37" s="293">
        <v>0.12322484344283641</v>
      </c>
      <c r="O37" s="293">
        <v>23.412720254138918</v>
      </c>
      <c r="P37" s="294">
        <v>6</v>
      </c>
      <c r="Q37" s="295">
        <v>6</v>
      </c>
      <c r="R37" s="295">
        <v>1140</v>
      </c>
    </row>
    <row r="38" spans="1:18" ht="16.5">
      <c r="A38" s="284" t="s">
        <v>119</v>
      </c>
      <c r="B38" s="285" t="s">
        <v>262</v>
      </c>
      <c r="C38" s="286" t="s">
        <v>70</v>
      </c>
      <c r="D38" s="287">
        <v>0.78733460493238605</v>
      </c>
      <c r="E38" s="288">
        <v>2740</v>
      </c>
      <c r="F38" s="235" t="s">
        <v>120</v>
      </c>
      <c r="G38" s="289" t="s">
        <v>291</v>
      </c>
      <c r="H38" s="290">
        <v>17</v>
      </c>
      <c r="I38" s="237">
        <v>3401.558</v>
      </c>
      <c r="J38" s="291">
        <v>2.8217866083813832E-2</v>
      </c>
      <c r="K38" s="291">
        <v>0.36090065087643175</v>
      </c>
      <c r="L38" s="291">
        <v>0.13422428496197517</v>
      </c>
      <c r="M38" s="292">
        <v>23.082000000000001</v>
      </c>
      <c r="N38" s="293">
        <v>0.1750585351977067</v>
      </c>
      <c r="O38" s="293">
        <v>52.911442263506856</v>
      </c>
      <c r="P38" s="294">
        <v>14</v>
      </c>
      <c r="Q38" s="295">
        <v>19</v>
      </c>
      <c r="R38" s="295">
        <v>2303</v>
      </c>
    </row>
    <row r="39" spans="1:18" ht="16.5">
      <c r="A39" s="284" t="s">
        <v>119</v>
      </c>
      <c r="B39" s="285" t="s">
        <v>367</v>
      </c>
      <c r="C39" s="286" t="s">
        <v>67</v>
      </c>
      <c r="D39" s="287">
        <v>0.84413793103448276</v>
      </c>
      <c r="E39" s="288">
        <v>8930</v>
      </c>
      <c r="F39" s="235" t="s">
        <v>120</v>
      </c>
      <c r="G39" s="289" t="s">
        <v>331</v>
      </c>
      <c r="H39" s="290">
        <v>1</v>
      </c>
      <c r="I39" s="237">
        <v>5015.8530000000001</v>
      </c>
      <c r="J39" s="291">
        <v>4.5185397208349472E-2</v>
      </c>
      <c r="K39" s="291">
        <v>0.30961518700009455</v>
      </c>
      <c r="L39" s="291">
        <v>0.13776320797280142</v>
      </c>
      <c r="M39" s="292">
        <v>22.661999999999999</v>
      </c>
      <c r="N39" s="293">
        <v>0.17943109576775873</v>
      </c>
      <c r="O39" s="293">
        <v>14.932654525561256</v>
      </c>
      <c r="P39" s="294">
        <v>55</v>
      </c>
      <c r="Q39" s="295">
        <v>9</v>
      </c>
      <c r="R39" s="295">
        <v>749</v>
      </c>
    </row>
    <row r="40" spans="1:18" ht="16.5">
      <c r="A40" s="284" t="s">
        <v>119</v>
      </c>
      <c r="B40" s="285" t="s">
        <v>263</v>
      </c>
      <c r="C40" s="286" t="s">
        <v>67</v>
      </c>
      <c r="D40" s="287">
        <v>0.81379310344827582</v>
      </c>
      <c r="E40" s="288">
        <v>6211</v>
      </c>
      <c r="F40" s="235" t="s">
        <v>120</v>
      </c>
      <c r="G40" s="289" t="s">
        <v>174</v>
      </c>
      <c r="H40" s="290">
        <v>1</v>
      </c>
      <c r="I40" s="237">
        <v>3794.3359999999998</v>
      </c>
      <c r="J40" s="291">
        <v>4.8830399055625619E-2</v>
      </c>
      <c r="K40" s="291">
        <v>0.37213117286376213</v>
      </c>
      <c r="L40" s="291">
        <v>0.19581818795172595</v>
      </c>
      <c r="M40" s="292">
        <v>25.175000000000001</v>
      </c>
      <c r="N40" s="293">
        <v>0.21084057922123925</v>
      </c>
      <c r="O40" s="293">
        <v>28.463478194867299</v>
      </c>
      <c r="P40" s="294">
        <v>49</v>
      </c>
      <c r="Q40" s="295">
        <v>8</v>
      </c>
      <c r="R40" s="295">
        <v>1080</v>
      </c>
    </row>
    <row r="41" spans="1:18" ht="16.5">
      <c r="A41" s="284" t="s">
        <v>119</v>
      </c>
      <c r="B41" s="285" t="s">
        <v>266</v>
      </c>
      <c r="C41" s="286" t="s">
        <v>67</v>
      </c>
      <c r="D41" s="287">
        <v>0.84758305286562297</v>
      </c>
      <c r="E41" s="288">
        <v>4818</v>
      </c>
      <c r="F41" s="235" t="s">
        <v>120</v>
      </c>
      <c r="G41" s="289" t="s">
        <v>174</v>
      </c>
      <c r="H41" s="290">
        <v>2</v>
      </c>
      <c r="I41" s="237">
        <v>5544.884</v>
      </c>
      <c r="J41" s="291">
        <v>1.9144058922169208E-2</v>
      </c>
      <c r="K41" s="291">
        <v>0.30314654605393077</v>
      </c>
      <c r="L41" s="291">
        <v>0.18070711668630038</v>
      </c>
      <c r="M41" s="292">
        <v>23.079000000000001</v>
      </c>
      <c r="N41" s="293">
        <v>5.410392715158694E-2</v>
      </c>
      <c r="O41" s="293">
        <v>23.427000456637145</v>
      </c>
      <c r="P41" s="294">
        <v>26</v>
      </c>
      <c r="Q41" s="295">
        <v>3</v>
      </c>
      <c r="R41" s="295">
        <v>1299</v>
      </c>
    </row>
    <row r="42" spans="1:18" ht="16.5">
      <c r="A42" s="284" t="s">
        <v>119</v>
      </c>
      <c r="B42" s="285" t="s">
        <v>267</v>
      </c>
      <c r="C42" s="286" t="s">
        <v>70</v>
      </c>
      <c r="D42" s="287">
        <v>0.79761904761904756</v>
      </c>
      <c r="E42" s="288">
        <v>814</v>
      </c>
      <c r="F42" s="235" t="s">
        <v>121</v>
      </c>
      <c r="G42" s="289" t="s">
        <v>198</v>
      </c>
      <c r="H42" s="290">
        <v>1</v>
      </c>
      <c r="I42" s="237">
        <v>629.52599999999995</v>
      </c>
      <c r="J42" s="291">
        <v>7.1291878398510537E-3</v>
      </c>
      <c r="K42" s="291">
        <v>0.41077935856257519</v>
      </c>
      <c r="L42" s="291">
        <v>0.26686745265485462</v>
      </c>
      <c r="M42" s="292">
        <v>19.43</v>
      </c>
      <c r="N42" s="293" t="s">
        <v>458</v>
      </c>
      <c r="O42" s="293" t="s">
        <v>458</v>
      </c>
      <c r="P42" s="294">
        <v>1</v>
      </c>
      <c r="Q42" s="295">
        <v>1</v>
      </c>
      <c r="R42" s="295">
        <v>540</v>
      </c>
    </row>
    <row r="43" spans="1:18" ht="16.5">
      <c r="A43" s="284" t="s">
        <v>119</v>
      </c>
      <c r="B43" s="285" t="s">
        <v>268</v>
      </c>
      <c r="C43" s="286" t="s">
        <v>67</v>
      </c>
      <c r="D43" s="287">
        <v>0.81467671166422573</v>
      </c>
      <c r="E43" s="288">
        <v>7566</v>
      </c>
      <c r="F43" s="235" t="s">
        <v>121</v>
      </c>
      <c r="G43" s="289" t="s">
        <v>206</v>
      </c>
      <c r="H43" s="290">
        <v>4</v>
      </c>
      <c r="I43" s="237">
        <v>2725.2610000000004</v>
      </c>
      <c r="J43" s="291">
        <v>1.3550661509671264E-2</v>
      </c>
      <c r="K43" s="291">
        <v>0.46597550877118138</v>
      </c>
      <c r="L43" s="291">
        <v>0.22016239912434074</v>
      </c>
      <c r="M43" s="292">
        <v>18.289000000000001</v>
      </c>
      <c r="N43" s="293">
        <v>1.380313055000874</v>
      </c>
      <c r="O43" s="293">
        <v>56.439467137813516</v>
      </c>
      <c r="P43" s="294">
        <v>63</v>
      </c>
      <c r="Q43" s="295">
        <v>75</v>
      </c>
      <c r="R43" s="295">
        <v>2253</v>
      </c>
    </row>
    <row r="44" spans="1:18" ht="16.5">
      <c r="A44" s="284" t="s">
        <v>119</v>
      </c>
      <c r="B44" s="285" t="s">
        <v>308</v>
      </c>
      <c r="C44" s="286" t="s">
        <v>70</v>
      </c>
      <c r="D44" s="287">
        <v>0.77904761904761899</v>
      </c>
      <c r="E44" s="288">
        <v>3455</v>
      </c>
      <c r="F44" s="235" t="s">
        <v>121</v>
      </c>
      <c r="G44" s="289" t="s">
        <v>295</v>
      </c>
      <c r="H44" s="290">
        <v>1</v>
      </c>
      <c r="I44" s="237">
        <v>1977.6030000000001</v>
      </c>
      <c r="J44" s="291">
        <v>4.4083324234505124E-2</v>
      </c>
      <c r="K44" s="291">
        <v>0.40038297564090253</v>
      </c>
      <c r="L44" s="291">
        <v>0.34132229775136869</v>
      </c>
      <c r="M44" s="292">
        <v>19.027999999999999</v>
      </c>
      <c r="N44" s="293">
        <v>1.2135903920048665</v>
      </c>
      <c r="O44" s="293">
        <v>58.505170147901268</v>
      </c>
      <c r="P44" s="294">
        <v>22</v>
      </c>
      <c r="Q44" s="295">
        <v>24</v>
      </c>
      <c r="R44" s="295">
        <v>1157</v>
      </c>
    </row>
    <row r="45" spans="1:18" ht="16.5">
      <c r="A45" s="284" t="s">
        <v>119</v>
      </c>
      <c r="B45" s="285" t="s">
        <v>273</v>
      </c>
      <c r="C45" s="286" t="s">
        <v>67</v>
      </c>
      <c r="D45" s="287">
        <v>0.84140508785981216</v>
      </c>
      <c r="E45" s="288">
        <v>3615</v>
      </c>
      <c r="F45" s="235" t="s">
        <v>121</v>
      </c>
      <c r="G45" s="289" t="s">
        <v>195</v>
      </c>
      <c r="H45" s="290">
        <v>5</v>
      </c>
      <c r="I45" s="237">
        <v>2561.8489999999997</v>
      </c>
      <c r="J45" s="291">
        <v>1.8128369574046337E-2</v>
      </c>
      <c r="K45" s="291">
        <v>0.4005007187284379</v>
      </c>
      <c r="L45" s="291">
        <v>0.20922388478009438</v>
      </c>
      <c r="M45" s="292">
        <v>18.096</v>
      </c>
      <c r="N45" s="293">
        <v>0.54648029606741078</v>
      </c>
      <c r="O45" s="293">
        <v>20.102668033908323</v>
      </c>
      <c r="P45" s="294">
        <v>12</v>
      </c>
      <c r="Q45" s="295">
        <v>14</v>
      </c>
      <c r="R45" s="295">
        <v>515</v>
      </c>
    </row>
    <row r="46" spans="1:18" ht="16.5">
      <c r="A46" s="284" t="s">
        <v>119</v>
      </c>
      <c r="B46" s="285" t="s">
        <v>276</v>
      </c>
      <c r="C46" s="286" t="s">
        <v>70</v>
      </c>
      <c r="D46" s="287">
        <v>0.79464285714285721</v>
      </c>
      <c r="E46" s="288">
        <v>9962</v>
      </c>
      <c r="F46" s="235" t="s">
        <v>120</v>
      </c>
      <c r="G46" s="289" t="s">
        <v>179</v>
      </c>
      <c r="H46" s="290">
        <v>1</v>
      </c>
      <c r="I46" s="237">
        <v>4643.7060000000001</v>
      </c>
      <c r="J46" s="291">
        <v>1.9936939981243733E-2</v>
      </c>
      <c r="K46" s="291">
        <v>0.27982975400662624</v>
      </c>
      <c r="L46" s="291">
        <v>0.17593706406047238</v>
      </c>
      <c r="M46" s="292">
        <v>26.757000000000001</v>
      </c>
      <c r="N46" s="293">
        <v>0.53836310912017249</v>
      </c>
      <c r="O46" s="293">
        <v>40.118818891635257</v>
      </c>
      <c r="P46" s="294">
        <v>4</v>
      </c>
      <c r="Q46" s="295">
        <v>25</v>
      </c>
      <c r="R46" s="295">
        <v>1863</v>
      </c>
    </row>
    <row r="47" spans="1:18" ht="16.5">
      <c r="A47" s="284" t="s">
        <v>119</v>
      </c>
      <c r="B47" s="285" t="s">
        <v>456</v>
      </c>
      <c r="C47" s="286" t="s">
        <v>67</v>
      </c>
      <c r="D47" s="287">
        <v>0.80049999999999999</v>
      </c>
      <c r="E47" s="288">
        <v>7334</v>
      </c>
      <c r="F47" s="235" t="s">
        <v>121</v>
      </c>
      <c r="G47" s="289" t="s">
        <v>203</v>
      </c>
      <c r="H47" s="290">
        <v>1</v>
      </c>
      <c r="I47" s="237">
        <v>1000.888</v>
      </c>
      <c r="J47" s="291">
        <v>1.0750710341647303E-2</v>
      </c>
      <c r="K47" s="291">
        <v>0.42255477347952602</v>
      </c>
      <c r="L47" s="291">
        <v>0.34269568623062718</v>
      </c>
      <c r="M47" s="292">
        <v>22.341999999999999</v>
      </c>
      <c r="N47" s="293">
        <v>3.9964511513775767</v>
      </c>
      <c r="O47" s="293">
        <v>61.845081567567995</v>
      </c>
      <c r="P47" s="294">
        <v>15</v>
      </c>
      <c r="Q47" s="295">
        <v>40</v>
      </c>
      <c r="R47" s="295">
        <v>619</v>
      </c>
    </row>
    <row r="48" spans="1:18" ht="16.5">
      <c r="A48" s="284" t="s">
        <v>119</v>
      </c>
      <c r="B48" s="285" t="s">
        <v>310</v>
      </c>
      <c r="C48" s="286" t="s">
        <v>67</v>
      </c>
      <c r="D48" s="287">
        <v>0.84129032258064518</v>
      </c>
      <c r="E48" s="288">
        <v>7878</v>
      </c>
      <c r="F48" s="235" t="s">
        <v>120</v>
      </c>
      <c r="G48" s="289" t="s">
        <v>291</v>
      </c>
      <c r="H48" s="290">
        <v>1</v>
      </c>
      <c r="I48" s="237">
        <v>4769.6310000000003</v>
      </c>
      <c r="J48" s="291">
        <v>1.0263393670908269E-2</v>
      </c>
      <c r="K48" s="291">
        <v>0.26470762276479493</v>
      </c>
      <c r="L48" s="291">
        <v>0.15745129335440231</v>
      </c>
      <c r="M48" s="292">
        <v>22.175999999999998</v>
      </c>
      <c r="N48" s="293">
        <v>0.20965982483760273</v>
      </c>
      <c r="O48" s="293">
        <v>8.973440503049396</v>
      </c>
      <c r="P48" s="294">
        <v>6</v>
      </c>
      <c r="Q48" s="295">
        <v>10</v>
      </c>
      <c r="R48" s="295">
        <v>428</v>
      </c>
    </row>
    <row r="49" spans="1:18" ht="16.5">
      <c r="A49" s="284" t="s">
        <v>119</v>
      </c>
      <c r="B49" s="285" t="s">
        <v>281</v>
      </c>
      <c r="C49" s="286" t="s">
        <v>70</v>
      </c>
      <c r="D49" s="287">
        <v>0.78276662892540994</v>
      </c>
      <c r="E49" s="288">
        <v>4591</v>
      </c>
      <c r="F49" s="235" t="s">
        <v>121</v>
      </c>
      <c r="G49" s="289" t="s">
        <v>206</v>
      </c>
      <c r="H49" s="290">
        <v>2</v>
      </c>
      <c r="I49" s="237">
        <v>2411.3829999999998</v>
      </c>
      <c r="J49" s="291">
        <v>5.0721430081780712E-2</v>
      </c>
      <c r="K49" s="291">
        <v>0.43314791277036557</v>
      </c>
      <c r="L49" s="291">
        <v>0.17127100920923805</v>
      </c>
      <c r="M49" s="292">
        <v>18.506</v>
      </c>
      <c r="N49" s="293">
        <v>0</v>
      </c>
      <c r="O49" s="293">
        <v>70.91308440539693</v>
      </c>
      <c r="P49" s="294">
        <v>52</v>
      </c>
      <c r="Q49" s="295">
        <v>8</v>
      </c>
      <c r="R49" s="295">
        <v>2011</v>
      </c>
    </row>
    <row r="50" spans="1:18" ht="16.5">
      <c r="A50" s="284" t="s">
        <v>119</v>
      </c>
      <c r="B50" s="285" t="s">
        <v>283</v>
      </c>
      <c r="C50" s="286" t="s">
        <v>67</v>
      </c>
      <c r="D50" s="287">
        <v>0.84081670603632219</v>
      </c>
      <c r="E50" s="288">
        <v>4400</v>
      </c>
      <c r="F50" s="235" t="s">
        <v>120</v>
      </c>
      <c r="G50" s="289" t="s">
        <v>182</v>
      </c>
      <c r="H50" s="290">
        <v>18</v>
      </c>
      <c r="I50" s="237">
        <v>4169.991</v>
      </c>
      <c r="J50" s="291">
        <v>5.695136848323816E-2</v>
      </c>
      <c r="K50" s="291">
        <v>0.34243988851106838</v>
      </c>
      <c r="L50" s="291">
        <v>0.21744352036269965</v>
      </c>
      <c r="M50" s="292">
        <v>22.010999999999999</v>
      </c>
      <c r="N50" s="293">
        <v>0.21582780394490061</v>
      </c>
      <c r="O50" s="293">
        <v>18.800999810311342</v>
      </c>
      <c r="P50" s="294">
        <v>46</v>
      </c>
      <c r="Q50" s="295">
        <v>9</v>
      </c>
      <c r="R50" s="295">
        <v>789</v>
      </c>
    </row>
    <row r="51" spans="1:18" ht="16.5">
      <c r="A51" s="284" t="s">
        <v>119</v>
      </c>
      <c r="B51" s="285" t="s">
        <v>284</v>
      </c>
      <c r="C51" s="286" t="s">
        <v>70</v>
      </c>
      <c r="D51" s="287">
        <v>0.79088075497451493</v>
      </c>
      <c r="E51" s="288">
        <v>9911</v>
      </c>
      <c r="F51" s="235" t="s">
        <v>120</v>
      </c>
      <c r="G51" s="289" t="s">
        <v>174</v>
      </c>
      <c r="H51" s="290">
        <v>10</v>
      </c>
      <c r="I51" s="237">
        <v>3770.6250000000005</v>
      </c>
      <c r="J51" s="291">
        <v>6.0853317740061807E-2</v>
      </c>
      <c r="K51" s="291">
        <v>0.32578408620927779</v>
      </c>
      <c r="L51" s="291">
        <v>0.16310289060755429</v>
      </c>
      <c r="M51" s="292">
        <v>25.823</v>
      </c>
      <c r="N51" s="293">
        <v>0.76527488673931676</v>
      </c>
      <c r="O51" s="293">
        <v>59.039540336222103</v>
      </c>
      <c r="P51" s="294">
        <v>53</v>
      </c>
      <c r="Q51" s="295">
        <v>29</v>
      </c>
      <c r="R51" s="295">
        <v>2295</v>
      </c>
    </row>
    <row r="52" spans="1:18" ht="16.5">
      <c r="A52" s="284" t="s">
        <v>119</v>
      </c>
      <c r="B52" s="285" t="s">
        <v>287</v>
      </c>
      <c r="C52" s="286" t="s">
        <v>67</v>
      </c>
      <c r="D52" s="287">
        <v>0.84854325514563078</v>
      </c>
      <c r="E52" s="288">
        <v>558</v>
      </c>
      <c r="F52" s="235" t="s">
        <v>120</v>
      </c>
      <c r="G52" s="289" t="s">
        <v>188</v>
      </c>
      <c r="H52" s="290">
        <v>4</v>
      </c>
      <c r="I52" s="237">
        <v>4542.4960000000001</v>
      </c>
      <c r="J52" s="291">
        <v>1.5889830931420462E-2</v>
      </c>
      <c r="K52" s="291">
        <v>0.33608559551240008</v>
      </c>
      <c r="L52" s="291">
        <v>0.20231168062668628</v>
      </c>
      <c r="M52" s="292">
        <v>23.338999999999999</v>
      </c>
      <c r="N52" s="293">
        <v>0.92460180482272303</v>
      </c>
      <c r="O52" s="293">
        <v>41.298880615414959</v>
      </c>
      <c r="P52" s="294">
        <v>34</v>
      </c>
      <c r="Q52" s="295">
        <v>42</v>
      </c>
      <c r="R52" s="295">
        <v>1876</v>
      </c>
    </row>
  </sheetData>
  <phoneticPr fontId="3" type="noConversion"/>
  <conditionalFormatting sqref="C14:D52">
    <cfRule type="containsText" dxfId="43" priority="1" operator="containsText" text="F">
      <formula>NOT(ISERROR(SEARCH("F",C14)))</formula>
    </cfRule>
    <cfRule type="containsText" dxfId="42" priority="2" operator="containsText" text="D">
      <formula>NOT(ISERROR(SEARCH("D",C14)))</formula>
    </cfRule>
    <cfRule type="containsText" dxfId="41" priority="3" operator="containsText" text="C">
      <formula>NOT(ISERROR(SEARCH("C",C14)))</formula>
    </cfRule>
    <cfRule type="containsText" dxfId="40" priority="4" operator="containsText" text="B">
      <formula>NOT(ISERROR(SEARCH("B",C14)))</formula>
    </cfRule>
    <cfRule type="containsText" dxfId="39" priority="5" operator="containsText" text="A">
      <formula>NOT(ISERROR(SEARCH("A",C14)))</formula>
    </cfRule>
    <cfRule type="containsText" dxfId="3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60"/>
  <sheetViews>
    <sheetView showGridLines="0" zoomScaleNormal="100" zoomScaleSheetLayoutView="85" workbookViewId="0"/>
  </sheetViews>
  <sheetFormatPr defaultRowHeight="13.5"/>
  <cols>
    <col min="1" max="2" width="9.140625" style="245"/>
    <col min="3" max="3" width="9.85546875" style="245" customWidth="1"/>
    <col min="4" max="16384" width="9.140625" style="245"/>
  </cols>
  <sheetData>
    <row r="1" spans="1:11" ht="3.75" customHeight="1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</row>
    <row r="2" spans="1:11" ht="41.25">
      <c r="A2" s="299" t="s">
        <v>457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</row>
    <row r="4" spans="1:11" ht="17.25">
      <c r="A4" s="246" t="s">
        <v>288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</row>
    <row r="6" spans="1:11" ht="26.25">
      <c r="A6" s="248"/>
    </row>
    <row r="7" spans="1:11" ht="130.5" customHeight="1">
      <c r="A7" s="248"/>
    </row>
    <row r="8" spans="1:11" ht="26.25">
      <c r="A8" s="248"/>
    </row>
    <row r="9" spans="1:11" ht="26.25">
      <c r="A9" s="248"/>
    </row>
    <row r="10" spans="1:11" ht="40.5" customHeight="1">
      <c r="A10" s="248" t="s">
        <v>289</v>
      </c>
    </row>
    <row r="11" spans="1:11" ht="19.5" customHeight="1">
      <c r="A11" s="248"/>
    </row>
    <row r="12" spans="1:11" ht="17.25">
      <c r="A12" s="249" t="s">
        <v>290</v>
      </c>
    </row>
    <row r="13" spans="1:11" ht="40.5">
      <c r="A13" s="225" t="s">
        <v>0</v>
      </c>
      <c r="B13" s="226" t="s">
        <v>74</v>
      </c>
      <c r="C13" s="227" t="s">
        <v>65</v>
      </c>
      <c r="D13" s="227" t="s">
        <v>157</v>
      </c>
      <c r="E13" s="228" t="s">
        <v>143</v>
      </c>
      <c r="F13" s="226" t="s">
        <v>148</v>
      </c>
      <c r="G13" s="228" t="s">
        <v>146</v>
      </c>
      <c r="H13" s="228" t="s">
        <v>150</v>
      </c>
      <c r="I13" s="229" t="s">
        <v>152</v>
      </c>
      <c r="J13" s="228" t="s">
        <v>6</v>
      </c>
      <c r="K13" s="250" t="s">
        <v>7</v>
      </c>
    </row>
    <row r="14" spans="1:11" ht="16.5">
      <c r="A14" s="230" t="s">
        <v>119</v>
      </c>
      <c r="B14" s="231" t="s">
        <v>222</v>
      </c>
      <c r="C14" s="232" t="s">
        <v>67</v>
      </c>
      <c r="D14" s="233">
        <v>0.80166666666666664</v>
      </c>
      <c r="E14" s="234">
        <v>7022</v>
      </c>
      <c r="F14" s="235" t="s">
        <v>120</v>
      </c>
      <c r="G14" s="239" t="s">
        <v>187</v>
      </c>
      <c r="H14" s="236">
        <v>1</v>
      </c>
      <c r="I14" s="237">
        <v>4797.34</v>
      </c>
      <c r="J14" s="238">
        <v>1.0422442436850421</v>
      </c>
      <c r="K14" s="251">
        <v>54.905426757328016</v>
      </c>
    </row>
    <row r="15" spans="1:11" ht="16.5">
      <c r="A15" s="230" t="s">
        <v>119</v>
      </c>
      <c r="B15" s="231" t="s">
        <v>230</v>
      </c>
      <c r="C15" s="232" t="s">
        <v>67</v>
      </c>
      <c r="D15" s="233">
        <v>0.83858003933113467</v>
      </c>
      <c r="E15" s="234">
        <v>1219</v>
      </c>
      <c r="F15" s="235" t="s">
        <v>121</v>
      </c>
      <c r="G15" s="239" t="s">
        <v>197</v>
      </c>
      <c r="H15" s="236">
        <v>3</v>
      </c>
      <c r="I15" s="237">
        <v>2949.6519999999996</v>
      </c>
      <c r="J15" s="238">
        <v>1.1865806542602315</v>
      </c>
      <c r="K15" s="251">
        <v>37.495948674623314</v>
      </c>
    </row>
    <row r="16" spans="1:11" ht="16.5">
      <c r="A16" s="230" t="s">
        <v>119</v>
      </c>
      <c r="B16" s="231" t="s">
        <v>231</v>
      </c>
      <c r="C16" s="232" t="s">
        <v>69</v>
      </c>
      <c r="D16" s="233">
        <v>0.85992740217228336</v>
      </c>
      <c r="E16" s="234">
        <v>7716</v>
      </c>
      <c r="F16" s="235" t="s">
        <v>120</v>
      </c>
      <c r="G16" s="239" t="s">
        <v>188</v>
      </c>
      <c r="H16" s="236">
        <v>12</v>
      </c>
      <c r="I16" s="237">
        <v>3622.3409999999999</v>
      </c>
      <c r="J16" s="238">
        <v>0.48943119224520748</v>
      </c>
      <c r="K16" s="251">
        <v>41.785188037934589</v>
      </c>
    </row>
    <row r="17" spans="1:11" ht="16.5">
      <c r="A17" s="230" t="s">
        <v>119</v>
      </c>
      <c r="B17" s="231" t="s">
        <v>232</v>
      </c>
      <c r="C17" s="232" t="s">
        <v>69</v>
      </c>
      <c r="D17" s="233">
        <v>0.89517241379310353</v>
      </c>
      <c r="E17" s="234">
        <v>8816</v>
      </c>
      <c r="F17" s="235" t="s">
        <v>120</v>
      </c>
      <c r="G17" s="239" t="s">
        <v>176</v>
      </c>
      <c r="H17" s="236">
        <v>1</v>
      </c>
      <c r="I17" s="237">
        <v>4085.6570000000002</v>
      </c>
      <c r="J17" s="238">
        <v>2.4475867651151333E-2</v>
      </c>
      <c r="K17" s="251">
        <v>28.905999696009722</v>
      </c>
    </row>
    <row r="18" spans="1:11" ht="16.5">
      <c r="A18" s="230" t="s">
        <v>119</v>
      </c>
      <c r="B18" s="231" t="s">
        <v>233</v>
      </c>
      <c r="C18" s="232" t="s">
        <v>69</v>
      </c>
      <c r="D18" s="233">
        <v>0.86190476190476184</v>
      </c>
      <c r="E18" s="234">
        <v>925</v>
      </c>
      <c r="F18" s="235" t="s">
        <v>121</v>
      </c>
      <c r="G18" s="239" t="s">
        <v>204</v>
      </c>
      <c r="H18" s="236">
        <v>1</v>
      </c>
      <c r="I18" s="237">
        <v>2676.3270000000002</v>
      </c>
      <c r="J18" s="238">
        <v>1.2703978250789234</v>
      </c>
      <c r="K18" s="251">
        <v>28.546586422361688</v>
      </c>
    </row>
    <row r="19" spans="1:11" ht="16.5">
      <c r="A19" s="230" t="s">
        <v>119</v>
      </c>
      <c r="B19" s="231" t="s">
        <v>374</v>
      </c>
      <c r="C19" s="232" t="s">
        <v>67</v>
      </c>
      <c r="D19" s="233">
        <v>0.84889066208818309</v>
      </c>
      <c r="E19" s="234">
        <v>5728</v>
      </c>
      <c r="F19" s="235" t="s">
        <v>121</v>
      </c>
      <c r="G19" s="239" t="s">
        <v>208</v>
      </c>
      <c r="H19" s="236">
        <v>9</v>
      </c>
      <c r="I19" s="237">
        <v>1907.3329999999999</v>
      </c>
      <c r="J19" s="238">
        <v>1.0485845942999992</v>
      </c>
      <c r="K19" s="251">
        <v>33.711994706744967</v>
      </c>
    </row>
    <row r="20" spans="1:11" ht="16.5">
      <c r="A20" s="230" t="s">
        <v>119</v>
      </c>
      <c r="B20" s="231" t="s">
        <v>358</v>
      </c>
      <c r="C20" s="232" t="s">
        <v>67</v>
      </c>
      <c r="D20" s="233">
        <v>0.83655172413793111</v>
      </c>
      <c r="E20" s="234">
        <v>6767</v>
      </c>
      <c r="F20" s="235" t="s">
        <v>120</v>
      </c>
      <c r="G20" s="239" t="s">
        <v>338</v>
      </c>
      <c r="H20" s="236">
        <v>1</v>
      </c>
      <c r="I20" s="237">
        <v>5086.3100000000004</v>
      </c>
      <c r="J20" s="238">
        <v>3.9321236810182625E-2</v>
      </c>
      <c r="K20" s="251">
        <v>40.245285875221917</v>
      </c>
    </row>
    <row r="21" spans="1:11" ht="16.5">
      <c r="A21" s="230" t="s">
        <v>119</v>
      </c>
      <c r="B21" s="231" t="s">
        <v>359</v>
      </c>
      <c r="C21" s="232" t="s">
        <v>67</v>
      </c>
      <c r="D21" s="233">
        <v>0.82178359582970251</v>
      </c>
      <c r="E21" s="234">
        <v>6502</v>
      </c>
      <c r="F21" s="235" t="s">
        <v>121</v>
      </c>
      <c r="G21" s="239" t="s">
        <v>347</v>
      </c>
      <c r="H21" s="236">
        <v>5</v>
      </c>
      <c r="I21" s="237">
        <v>2039.454</v>
      </c>
      <c r="J21" s="238">
        <v>1.9122765210688744</v>
      </c>
      <c r="K21" s="251">
        <v>32.802897246027612</v>
      </c>
    </row>
    <row r="22" spans="1:11" ht="16.5">
      <c r="A22" s="230" t="s">
        <v>119</v>
      </c>
      <c r="B22" s="231" t="s">
        <v>240</v>
      </c>
      <c r="C22" s="232" t="s">
        <v>69</v>
      </c>
      <c r="D22" s="233">
        <v>0.89642857142857146</v>
      </c>
      <c r="E22" s="234">
        <v>5011</v>
      </c>
      <c r="F22" s="235" t="s">
        <v>120</v>
      </c>
      <c r="G22" s="239" t="s">
        <v>185</v>
      </c>
      <c r="H22" s="236">
        <v>1</v>
      </c>
      <c r="I22" s="237">
        <v>4138.5940000000001</v>
      </c>
      <c r="J22" s="238">
        <v>0.41076752153025881</v>
      </c>
      <c r="K22" s="251">
        <v>45.37772973140153</v>
      </c>
    </row>
    <row r="23" spans="1:11" ht="16.5">
      <c r="A23" s="230" t="s">
        <v>119</v>
      </c>
      <c r="B23" s="231" t="s">
        <v>241</v>
      </c>
      <c r="C23" s="232" t="s">
        <v>67</v>
      </c>
      <c r="D23" s="233">
        <v>0.80750579864215999</v>
      </c>
      <c r="E23" s="234">
        <v>3131</v>
      </c>
      <c r="F23" s="235" t="s">
        <v>120</v>
      </c>
      <c r="G23" s="239" t="s">
        <v>171</v>
      </c>
      <c r="H23" s="236">
        <v>2</v>
      </c>
      <c r="I23" s="237">
        <v>5066.7649999999994</v>
      </c>
      <c r="J23" s="238">
        <v>3.947291812428641E-2</v>
      </c>
      <c r="K23" s="251">
        <v>47.446447585392264</v>
      </c>
    </row>
    <row r="24" spans="1:11" ht="16.5">
      <c r="A24" s="230" t="s">
        <v>119</v>
      </c>
      <c r="B24" s="231" t="s">
        <v>360</v>
      </c>
      <c r="C24" s="232" t="s">
        <v>67</v>
      </c>
      <c r="D24" s="233">
        <v>0.81376693126757438</v>
      </c>
      <c r="E24" s="234">
        <v>7456</v>
      </c>
      <c r="F24" s="235" t="s">
        <v>121</v>
      </c>
      <c r="G24" s="239" t="s">
        <v>199</v>
      </c>
      <c r="H24" s="236">
        <v>2</v>
      </c>
      <c r="I24" s="237">
        <v>1077.529</v>
      </c>
      <c r="J24" s="238">
        <v>1.0602104093578413</v>
      </c>
      <c r="K24" s="251">
        <v>71.564202631654283</v>
      </c>
    </row>
    <row r="25" spans="1:11" ht="16.5">
      <c r="A25" s="230" t="s">
        <v>119</v>
      </c>
      <c r="B25" s="231" t="s">
        <v>300</v>
      </c>
      <c r="C25" s="232" t="s">
        <v>70</v>
      </c>
      <c r="D25" s="233">
        <v>0.79952380952380953</v>
      </c>
      <c r="E25" s="234">
        <v>1544</v>
      </c>
      <c r="F25" s="235" t="s">
        <v>121</v>
      </c>
      <c r="G25" s="239" t="s">
        <v>201</v>
      </c>
      <c r="H25" s="236">
        <v>1</v>
      </c>
      <c r="I25" s="237">
        <v>504.43599999999998</v>
      </c>
      <c r="J25" s="238">
        <v>2.3788944484533223</v>
      </c>
      <c r="K25" s="251">
        <v>36.872863951026495</v>
      </c>
    </row>
    <row r="26" spans="1:11" ht="16.5">
      <c r="A26" s="230" t="s">
        <v>119</v>
      </c>
      <c r="B26" s="231" t="s">
        <v>243</v>
      </c>
      <c r="C26" s="232" t="s">
        <v>67</v>
      </c>
      <c r="D26" s="233">
        <v>0.82099999999999995</v>
      </c>
      <c r="E26" s="234">
        <v>8644</v>
      </c>
      <c r="F26" s="235" t="s">
        <v>121</v>
      </c>
      <c r="G26" s="239" t="s">
        <v>199</v>
      </c>
      <c r="H26" s="236">
        <v>1</v>
      </c>
      <c r="I26" s="237">
        <v>1399.58</v>
      </c>
      <c r="J26" s="238">
        <v>7.1450006430500576E-2</v>
      </c>
      <c r="K26" s="251">
        <v>51.086754597807918</v>
      </c>
    </row>
    <row r="27" spans="1:11" ht="16.5">
      <c r="A27" s="230" t="s">
        <v>119</v>
      </c>
      <c r="B27" s="231" t="s">
        <v>245</v>
      </c>
      <c r="C27" s="232" t="s">
        <v>67</v>
      </c>
      <c r="D27" s="233">
        <v>0.84586206896551719</v>
      </c>
      <c r="E27" s="234">
        <v>6849</v>
      </c>
      <c r="F27" s="235" t="s">
        <v>120</v>
      </c>
      <c r="G27" s="239" t="s">
        <v>183</v>
      </c>
      <c r="H27" s="236">
        <v>1</v>
      </c>
      <c r="I27" s="237">
        <v>4551.6549999999997</v>
      </c>
      <c r="J27" s="238">
        <v>0.21970030681147848</v>
      </c>
      <c r="K27" s="251">
        <v>47.674966578090832</v>
      </c>
    </row>
    <row r="28" spans="1:11" ht="16.5">
      <c r="A28" s="230" t="s">
        <v>119</v>
      </c>
      <c r="B28" s="231" t="s">
        <v>361</v>
      </c>
      <c r="C28" s="232" t="s">
        <v>70</v>
      </c>
      <c r="D28" s="233">
        <v>0.78492249840043982</v>
      </c>
      <c r="E28" s="234">
        <v>3958</v>
      </c>
      <c r="F28" s="235" t="s">
        <v>121</v>
      </c>
      <c r="G28" s="239" t="s">
        <v>206</v>
      </c>
      <c r="H28" s="236">
        <v>4</v>
      </c>
      <c r="I28" s="237">
        <v>1151.595</v>
      </c>
      <c r="J28" s="238">
        <v>0.86836083866289793</v>
      </c>
      <c r="K28" s="251">
        <v>44.633747107272953</v>
      </c>
    </row>
    <row r="29" spans="1:11" ht="16.5">
      <c r="A29" s="230" t="s">
        <v>119</v>
      </c>
      <c r="B29" s="231" t="s">
        <v>246</v>
      </c>
      <c r="C29" s="232" t="s">
        <v>67</v>
      </c>
      <c r="D29" s="233">
        <v>0.84</v>
      </c>
      <c r="E29" s="234">
        <v>1969</v>
      </c>
      <c r="F29" s="235" t="s">
        <v>121</v>
      </c>
      <c r="G29" s="239" t="s">
        <v>191</v>
      </c>
      <c r="H29" s="236">
        <v>1</v>
      </c>
      <c r="I29" s="237">
        <v>1647.816</v>
      </c>
      <c r="J29" s="238">
        <v>1.8205916194526572</v>
      </c>
      <c r="K29" s="251">
        <v>56.559712977662556</v>
      </c>
    </row>
    <row r="30" spans="1:11" ht="16.5">
      <c r="A30" s="230" t="s">
        <v>119</v>
      </c>
      <c r="B30" s="231" t="s">
        <v>455</v>
      </c>
      <c r="C30" s="232" t="s">
        <v>69</v>
      </c>
      <c r="D30" s="233">
        <v>0.86</v>
      </c>
      <c r="E30" s="234">
        <v>5279</v>
      </c>
      <c r="F30" s="235" t="s">
        <v>121</v>
      </c>
      <c r="G30" s="239" t="s">
        <v>201</v>
      </c>
      <c r="H30" s="236">
        <v>1</v>
      </c>
      <c r="I30" s="237">
        <v>2464.377</v>
      </c>
      <c r="J30" s="238">
        <v>2.3535360052459509</v>
      </c>
      <c r="K30" s="251">
        <v>74.623322649091435</v>
      </c>
    </row>
    <row r="31" spans="1:11" ht="16.5">
      <c r="A31" s="230" t="s">
        <v>119</v>
      </c>
      <c r="B31" s="231" t="s">
        <v>301</v>
      </c>
      <c r="C31" s="232" t="s">
        <v>67</v>
      </c>
      <c r="D31" s="233">
        <v>0.82740762636916987</v>
      </c>
      <c r="E31" s="234">
        <v>6253</v>
      </c>
      <c r="F31" s="235" t="s">
        <v>121</v>
      </c>
      <c r="G31" s="239" t="s">
        <v>200</v>
      </c>
      <c r="H31" s="236">
        <v>2</v>
      </c>
      <c r="I31" s="237">
        <v>2345.8470000000002</v>
      </c>
      <c r="J31" s="238">
        <v>0.80994199536457401</v>
      </c>
      <c r="K31" s="251">
        <v>40.966013555018719</v>
      </c>
    </row>
    <row r="32" spans="1:11" ht="16.5">
      <c r="A32" s="230" t="s">
        <v>119</v>
      </c>
      <c r="B32" s="231" t="s">
        <v>364</v>
      </c>
      <c r="C32" s="232" t="s">
        <v>70</v>
      </c>
      <c r="D32" s="233">
        <v>0.76852871356278851</v>
      </c>
      <c r="E32" s="234">
        <v>2018</v>
      </c>
      <c r="F32" s="235" t="s">
        <v>121</v>
      </c>
      <c r="G32" s="239" t="s">
        <v>351</v>
      </c>
      <c r="H32" s="236">
        <v>4</v>
      </c>
      <c r="I32" s="237">
        <v>2155.4580000000001</v>
      </c>
      <c r="J32" s="238">
        <v>0.55672622709419528</v>
      </c>
      <c r="K32" s="251">
        <v>40.594620725618405</v>
      </c>
    </row>
    <row r="33" spans="1:11" ht="16.5">
      <c r="A33" s="230" t="s">
        <v>119</v>
      </c>
      <c r="B33" s="231" t="s">
        <v>323</v>
      </c>
      <c r="C33" s="232" t="s">
        <v>67</v>
      </c>
      <c r="D33" s="233">
        <v>0.80241379310344829</v>
      </c>
      <c r="E33" s="234">
        <v>8026</v>
      </c>
      <c r="F33" s="235" t="s">
        <v>120</v>
      </c>
      <c r="G33" s="239" t="s">
        <v>322</v>
      </c>
      <c r="H33" s="236">
        <v>1</v>
      </c>
      <c r="I33" s="237">
        <v>4578.5219999999999</v>
      </c>
      <c r="J33" s="238">
        <v>4.3682218847042778E-2</v>
      </c>
      <c r="K33" s="251">
        <v>36.015989439386772</v>
      </c>
    </row>
    <row r="34" spans="1:11" ht="16.5">
      <c r="A34" s="230" t="s">
        <v>119</v>
      </c>
      <c r="B34" s="231" t="s">
        <v>254</v>
      </c>
      <c r="C34" s="232" t="s">
        <v>69</v>
      </c>
      <c r="D34" s="233">
        <v>0.8954748473107722</v>
      </c>
      <c r="E34" s="234">
        <v>9346</v>
      </c>
      <c r="F34" s="235" t="s">
        <v>121</v>
      </c>
      <c r="G34" s="239" t="s">
        <v>208</v>
      </c>
      <c r="H34" s="236">
        <v>3</v>
      </c>
      <c r="I34" s="237">
        <v>2845.5439999999999</v>
      </c>
      <c r="J34" s="238">
        <v>1.8274185885018823</v>
      </c>
      <c r="K34" s="251">
        <v>51.694860455505172</v>
      </c>
    </row>
    <row r="35" spans="1:11" ht="16.5">
      <c r="A35" s="230" t="s">
        <v>119</v>
      </c>
      <c r="B35" s="231" t="s">
        <v>302</v>
      </c>
      <c r="C35" s="232" t="s">
        <v>67</v>
      </c>
      <c r="D35" s="233">
        <v>0.84475156564291076</v>
      </c>
      <c r="E35" s="234">
        <v>75</v>
      </c>
      <c r="F35" s="235" t="s">
        <v>120</v>
      </c>
      <c r="G35" s="239" t="s">
        <v>331</v>
      </c>
      <c r="H35" s="236">
        <v>13</v>
      </c>
      <c r="I35" s="237">
        <v>3079.5710000000004</v>
      </c>
      <c r="J35" s="238">
        <v>0.55202494113628153</v>
      </c>
      <c r="K35" s="251">
        <v>30.945868758992727</v>
      </c>
    </row>
    <row r="36" spans="1:11" ht="16.5">
      <c r="A36" s="230" t="s">
        <v>119</v>
      </c>
      <c r="B36" s="231" t="s">
        <v>365</v>
      </c>
      <c r="C36" s="232" t="s">
        <v>70</v>
      </c>
      <c r="D36" s="233">
        <v>0.77896663082032425</v>
      </c>
      <c r="E36" s="234">
        <v>2408</v>
      </c>
      <c r="F36" s="235" t="s">
        <v>121</v>
      </c>
      <c r="G36" s="239" t="s">
        <v>195</v>
      </c>
      <c r="H36" s="236">
        <v>3</v>
      </c>
      <c r="I36" s="237">
        <v>1830.8609999999999</v>
      </c>
      <c r="J36" s="238">
        <v>1.2016204397821573</v>
      </c>
      <c r="K36" s="251">
        <v>25.507124789921246</v>
      </c>
    </row>
    <row r="37" spans="1:11" ht="16.5">
      <c r="A37" s="230" t="s">
        <v>119</v>
      </c>
      <c r="B37" s="231" t="s">
        <v>366</v>
      </c>
      <c r="C37" s="232" t="s">
        <v>69</v>
      </c>
      <c r="D37" s="233">
        <v>0.86876330424845039</v>
      </c>
      <c r="E37" s="234">
        <v>5115</v>
      </c>
      <c r="F37" s="235" t="s">
        <v>120</v>
      </c>
      <c r="G37" s="239" t="s">
        <v>334</v>
      </c>
      <c r="H37" s="236">
        <v>2</v>
      </c>
      <c r="I37" s="237">
        <v>4550.3240000000005</v>
      </c>
      <c r="J37" s="238">
        <v>0.13185874236647763</v>
      </c>
      <c r="K37" s="251">
        <v>30.789016342572527</v>
      </c>
    </row>
    <row r="38" spans="1:11" ht="16.5">
      <c r="A38" s="230" t="s">
        <v>119</v>
      </c>
      <c r="B38" s="231" t="s">
        <v>324</v>
      </c>
      <c r="C38" s="232" t="s">
        <v>70</v>
      </c>
      <c r="D38" s="233">
        <v>0.76535203983992517</v>
      </c>
      <c r="E38" s="234">
        <v>9363</v>
      </c>
      <c r="F38" s="235" t="s">
        <v>121</v>
      </c>
      <c r="G38" s="239" t="s">
        <v>202</v>
      </c>
      <c r="H38" s="236">
        <v>5</v>
      </c>
      <c r="I38" s="237">
        <v>1379.673</v>
      </c>
      <c r="J38" s="238">
        <v>1.679175189147091</v>
      </c>
      <c r="K38" s="251">
        <v>47.73655180575301</v>
      </c>
    </row>
    <row r="39" spans="1:11" ht="16.5">
      <c r="A39" s="230" t="s">
        <v>119</v>
      </c>
      <c r="B39" s="231" t="s">
        <v>304</v>
      </c>
      <c r="C39" s="232" t="s">
        <v>69</v>
      </c>
      <c r="D39" s="233">
        <v>0.89929122719338128</v>
      </c>
      <c r="E39" s="234">
        <v>5929</v>
      </c>
      <c r="F39" s="235" t="s">
        <v>91</v>
      </c>
      <c r="G39" s="239" t="s">
        <v>213</v>
      </c>
      <c r="H39" s="236">
        <v>15</v>
      </c>
      <c r="I39" s="237">
        <v>3048.8010000000004</v>
      </c>
      <c r="J39" s="238">
        <v>0.55759624849244005</v>
      </c>
      <c r="K39" s="251">
        <v>34.669366744500536</v>
      </c>
    </row>
    <row r="40" spans="1:11" ht="16.5">
      <c r="A40" s="230" t="s">
        <v>119</v>
      </c>
      <c r="B40" s="231" t="s">
        <v>259</v>
      </c>
      <c r="C40" s="232" t="s">
        <v>70</v>
      </c>
      <c r="D40" s="233">
        <v>0.79571428571428571</v>
      </c>
      <c r="E40" s="234">
        <v>7026</v>
      </c>
      <c r="F40" s="235" t="s">
        <v>121</v>
      </c>
      <c r="G40" s="239" t="s">
        <v>198</v>
      </c>
      <c r="H40" s="236">
        <v>1</v>
      </c>
      <c r="I40" s="237">
        <v>1884.8589999999999</v>
      </c>
      <c r="J40" s="238">
        <v>0.84886986241411166</v>
      </c>
      <c r="K40" s="251">
        <v>28.171868558868329</v>
      </c>
    </row>
    <row r="41" spans="1:11" ht="16.5">
      <c r="A41" s="230" t="s">
        <v>119</v>
      </c>
      <c r="B41" s="231" t="s">
        <v>261</v>
      </c>
      <c r="C41" s="232" t="s">
        <v>67</v>
      </c>
      <c r="D41" s="233">
        <v>0.83357142857142863</v>
      </c>
      <c r="E41" s="234">
        <v>3126</v>
      </c>
      <c r="F41" s="235" t="s">
        <v>120</v>
      </c>
      <c r="G41" s="239" t="s">
        <v>179</v>
      </c>
      <c r="H41" s="236">
        <v>1</v>
      </c>
      <c r="I41" s="237">
        <v>4869.1480000000001</v>
      </c>
      <c r="J41" s="238">
        <v>0.12322484344283641</v>
      </c>
      <c r="K41" s="251">
        <v>23.412720254138918</v>
      </c>
    </row>
    <row r="42" spans="1:11" ht="16.5">
      <c r="A42" s="230" t="s">
        <v>119</v>
      </c>
      <c r="B42" s="231" t="s">
        <v>306</v>
      </c>
      <c r="C42" s="232" t="s">
        <v>69</v>
      </c>
      <c r="D42" s="233">
        <v>0.86269514108896383</v>
      </c>
      <c r="E42" s="234">
        <v>7049</v>
      </c>
      <c r="F42" s="235" t="s">
        <v>120</v>
      </c>
      <c r="G42" s="239" t="s">
        <v>175</v>
      </c>
      <c r="H42" s="236">
        <v>12</v>
      </c>
      <c r="I42" s="237">
        <v>2899.0029999999992</v>
      </c>
      <c r="J42" s="238">
        <v>0.275956941058702</v>
      </c>
      <c r="K42" s="251">
        <v>25.284554724503568</v>
      </c>
    </row>
    <row r="43" spans="1:11" ht="16.5">
      <c r="A43" s="230" t="s">
        <v>119</v>
      </c>
      <c r="B43" s="231" t="s">
        <v>262</v>
      </c>
      <c r="C43" s="232" t="s">
        <v>70</v>
      </c>
      <c r="D43" s="233">
        <v>0.78733460493238605</v>
      </c>
      <c r="E43" s="234">
        <v>2740</v>
      </c>
      <c r="F43" s="235" t="s">
        <v>120</v>
      </c>
      <c r="G43" s="239" t="s">
        <v>291</v>
      </c>
      <c r="H43" s="236">
        <v>17</v>
      </c>
      <c r="I43" s="237">
        <v>3401.558</v>
      </c>
      <c r="J43" s="238">
        <v>0.1750585351977067</v>
      </c>
      <c r="K43" s="251">
        <v>52.911442263506856</v>
      </c>
    </row>
    <row r="44" spans="1:11" ht="16.5">
      <c r="A44" s="230" t="s">
        <v>119</v>
      </c>
      <c r="B44" s="231" t="s">
        <v>368</v>
      </c>
      <c r="C44" s="232" t="s">
        <v>69</v>
      </c>
      <c r="D44" s="233">
        <v>0.87172413793103454</v>
      </c>
      <c r="E44" s="234">
        <v>5120</v>
      </c>
      <c r="F44" s="235" t="s">
        <v>120</v>
      </c>
      <c r="G44" s="239" t="s">
        <v>338</v>
      </c>
      <c r="H44" s="236">
        <v>1</v>
      </c>
      <c r="I44" s="237">
        <v>4075.8380000000002</v>
      </c>
      <c r="J44" s="238">
        <v>0.34348764597611581</v>
      </c>
      <c r="K44" s="251">
        <v>26.693897058715287</v>
      </c>
    </row>
    <row r="45" spans="1:11" ht="16.5">
      <c r="A45" s="230" t="s">
        <v>119</v>
      </c>
      <c r="B45" s="231" t="s">
        <v>263</v>
      </c>
      <c r="C45" s="232" t="s">
        <v>67</v>
      </c>
      <c r="D45" s="233">
        <v>0.81379310344827582</v>
      </c>
      <c r="E45" s="234">
        <v>6211</v>
      </c>
      <c r="F45" s="235" t="s">
        <v>120</v>
      </c>
      <c r="G45" s="239" t="s">
        <v>174</v>
      </c>
      <c r="H45" s="236">
        <v>1</v>
      </c>
      <c r="I45" s="237">
        <v>3794.3359999999998</v>
      </c>
      <c r="J45" s="238">
        <v>0.21084057922123925</v>
      </c>
      <c r="K45" s="251">
        <v>28.463478194867299</v>
      </c>
    </row>
    <row r="46" spans="1:11" ht="16.5">
      <c r="A46" s="230" t="s">
        <v>119</v>
      </c>
      <c r="B46" s="231" t="s">
        <v>266</v>
      </c>
      <c r="C46" s="232" t="s">
        <v>67</v>
      </c>
      <c r="D46" s="233">
        <v>0.84758305286562297</v>
      </c>
      <c r="E46" s="234">
        <v>4818</v>
      </c>
      <c r="F46" s="235" t="s">
        <v>120</v>
      </c>
      <c r="G46" s="239" t="s">
        <v>174</v>
      </c>
      <c r="H46" s="236">
        <v>2</v>
      </c>
      <c r="I46" s="237">
        <v>5544.884</v>
      </c>
      <c r="J46" s="238">
        <v>5.410392715158694E-2</v>
      </c>
      <c r="K46" s="251">
        <v>23.427000456637145</v>
      </c>
    </row>
    <row r="47" spans="1:11" ht="16.5">
      <c r="A47" s="230" t="s">
        <v>119</v>
      </c>
      <c r="B47" s="231" t="s">
        <v>268</v>
      </c>
      <c r="C47" s="232" t="s">
        <v>67</v>
      </c>
      <c r="D47" s="233">
        <v>0.81467671166422573</v>
      </c>
      <c r="E47" s="234">
        <v>7566</v>
      </c>
      <c r="F47" s="235" t="s">
        <v>121</v>
      </c>
      <c r="G47" s="239" t="s">
        <v>206</v>
      </c>
      <c r="H47" s="236">
        <v>4</v>
      </c>
      <c r="I47" s="237">
        <v>2725.2610000000004</v>
      </c>
      <c r="J47" s="238">
        <v>1.380313055000874</v>
      </c>
      <c r="K47" s="251">
        <v>56.439467137813516</v>
      </c>
    </row>
    <row r="48" spans="1:11" ht="16.5">
      <c r="A48" s="230" t="s">
        <v>119</v>
      </c>
      <c r="B48" s="231" t="s">
        <v>270</v>
      </c>
      <c r="C48" s="232" t="s">
        <v>69</v>
      </c>
      <c r="D48" s="233">
        <v>0.87521056651384765</v>
      </c>
      <c r="E48" s="234">
        <v>3827</v>
      </c>
      <c r="F48" s="235" t="s">
        <v>121</v>
      </c>
      <c r="G48" s="239" t="s">
        <v>206</v>
      </c>
      <c r="H48" s="236">
        <v>12</v>
      </c>
      <c r="I48" s="237">
        <v>2276.8159999999998</v>
      </c>
      <c r="J48" s="238">
        <v>4.8752292675385283</v>
      </c>
      <c r="K48" s="251">
        <v>46.380559518204372</v>
      </c>
    </row>
    <row r="49" spans="1:11" ht="16.5">
      <c r="A49" s="230" t="s">
        <v>119</v>
      </c>
      <c r="B49" s="231" t="s">
        <v>271</v>
      </c>
      <c r="C49" s="232" t="s">
        <v>69</v>
      </c>
      <c r="D49" s="233">
        <v>0.87277577922507255</v>
      </c>
      <c r="E49" s="234">
        <v>7042</v>
      </c>
      <c r="F49" s="235" t="s">
        <v>120</v>
      </c>
      <c r="G49" s="239" t="s">
        <v>182</v>
      </c>
      <c r="H49" s="236">
        <v>2</v>
      </c>
      <c r="I49" s="237">
        <v>4740.2759999999998</v>
      </c>
      <c r="J49" s="238">
        <v>8.4383272197652626E-2</v>
      </c>
      <c r="K49" s="251">
        <v>35.208920324470562</v>
      </c>
    </row>
    <row r="50" spans="1:11" ht="16.5">
      <c r="A50" s="230" t="s">
        <v>119</v>
      </c>
      <c r="B50" s="231" t="s">
        <v>308</v>
      </c>
      <c r="C50" s="232" t="s">
        <v>70</v>
      </c>
      <c r="D50" s="233">
        <v>0.77904761904761899</v>
      </c>
      <c r="E50" s="234">
        <v>3455</v>
      </c>
      <c r="F50" s="235" t="s">
        <v>121</v>
      </c>
      <c r="G50" s="239" t="s">
        <v>295</v>
      </c>
      <c r="H50" s="236">
        <v>1</v>
      </c>
      <c r="I50" s="237">
        <v>1977.6030000000001</v>
      </c>
      <c r="J50" s="238">
        <v>1.2135903920048665</v>
      </c>
      <c r="K50" s="251">
        <v>58.505170147901268</v>
      </c>
    </row>
    <row r="51" spans="1:11" ht="16.5">
      <c r="A51" s="230" t="s">
        <v>119</v>
      </c>
      <c r="B51" s="231" t="s">
        <v>369</v>
      </c>
      <c r="C51" s="232" t="s">
        <v>69</v>
      </c>
      <c r="D51" s="233">
        <v>0.85688797766859381</v>
      </c>
      <c r="E51" s="234">
        <v>6526</v>
      </c>
      <c r="F51" s="235" t="s">
        <v>120</v>
      </c>
      <c r="G51" s="239" t="s">
        <v>183</v>
      </c>
      <c r="H51" s="236">
        <v>12</v>
      </c>
      <c r="I51" s="237">
        <v>4666.6440000000002</v>
      </c>
      <c r="J51" s="238">
        <v>1.0071477490033522</v>
      </c>
      <c r="K51" s="251">
        <v>37.32875273965616</v>
      </c>
    </row>
    <row r="52" spans="1:11" ht="16.5">
      <c r="A52" s="230" t="s">
        <v>119</v>
      </c>
      <c r="B52" s="231" t="s">
        <v>273</v>
      </c>
      <c r="C52" s="232" t="s">
        <v>67</v>
      </c>
      <c r="D52" s="233">
        <v>0.84140508785981216</v>
      </c>
      <c r="E52" s="234">
        <v>3615</v>
      </c>
      <c r="F52" s="235" t="s">
        <v>121</v>
      </c>
      <c r="G52" s="239" t="s">
        <v>195</v>
      </c>
      <c r="H52" s="236">
        <v>5</v>
      </c>
      <c r="I52" s="237">
        <v>2561.8489999999997</v>
      </c>
      <c r="J52" s="238">
        <v>0.54648029606741078</v>
      </c>
      <c r="K52" s="251">
        <v>20.102668033908323</v>
      </c>
    </row>
    <row r="53" spans="1:11" ht="16.5">
      <c r="A53" s="230" t="s">
        <v>119</v>
      </c>
      <c r="B53" s="231" t="s">
        <v>375</v>
      </c>
      <c r="C53" s="232" t="s">
        <v>69</v>
      </c>
      <c r="D53" s="233">
        <v>0.85328443342895222</v>
      </c>
      <c r="E53" s="234">
        <v>7151</v>
      </c>
      <c r="F53" s="235" t="s">
        <v>120</v>
      </c>
      <c r="G53" s="239" t="s">
        <v>178</v>
      </c>
      <c r="H53" s="236">
        <v>14</v>
      </c>
      <c r="I53" s="237">
        <v>3034.3360000000007</v>
      </c>
      <c r="J53" s="238">
        <v>0.36251753266612524</v>
      </c>
      <c r="K53" s="251">
        <v>27.617244761292085</v>
      </c>
    </row>
    <row r="54" spans="1:11" ht="16.5">
      <c r="A54" s="230" t="s">
        <v>119</v>
      </c>
      <c r="B54" s="231" t="s">
        <v>274</v>
      </c>
      <c r="C54" s="232" t="s">
        <v>69</v>
      </c>
      <c r="D54" s="233">
        <v>0.87666666666666659</v>
      </c>
      <c r="E54" s="234">
        <v>9883</v>
      </c>
      <c r="F54" s="235" t="s">
        <v>91</v>
      </c>
      <c r="G54" s="239" t="s">
        <v>215</v>
      </c>
      <c r="H54" s="236">
        <v>1</v>
      </c>
      <c r="I54" s="237">
        <v>3681.2539999999999</v>
      </c>
      <c r="J54" s="238">
        <v>0.2173172511323587</v>
      </c>
      <c r="K54" s="251">
        <v>47.565313341595015</v>
      </c>
    </row>
    <row r="55" spans="1:11" ht="16.5">
      <c r="A55" s="230" t="s">
        <v>119</v>
      </c>
      <c r="B55" s="231" t="s">
        <v>276</v>
      </c>
      <c r="C55" s="232" t="s">
        <v>70</v>
      </c>
      <c r="D55" s="233">
        <v>0.79464285714285721</v>
      </c>
      <c r="E55" s="234">
        <v>9962</v>
      </c>
      <c r="F55" s="235" t="s">
        <v>120</v>
      </c>
      <c r="G55" s="239" t="s">
        <v>179</v>
      </c>
      <c r="H55" s="236">
        <v>1</v>
      </c>
      <c r="I55" s="237">
        <v>4643.7060000000001</v>
      </c>
      <c r="J55" s="238">
        <v>0.53836310912017249</v>
      </c>
      <c r="K55" s="251">
        <v>40.118818891635257</v>
      </c>
    </row>
    <row r="56" spans="1:11" ht="16.5">
      <c r="A56" s="230" t="s">
        <v>119</v>
      </c>
      <c r="B56" s="231" t="s">
        <v>456</v>
      </c>
      <c r="C56" s="232" t="s">
        <v>67</v>
      </c>
      <c r="D56" s="233">
        <v>0.80049999999999999</v>
      </c>
      <c r="E56" s="234">
        <v>7334</v>
      </c>
      <c r="F56" s="235" t="s">
        <v>121</v>
      </c>
      <c r="G56" s="239" t="s">
        <v>203</v>
      </c>
      <c r="H56" s="236">
        <v>1</v>
      </c>
      <c r="I56" s="237">
        <v>1000.888</v>
      </c>
      <c r="J56" s="238">
        <v>3.9964511513775767</v>
      </c>
      <c r="K56" s="251">
        <v>61.845081567567995</v>
      </c>
    </row>
    <row r="57" spans="1:11" ht="16.5">
      <c r="A57" s="230" t="s">
        <v>119</v>
      </c>
      <c r="B57" s="231" t="s">
        <v>281</v>
      </c>
      <c r="C57" s="232" t="s">
        <v>70</v>
      </c>
      <c r="D57" s="233">
        <v>0.78276662892540994</v>
      </c>
      <c r="E57" s="234">
        <v>4591</v>
      </c>
      <c r="F57" s="235" t="s">
        <v>121</v>
      </c>
      <c r="G57" s="239" t="s">
        <v>206</v>
      </c>
      <c r="H57" s="236">
        <v>2</v>
      </c>
      <c r="I57" s="237">
        <v>2411.3829999999998</v>
      </c>
      <c r="J57" s="238">
        <v>0</v>
      </c>
      <c r="K57" s="251">
        <v>70.91308440539693</v>
      </c>
    </row>
    <row r="58" spans="1:11" ht="16.5">
      <c r="A58" s="230" t="s">
        <v>119</v>
      </c>
      <c r="B58" s="231" t="s">
        <v>284</v>
      </c>
      <c r="C58" s="232" t="s">
        <v>70</v>
      </c>
      <c r="D58" s="233">
        <v>0.79088075497451493</v>
      </c>
      <c r="E58" s="234">
        <v>9911</v>
      </c>
      <c r="F58" s="235" t="s">
        <v>120</v>
      </c>
      <c r="G58" s="239" t="s">
        <v>174</v>
      </c>
      <c r="H58" s="236">
        <v>10</v>
      </c>
      <c r="I58" s="237">
        <v>3770.6250000000005</v>
      </c>
      <c r="J58" s="238">
        <v>0.76527488673931676</v>
      </c>
      <c r="K58" s="251">
        <v>59.039540336222103</v>
      </c>
    </row>
    <row r="59" spans="1:11" ht="16.5">
      <c r="A59" s="230" t="s">
        <v>119</v>
      </c>
      <c r="B59" s="231" t="s">
        <v>286</v>
      </c>
      <c r="C59" s="232" t="s">
        <v>69</v>
      </c>
      <c r="D59" s="233">
        <v>0.89247247167193844</v>
      </c>
      <c r="E59" s="234">
        <v>2876</v>
      </c>
      <c r="F59" s="235" t="s">
        <v>120</v>
      </c>
      <c r="G59" s="239" t="s">
        <v>188</v>
      </c>
      <c r="H59" s="236">
        <v>3</v>
      </c>
      <c r="I59" s="237">
        <v>4648.38</v>
      </c>
      <c r="J59" s="238">
        <v>0.32269306726214292</v>
      </c>
      <c r="K59" s="251">
        <v>50.942478885116962</v>
      </c>
    </row>
    <row r="60" spans="1:11" ht="16.5">
      <c r="A60" s="230" t="s">
        <v>119</v>
      </c>
      <c r="B60" s="231" t="s">
        <v>287</v>
      </c>
      <c r="C60" s="232" t="s">
        <v>67</v>
      </c>
      <c r="D60" s="233">
        <v>0.84854325514563078</v>
      </c>
      <c r="E60" s="234">
        <v>558</v>
      </c>
      <c r="F60" s="235" t="s">
        <v>120</v>
      </c>
      <c r="G60" s="239" t="s">
        <v>188</v>
      </c>
      <c r="H60" s="236">
        <v>4</v>
      </c>
      <c r="I60" s="237">
        <v>4542.4960000000001</v>
      </c>
      <c r="J60" s="238">
        <v>0.92460180482272303</v>
      </c>
      <c r="K60" s="251">
        <v>41.298880615414959</v>
      </c>
    </row>
  </sheetData>
  <mergeCells count="1">
    <mergeCell ref="A2:K2"/>
  </mergeCells>
  <phoneticPr fontId="3" type="noConversion"/>
  <conditionalFormatting sqref="C14:D60">
    <cfRule type="containsText" dxfId="31" priority="1" operator="containsText" text="F">
      <formula>NOT(ISERROR(SEARCH("F",C14)))</formula>
    </cfRule>
    <cfRule type="containsText" dxfId="30" priority="2" operator="containsText" text="D">
      <formula>NOT(ISERROR(SEARCH("D",C14)))</formula>
    </cfRule>
    <cfRule type="containsText" dxfId="29" priority="3" operator="containsText" text="C">
      <formula>NOT(ISERROR(SEARCH("C",C14)))</formula>
    </cfRule>
    <cfRule type="containsText" dxfId="28" priority="4" operator="containsText" text="B">
      <formula>NOT(ISERROR(SEARCH("B",C14)))</formula>
    </cfRule>
    <cfRule type="containsText" dxfId="27" priority="5" operator="containsText" text="A">
      <formula>NOT(ISERROR(SEARCH("A",C14)))</formula>
    </cfRule>
    <cfRule type="containsText" dxfId="2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2025-01-02T07:37:56Z</dcterms:modified>
</cp:coreProperties>
</file>