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1EA6F119-B86F-4AC9-98E3-A1277AEC5E5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명단'!$A$13:$R$54</definedName>
    <definedName name="_xlnm._FilterDatabase" localSheetId="4" hidden="1">운전자별!$A$4:$BR$126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운전자별!$A$1:$R$131</definedName>
    <definedName name="_xlnm.Print_Area" localSheetId="1">종합!$A$1:$L$141</definedName>
    <definedName name="_xlnm.Print_Area" localSheetId="3">차량별!$A$1:$T$57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12" l="1"/>
  <c r="B130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32" i="12"/>
  <c r="A51" i="60" l="1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H132" i="12" l="1"/>
  <c r="F56" i="60"/>
  <c r="F54" i="60"/>
  <c r="F52" i="60"/>
  <c r="F51" i="60"/>
  <c r="F55" i="60"/>
  <c r="F57" i="60"/>
  <c r="F53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3" i="60" l="1"/>
  <c r="F25" i="60"/>
  <c r="F38" i="60"/>
  <c r="F46" i="60"/>
  <c r="F30" i="60"/>
  <c r="F22" i="60"/>
  <c r="F14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J57" i="12" a="1"/>
  <c r="J57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3" i="12" l="1"/>
  <c r="J10" i="12" l="1"/>
  <c r="J34" i="12" s="1"/>
  <c r="N28" i="12"/>
  <c r="K30" i="12"/>
  <c r="D30" i="12" l="1"/>
  <c r="E57" i="12" a="1"/>
  <c r="G57" i="12" a="1"/>
  <c r="N57" i="12" a="1"/>
  <c r="I57" i="12" a="1"/>
  <c r="F57" i="12" a="1"/>
  <c r="H57" i="12" a="1"/>
  <c r="D57" i="12" a="1"/>
  <c r="N57" i="12" l="1"/>
  <c r="K57" i="12" s="1" a="1"/>
  <c r="K57" i="12" s="1"/>
  <c r="E57" i="12"/>
  <c r="F57" i="12"/>
  <c r="G57" i="12"/>
  <c r="D57" i="12"/>
  <c r="I57" i="12"/>
  <c r="H57" i="12"/>
  <c r="E30" i="12" l="1"/>
  <c r="F30" i="12" l="1"/>
  <c r="G30" i="12" l="1"/>
  <c r="H30" i="12" l="1"/>
  <c r="I30" i="12" l="1"/>
  <c r="J30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33" i="12" l="1"/>
  <c r="I133" i="12"/>
  <c r="D133" i="12"/>
  <c r="E133" i="12"/>
  <c r="F133" i="12"/>
  <c r="J133" i="12"/>
  <c r="G133" i="12"/>
  <c r="J131" i="12"/>
  <c r="D132" i="12"/>
  <c r="E131" i="12"/>
  <c r="F132" i="12"/>
  <c r="D131" i="12"/>
  <c r="F130" i="12"/>
  <c r="D130" i="12"/>
  <c r="I132" i="12"/>
  <c r="J130" i="12"/>
  <c r="G132" i="12"/>
  <c r="I130" i="12"/>
  <c r="H131" i="12"/>
  <c r="E132" i="12"/>
  <c r="H130" i="12"/>
  <c r="G131" i="12"/>
  <c r="E130" i="12"/>
  <c r="G130" i="12"/>
  <c r="F131" i="12"/>
  <c r="J132" i="12"/>
  <c r="I13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<sst xmlns="http://schemas.openxmlformats.org/spreadsheetml/2006/main" count="3913" uniqueCount="689">
  <si>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</si>
  <si>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</si>
  <si>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</si>
  <si>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</si>
  <si>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</si>
  <si>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</si>
  <si>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</si>
  <si>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</si>
  <si>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</si>
  <si>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</si>
  <si>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</si>
  <si>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</si>
  <si>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</si>
  <si>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</si>
  <si>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</si>
  <si>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</si>
  <si>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</si>
  <si>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</si>
  <si>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</si>
  <si>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</si>
  <si>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</si>
  <si>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</si>
  <si>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</si>
  <si>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</si>
  <si>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</si>
  <si>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</si>
  <si>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</si>
  <si>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</si>
  <si>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</si>
  <si>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</si>
  <si>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</si>
  <si>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</si>
  <si>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</si>
  <si>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</si>
  <si>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</si>
  <si>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</si>
  <si>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</si>
  <si>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</si>
  <si>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</si>
  <si>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</si>
  <si>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</si>
  <si>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</si>
  <si>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</si>
  <si>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</si>
  <si>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</si>
  <si>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</si>
  <si>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</si>
  <si>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</si>
  <si>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</si>
  <si>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</si>
  <si>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</si>
  <si>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</si>
  <si>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</si>
  <si>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</si>
  <si>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</si>
  <si>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</si>
  <si>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</si>
  <si>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</si>
  <si>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</si>
  <si>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</si>
  <si>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</si>
  <si>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</si>
  <si>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</si>
  <si>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</si>
  <si>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</si>
  <si>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</si>
  <si>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</si>
  <si>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</si>
  <si>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</si>
  <si>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</si>
  <si>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</si>
  <si>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</si>
  <si>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</si>
  <si>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</si>
  <si>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</si>
  <si>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</si>
  <si>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</si>
  <si>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</si>
  <si>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</si>
  <si>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</si>
  <si>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</si>
  <si>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</si>
  <si>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</si>
  <si>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</si>
  <si>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</si>
  <si>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</si>
  <si>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</si>
  <si>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</si>
  <si>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</si>
  <si>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</si>
  <si>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</si>
  <si>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</si>
  <si>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</si>
  <si>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</si>
  <si>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</si>
  <si>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</si>
  <si>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</si>
  <si>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</si>
  <si>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</si>
  <si>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</si>
  <si>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</si>
  <si>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</si>
  <si>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</si>
  <si>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</si>
  <si>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</si>
  <si>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</si>
  <si>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</si>
  <si>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</si>
  <si>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</si>
  <si>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</si>
  <si>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</si>
  <si>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</si>
  <si>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</si>
  <si>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</si>
  <si>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</si>
  <si>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</si>
  <si>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</si>
  <si>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청라교통</t>
  </si>
  <si>
    <t>112</t>
  </si>
  <si>
    <t>306</t>
  </si>
  <si>
    <t>307</t>
  </si>
  <si>
    <t>308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</si>
  <si>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</si>
  <si>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</si>
  <si>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</si>
  <si>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</si>
  <si>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</si>
  <si>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</si>
  <si>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</si>
  <si>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</si>
  <si>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</si>
  <si>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</si>
  <si>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</si>
  <si>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</si>
  <si>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</si>
  <si>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</si>
  <si>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</si>
  <si>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</si>
  <si>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</si>
  <si>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</si>
  <si>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</si>
  <si>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</si>
  <si>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</si>
  <si>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</si>
  <si>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</si>
  <si>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</si>
  <si>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</si>
  <si>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</si>
  <si>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</si>
  <si>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</si>
  <si>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</si>
  <si>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</si>
  <si>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</si>
  <si>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</si>
  <si>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</si>
  <si>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</si>
  <si>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</si>
  <si>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</si>
  <si>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</si>
  <si>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</si>
  <si>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</si>
  <si>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</si>
  <si>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</si>
  <si>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</si>
  <si>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</si>
  <si>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</si>
  <si>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</si>
  <si>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</si>
  <si>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</si>
  <si>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</si>
  <si>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</si>
  <si>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</si>
  <si>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</si>
  <si>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청라교통</t>
    <phoneticPr fontId="2" type="noConversion"/>
  </si>
  <si>
    <t>70바5927</t>
  </si>
  <si>
    <t>112112</t>
  </si>
  <si>
    <t>70바5995</t>
  </si>
  <si>
    <t>70바5996</t>
  </si>
  <si>
    <t>70바5997</t>
  </si>
  <si>
    <t>70바6013</t>
  </si>
  <si>
    <t>청라교통112S1</t>
  </si>
  <si>
    <t>70바6014</t>
  </si>
  <si>
    <t>70바6015</t>
  </si>
  <si>
    <t>70바6032</t>
  </si>
  <si>
    <t>청라교통112C1</t>
  </si>
  <si>
    <t>70바6062</t>
  </si>
  <si>
    <t>70바6063</t>
  </si>
  <si>
    <t>70바6064</t>
  </si>
  <si>
    <t>70바6065</t>
  </si>
  <si>
    <t>70바6066</t>
  </si>
  <si>
    <t>청라교통112D1</t>
  </si>
  <si>
    <t>70바6091</t>
  </si>
  <si>
    <t>72바1572</t>
  </si>
  <si>
    <t>72바1573</t>
  </si>
  <si>
    <t>청라교통112C3</t>
  </si>
  <si>
    <t>72바1609</t>
  </si>
  <si>
    <t>72바1611</t>
  </si>
  <si>
    <t>72바1612</t>
  </si>
  <si>
    <t>70바5921</t>
  </si>
  <si>
    <t>70바6049</t>
  </si>
  <si>
    <t>70바6050</t>
  </si>
  <si>
    <t>70바6051</t>
  </si>
  <si>
    <t>70바6085</t>
  </si>
  <si>
    <t>70바6087</t>
  </si>
  <si>
    <t>70바6088</t>
  </si>
  <si>
    <t>70바6089</t>
  </si>
  <si>
    <t>70바6090</t>
  </si>
  <si>
    <t>72바1305</t>
  </si>
  <si>
    <t>72바1306</t>
  </si>
  <si>
    <t>72바1307</t>
  </si>
  <si>
    <t>72바1381</t>
  </si>
  <si>
    <t>72바1499</t>
  </si>
  <si>
    <t>70바5968</t>
  </si>
  <si>
    <t>70바5991</t>
  </si>
  <si>
    <t>70바6052</t>
  </si>
  <si>
    <t>72바1699</t>
  </si>
  <si>
    <t>72바1700</t>
  </si>
  <si>
    <t>72바1701</t>
  </si>
  <si>
    <t>72바1702</t>
  </si>
  <si>
    <t>72바1703</t>
  </si>
  <si>
    <t>75아1145</t>
  </si>
  <si>
    <t>75아1146</t>
  </si>
  <si>
    <t>70바5066</t>
  </si>
  <si>
    <t>70바5088</t>
  </si>
  <si>
    <t>70바6034</t>
  </si>
  <si>
    <t>70바6035</t>
  </si>
  <si>
    <t>75아1292</t>
  </si>
  <si>
    <t>75아1293</t>
  </si>
  <si>
    <t>70바6011</t>
  </si>
  <si>
    <t>강동윤</t>
  </si>
  <si>
    <t>강양민</t>
  </si>
  <si>
    <t>강원호</t>
  </si>
  <si>
    <t>고성훈</t>
  </si>
  <si>
    <t>공경갑</t>
  </si>
  <si>
    <t>구준회</t>
  </si>
  <si>
    <t>김경수</t>
  </si>
  <si>
    <t>김광민</t>
  </si>
  <si>
    <t>김광섭</t>
  </si>
  <si>
    <t>김광준</t>
  </si>
  <si>
    <t>김광철</t>
  </si>
  <si>
    <t>김권태</t>
  </si>
  <si>
    <t>김근식</t>
  </si>
  <si>
    <t>김기홍</t>
  </si>
  <si>
    <t>김봉신</t>
  </si>
  <si>
    <t>김석윤</t>
  </si>
  <si>
    <t>김선철</t>
  </si>
  <si>
    <t>김선철b</t>
  </si>
  <si>
    <t>김성기</t>
  </si>
  <si>
    <t>김세운</t>
  </si>
  <si>
    <t>김용근</t>
  </si>
  <si>
    <t>김응수</t>
  </si>
  <si>
    <t>김인철</t>
  </si>
  <si>
    <t>김장선</t>
  </si>
  <si>
    <t>김재연</t>
  </si>
  <si>
    <t>김창곤</t>
  </si>
  <si>
    <t>김천섭</t>
  </si>
  <si>
    <t>김태영</t>
  </si>
  <si>
    <t>김형만</t>
  </si>
  <si>
    <t>김형배</t>
  </si>
  <si>
    <t>김형철</t>
  </si>
  <si>
    <t>김훈구</t>
  </si>
  <si>
    <t>나철근</t>
  </si>
  <si>
    <t>동용렬</t>
  </si>
  <si>
    <t>민지홍</t>
  </si>
  <si>
    <t>박동식</t>
  </si>
  <si>
    <t>박상신</t>
  </si>
  <si>
    <t>박상진</t>
  </si>
  <si>
    <t>박승재</t>
  </si>
  <si>
    <t>박시형</t>
  </si>
  <si>
    <t>박양우</t>
  </si>
  <si>
    <t>박영수</t>
  </si>
  <si>
    <t>박용호</t>
  </si>
  <si>
    <t>박제군</t>
  </si>
  <si>
    <t>박주택</t>
  </si>
  <si>
    <t>박학기</t>
  </si>
  <si>
    <t>방기조</t>
  </si>
  <si>
    <t>방용길</t>
  </si>
  <si>
    <t>방진철</t>
  </si>
  <si>
    <t>백정기</t>
  </si>
  <si>
    <t>서현철</t>
  </si>
  <si>
    <t>손대연</t>
  </si>
  <si>
    <t>손주원</t>
  </si>
  <si>
    <t>신수철</t>
  </si>
  <si>
    <t>신우철</t>
  </si>
  <si>
    <t>안계찬</t>
  </si>
  <si>
    <t>안명학</t>
  </si>
  <si>
    <t>안수영</t>
  </si>
  <si>
    <t>안정배</t>
  </si>
  <si>
    <t>엄대섭</t>
  </si>
  <si>
    <t>오병진</t>
  </si>
  <si>
    <t>오수선</t>
  </si>
  <si>
    <t>윤동구</t>
  </si>
  <si>
    <t>윤심식</t>
  </si>
  <si>
    <t>윤형수</t>
  </si>
  <si>
    <t>이계창</t>
  </si>
  <si>
    <t>이광노</t>
  </si>
  <si>
    <t>이교웅</t>
  </si>
  <si>
    <t>이동민</t>
  </si>
  <si>
    <t>이산우</t>
  </si>
  <si>
    <t>이상렬</t>
  </si>
  <si>
    <t>이상영</t>
  </si>
  <si>
    <t>이선형</t>
  </si>
  <si>
    <t>이성만</t>
  </si>
  <si>
    <t>이원형</t>
  </si>
  <si>
    <t>이재이</t>
  </si>
  <si>
    <t>이재환</t>
  </si>
  <si>
    <t>이종권</t>
  </si>
  <si>
    <t>이종수</t>
  </si>
  <si>
    <t>이종찬</t>
  </si>
  <si>
    <t>이종훈</t>
  </si>
  <si>
    <t>이충석</t>
  </si>
  <si>
    <t>이해중</t>
  </si>
  <si>
    <t>임명성</t>
  </si>
  <si>
    <t>임상</t>
  </si>
  <si>
    <t>임영곤</t>
  </si>
  <si>
    <t>임주호</t>
  </si>
  <si>
    <t>임행선</t>
  </si>
  <si>
    <t>장국주</t>
  </si>
  <si>
    <t>장명호</t>
  </si>
  <si>
    <t>전만규</t>
  </si>
  <si>
    <t>정민진</t>
  </si>
  <si>
    <t>정병석</t>
  </si>
  <si>
    <t>정우진</t>
  </si>
  <si>
    <t>정원영</t>
  </si>
  <si>
    <t>조건희</t>
  </si>
  <si>
    <t>조점룡</t>
  </si>
  <si>
    <t>조중희</t>
  </si>
  <si>
    <t>진충현</t>
  </si>
  <si>
    <t>최윤호</t>
  </si>
  <si>
    <t>최일권</t>
  </si>
  <si>
    <t>추성배</t>
  </si>
  <si>
    <t>추지호</t>
  </si>
  <si>
    <t>한덕귀</t>
  </si>
  <si>
    <t>한동균</t>
  </si>
  <si>
    <t>한상오</t>
  </si>
  <si>
    <t>한종열</t>
  </si>
  <si>
    <t>허오만</t>
  </si>
  <si>
    <t>홍대경</t>
  </si>
  <si>
    <t>황현익</t>
  </si>
  <si>
    <t>0%(0명)</t>
  </si>
  <si>
    <t>개선율(유카전)</t>
  </si>
  <si>
    <t>=</t>
  </si>
  <si>
    <t>▲</t>
  </si>
  <si>
    <t>청라교통112B3</t>
  </si>
  <si>
    <t>김덕기</t>
  </si>
  <si>
    <t>청라교통112C4</t>
  </si>
  <si>
    <t>70바6056</t>
  </si>
  <si>
    <t>청라교통112B1</t>
  </si>
  <si>
    <t>청라교통112B2</t>
  </si>
  <si>
    <t>청라교통112C2</t>
  </si>
  <si>
    <t>청라교통112A1</t>
  </si>
  <si>
    <t>306306</t>
  </si>
  <si>
    <t>청라교통306D2</t>
  </si>
  <si>
    <t>청라교통306B1</t>
  </si>
  <si>
    <t>청라교통306C1</t>
  </si>
  <si>
    <t>청라교통306D3</t>
  </si>
  <si>
    <t>청라교통306D1</t>
  </si>
  <si>
    <t>307307</t>
  </si>
  <si>
    <t>청라교통307D2</t>
  </si>
  <si>
    <t>청라교통307D1</t>
  </si>
  <si>
    <t>청라교통307F1</t>
  </si>
  <si>
    <t>청라교통307D4</t>
  </si>
  <si>
    <t>청라교통307D3</t>
  </si>
  <si>
    <t>308308</t>
  </si>
  <si>
    <t>청라교통308F2</t>
  </si>
  <si>
    <t>청라교통308F1</t>
  </si>
  <si>
    <t>예비예비</t>
  </si>
  <si>
    <t>안병권</t>
  </si>
  <si>
    <t>최준이</t>
  </si>
  <si>
    <t>순위</t>
  </si>
  <si>
    <t>인천전체</t>
  </si>
  <si>
    <t>청라교통112B5</t>
  </si>
  <si>
    <t>청라교통112S2</t>
  </si>
  <si>
    <t>청라교통112B4</t>
  </si>
  <si>
    <t>청라교통306A1</t>
  </si>
  <si>
    <t>청라교통306C3</t>
  </si>
  <si>
    <t>청라교통306C2</t>
  </si>
  <si>
    <t>청라교통307C2</t>
  </si>
  <si>
    <t>청라교통307C1</t>
  </si>
  <si>
    <t>청라교통307C3</t>
  </si>
  <si>
    <t>청라교통308D1</t>
  </si>
  <si>
    <t>70바6012</t>
  </si>
  <si>
    <t>70바6040</t>
  </si>
  <si>
    <t>박경태</t>
  </si>
  <si>
    <t>반광진</t>
  </si>
  <si>
    <t>신동훈</t>
  </si>
  <si>
    <t>이성관</t>
  </si>
  <si>
    <t>이정자</t>
  </si>
  <si>
    <t>청라교통112B6</t>
  </si>
  <si>
    <t>청라교통112D2</t>
  </si>
  <si>
    <t>청라교통112B8</t>
  </si>
  <si>
    <t>청라교통112B7</t>
  </si>
  <si>
    <t>청라교통306C5</t>
  </si>
  <si>
    <t>청라교통306C4</t>
  </si>
  <si>
    <t>청라교통306C6</t>
  </si>
  <si>
    <t>청라교통306C7</t>
  </si>
  <si>
    <t>청라교통307D5</t>
  </si>
  <si>
    <t>청라교통308B1</t>
  </si>
  <si>
    <t>청라교통308B2</t>
  </si>
  <si>
    <t>김옥련</t>
  </si>
  <si>
    <t>이윤희</t>
  </si>
  <si>
    <t>청라교통112D3</t>
  </si>
  <si>
    <t>청라교통112A3</t>
  </si>
  <si>
    <t>▽</t>
  </si>
  <si>
    <t>청라교통112A2</t>
  </si>
  <si>
    <t>청라교통306C8</t>
  </si>
  <si>
    <t>청라교통306F1</t>
  </si>
  <si>
    <t>청라교통307B1</t>
  </si>
  <si>
    <t>청라교통308C1</t>
  </si>
  <si>
    <t>청라교통예비F11</t>
  </si>
  <si>
    <t>NEW</t>
  </si>
  <si>
    <t>new</t>
  </si>
  <si>
    <t>김군철</t>
  </si>
  <si>
    <t>박진우</t>
  </si>
  <si>
    <t>이근우</t>
  </si>
  <si>
    <t>15%(3명)</t>
  </si>
  <si>
    <t>20%(4명)</t>
  </si>
  <si>
    <t>57%(8명)</t>
  </si>
  <si>
    <t>17%(1명)</t>
  </si>
  <si>
    <t>30%(3명)</t>
  </si>
  <si>
    <t>50%(5명)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</si>
  <si>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</si>
  <si>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</si>
  <si>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</si>
  <si>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</si>
  <si>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</si>
  <si>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</si>
  <si>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</si>
  <si>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112112C</t>
  </si>
  <si>
    <t>112112B</t>
  </si>
  <si>
    <t>112112A</t>
  </si>
  <si>
    <t>청라교통112A6</t>
  </si>
  <si>
    <t>308308D</t>
  </si>
  <si>
    <t>306306D</t>
  </si>
  <si>
    <t>307307F</t>
  </si>
  <si>
    <t>청라교통307F2</t>
  </si>
  <si>
    <t>-</t>
  </si>
  <si>
    <t>청라교통112A9</t>
  </si>
  <si>
    <t>307307S</t>
  </si>
  <si>
    <t>청라교통112A8</t>
  </si>
  <si>
    <t>청라교통307F5</t>
  </si>
  <si>
    <t>112112F</t>
  </si>
  <si>
    <t>청라교통112F4</t>
  </si>
  <si>
    <t>307307B</t>
  </si>
  <si>
    <t>청라교통307B2</t>
  </si>
  <si>
    <t>청라교통112C9</t>
  </si>
  <si>
    <t>112112D</t>
  </si>
  <si>
    <t>청라교통112A5</t>
  </si>
  <si>
    <t>306306C</t>
  </si>
  <si>
    <t>306306B</t>
  </si>
  <si>
    <t>청라교통306B2</t>
  </si>
  <si>
    <t>306306F</t>
  </si>
  <si>
    <t>청라교통306F2</t>
  </si>
  <si>
    <t>청라교통307F4</t>
  </si>
  <si>
    <t>청라교통307B3</t>
  </si>
  <si>
    <t>307307C</t>
  </si>
  <si>
    <t>청라교통307C4</t>
  </si>
  <si>
    <t>308308C</t>
  </si>
  <si>
    <t>청라교통307C6</t>
  </si>
  <si>
    <t>청라교통308D3</t>
  </si>
  <si>
    <t>청라교통306D6</t>
  </si>
  <si>
    <t>청라교통112A7</t>
  </si>
  <si>
    <t>청라교통112C7</t>
  </si>
  <si>
    <t>청라교통308C4</t>
  </si>
  <si>
    <t>청라교통112C10</t>
  </si>
  <si>
    <t>306306A</t>
  </si>
  <si>
    <t>청라교통306A2</t>
  </si>
  <si>
    <t>청라교통306B4</t>
  </si>
  <si>
    <t>308308B</t>
  </si>
  <si>
    <t>청라교통112A4</t>
  </si>
  <si>
    <t>307307D</t>
  </si>
  <si>
    <t>112112S</t>
  </si>
  <si>
    <t>청라교통112S6</t>
  </si>
  <si>
    <t>청라교통307B4</t>
  </si>
  <si>
    <t>308308F</t>
  </si>
  <si>
    <t>청라교통308F3</t>
  </si>
  <si>
    <t>청라교통307F7</t>
  </si>
  <si>
    <t>청라교통306B6</t>
  </si>
  <si>
    <t>청라교통306A5</t>
  </si>
  <si>
    <t>청라교통308C5</t>
  </si>
  <si>
    <t>청라교통306B5</t>
  </si>
  <si>
    <t>308308S</t>
  </si>
  <si>
    <t>청라교통308S1</t>
  </si>
  <si>
    <t>청라교통112S4</t>
  </si>
  <si>
    <t>청라교통112S3</t>
  </si>
  <si>
    <t>청라교통306D8</t>
  </si>
  <si>
    <t>청라교통112D4</t>
  </si>
  <si>
    <t>306306S</t>
  </si>
  <si>
    <t>청라교통306S2</t>
  </si>
  <si>
    <t>청라교통306A3</t>
  </si>
  <si>
    <t>청라교통112S5</t>
  </si>
  <si>
    <t>청라교통112F3</t>
  </si>
  <si>
    <t>청라교통306A4</t>
  </si>
  <si>
    <t>청라교통112C8</t>
  </si>
  <si>
    <t>청라교통306B3</t>
  </si>
  <si>
    <t>청라교통112C5</t>
  </si>
  <si>
    <t>청라교통307S1</t>
  </si>
  <si>
    <t>청라교통112C6</t>
  </si>
  <si>
    <t>청라교통112D5</t>
  </si>
  <si>
    <t>청라교통308C3</t>
  </si>
  <si>
    <t>청라교통306D7</t>
  </si>
  <si>
    <t>청라교통307F3</t>
  </si>
  <si>
    <t>청라교통307C5</t>
  </si>
  <si>
    <t>청라교통112D6</t>
  </si>
  <si>
    <t>308308A</t>
  </si>
  <si>
    <t>청라교통308A1</t>
  </si>
  <si>
    <t>307307A</t>
  </si>
  <si>
    <t>청라교통307A1</t>
  </si>
  <si>
    <t>청라교통308C2</t>
  </si>
  <si>
    <t>청라교통306D4</t>
  </si>
  <si>
    <t>청라교통306D5</t>
  </si>
  <si>
    <t>청라교통306S1</t>
  </si>
  <si>
    <t>청라교통306D9</t>
  </si>
  <si>
    <t>청라교통112A10</t>
  </si>
  <si>
    <t>청라교통307F6</t>
  </si>
  <si>
    <t>청라교통112S7</t>
  </si>
  <si>
    <t>청라교통308D2</t>
  </si>
  <si>
    <t>청라교통306F3</t>
  </si>
  <si>
    <t>분석기간: 24.12.01~24.12.31</t>
    <phoneticPr fontId="2" type="noConversion"/>
  </si>
  <si>
    <t>24'12</t>
    <phoneticPr fontId="2" type="noConversion"/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</si>
  <si>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</si>
  <si>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</si>
  <si>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</si>
  <si>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</si>
  <si>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최은식</t>
  </si>
  <si>
    <t>[25년 1월] 급감속관리 명단</t>
    <phoneticPr fontId="2" type="noConversion"/>
  </si>
  <si>
    <t>이용상</t>
  </si>
  <si>
    <t>53134234547.258</t>
  </si>
  <si>
    <t>5317804633.108</t>
  </si>
  <si>
    <t>53198323774.767</t>
  </si>
  <si>
    <t>53150772580.728</t>
  </si>
  <si>
    <t>53121652334.132</t>
  </si>
  <si>
    <t>53148872810.91</t>
  </si>
  <si>
    <t>5313552879.077</t>
  </si>
  <si>
    <t>청라교통307A3</t>
  </si>
  <si>
    <t>53125911417.995</t>
  </si>
  <si>
    <t>53152313676.404</t>
  </si>
  <si>
    <t>5319455841.424</t>
  </si>
  <si>
    <t>53146663413.038</t>
  </si>
  <si>
    <t>5319739766.537</t>
  </si>
  <si>
    <t>53133112376.037</t>
  </si>
  <si>
    <t>531591752.823</t>
  </si>
  <si>
    <t>53123192670.608</t>
  </si>
  <si>
    <t>5317322862.342</t>
  </si>
  <si>
    <t>청라교통306B8</t>
  </si>
  <si>
    <t>53160494111.724</t>
  </si>
  <si>
    <t>53142501106.792</t>
  </si>
  <si>
    <t>53125323804.794</t>
  </si>
  <si>
    <t>53174761721.874</t>
  </si>
  <si>
    <t>53138612520.563</t>
  </si>
  <si>
    <t>5313724835.135</t>
  </si>
  <si>
    <t>5311115547.538</t>
  </si>
  <si>
    <t>53123924951.244</t>
  </si>
  <si>
    <t>53164731674.167</t>
  </si>
  <si>
    <t>53189583182.501</t>
  </si>
  <si>
    <t>청라교통306B11</t>
  </si>
  <si>
    <t>53172301633.93</t>
  </si>
  <si>
    <t>53152453260.58</t>
  </si>
  <si>
    <t>53130285406.732</t>
  </si>
  <si>
    <t>53153002205.358</t>
  </si>
  <si>
    <t>청라교통112S8</t>
  </si>
  <si>
    <t>53122104352.937</t>
  </si>
  <si>
    <t>53194994386.28</t>
  </si>
  <si>
    <t>5318595625.049</t>
  </si>
  <si>
    <t>청라교통306B12</t>
  </si>
  <si>
    <t>53141773620.568</t>
  </si>
  <si>
    <t>53168072853.591</t>
  </si>
  <si>
    <t>53123912576.453</t>
  </si>
  <si>
    <t>53110052284.225</t>
  </si>
  <si>
    <t>53167114918.356</t>
  </si>
  <si>
    <t>53119001023.868</t>
  </si>
  <si>
    <t>53135644242.637</t>
  </si>
  <si>
    <t>53196733866.299</t>
  </si>
  <si>
    <t>53185703743.41</t>
  </si>
  <si>
    <t>53147422909.756</t>
  </si>
  <si>
    <t>5311815350.061</t>
  </si>
  <si>
    <t>53173264011.328</t>
  </si>
  <si>
    <t>5313458450.317</t>
  </si>
  <si>
    <t>53116802720.372</t>
  </si>
  <si>
    <t>53156422842.472</t>
  </si>
  <si>
    <t>53152784849.896</t>
  </si>
  <si>
    <t>5317691520.187</t>
  </si>
  <si>
    <t>5319134192.415</t>
  </si>
  <si>
    <t>5316940972.307</t>
  </si>
  <si>
    <t>53147171309.908</t>
  </si>
  <si>
    <t>청라교통308F4</t>
  </si>
  <si>
    <t>53177993195.261</t>
  </si>
  <si>
    <t>53169513504.627</t>
  </si>
  <si>
    <t>청라교통306B10</t>
  </si>
  <si>
    <t>531615684.086</t>
  </si>
  <si>
    <t>청라교통307A2</t>
  </si>
  <si>
    <t>53130033280.758</t>
  </si>
  <si>
    <t>53199973418.806</t>
  </si>
  <si>
    <t>53133694084.617</t>
  </si>
  <si>
    <t>53184752046.729</t>
  </si>
  <si>
    <t>53130413508.437</t>
  </si>
  <si>
    <t>53184681507.277</t>
  </si>
  <si>
    <t>53125562626.903</t>
  </si>
  <si>
    <t>청라교통112S10</t>
  </si>
  <si>
    <t>53140764066.2</t>
  </si>
  <si>
    <t>5318989526.638</t>
  </si>
  <si>
    <t>53148864244.922</t>
  </si>
  <si>
    <t>53121554021.653</t>
  </si>
  <si>
    <t>53154875136.87</t>
  </si>
  <si>
    <t>오명준</t>
  </si>
  <si>
    <t>5311849348.466</t>
  </si>
  <si>
    <t>53142913510.086</t>
  </si>
  <si>
    <t>53174442739.126</t>
  </si>
  <si>
    <t>53191023859.276</t>
  </si>
  <si>
    <t>청라교통306B9</t>
  </si>
  <si>
    <t>53168562766.057</t>
  </si>
  <si>
    <t>53166092640.452</t>
  </si>
  <si>
    <t>53195874938.219</t>
  </si>
  <si>
    <t>53153332504.494</t>
  </si>
  <si>
    <t>531824984.944</t>
  </si>
  <si>
    <t>531213482.443</t>
  </si>
  <si>
    <t>53156854999.251</t>
  </si>
  <si>
    <t>53139492857.998</t>
  </si>
  <si>
    <t>53129654252.007</t>
  </si>
  <si>
    <t>청라교통306S3</t>
  </si>
  <si>
    <t>53119854262.106</t>
  </si>
  <si>
    <t>53156182695.693</t>
  </si>
  <si>
    <t>53112942735.549</t>
  </si>
  <si>
    <t>청라교통112F5</t>
  </si>
  <si>
    <t>5311442935.018</t>
  </si>
  <si>
    <t>5312049279.869</t>
  </si>
  <si>
    <t>53155353661.287</t>
  </si>
  <si>
    <t>5317294603.161</t>
  </si>
  <si>
    <t>53178952627.297</t>
  </si>
  <si>
    <t>5314960419.074</t>
  </si>
  <si>
    <t>53185191987.227</t>
  </si>
  <si>
    <t>청라교통112F1</t>
  </si>
  <si>
    <t>53171583723.323</t>
  </si>
  <si>
    <t>5315771333.196</t>
  </si>
  <si>
    <t>5318057489.814</t>
  </si>
  <si>
    <t>53146593761.741</t>
  </si>
  <si>
    <t>53170303405.907</t>
  </si>
  <si>
    <t>53110241155.658</t>
  </si>
  <si>
    <t>53152423698.81</t>
  </si>
  <si>
    <t>53157712697.076</t>
  </si>
  <si>
    <t>53187443524.145</t>
  </si>
  <si>
    <t>청라교통306A6</t>
  </si>
  <si>
    <t>53116374844.366</t>
  </si>
  <si>
    <t>53177873359.085</t>
  </si>
  <si>
    <t>53172682769.56</t>
  </si>
  <si>
    <t>53112392490.067</t>
  </si>
  <si>
    <t>53181742539.191</t>
  </si>
  <si>
    <t>5318253610.342</t>
  </si>
  <si>
    <t>청라교통306B7</t>
  </si>
  <si>
    <t>531933583.323</t>
  </si>
  <si>
    <t>53112864993.81</t>
  </si>
  <si>
    <t>청라교통308F5</t>
  </si>
  <si>
    <t>53177454033.568</t>
  </si>
  <si>
    <t>53138783588.091</t>
  </si>
  <si>
    <t>53163953764.362</t>
  </si>
  <si>
    <t>53181664258.995</t>
  </si>
  <si>
    <t>53144053982.897</t>
  </si>
  <si>
    <t>53153313723.513</t>
  </si>
  <si>
    <t>53159751197.102</t>
  </si>
  <si>
    <t>53157733271.627</t>
  </si>
  <si>
    <t>53182492418.404</t>
  </si>
  <si>
    <t>53113532685.749</t>
  </si>
  <si>
    <t>53143773451.069</t>
  </si>
  <si>
    <t>편경석</t>
  </si>
  <si>
    <t>5312255347.977</t>
  </si>
  <si>
    <t>53145062630.293</t>
  </si>
  <si>
    <t>청라교통112S9</t>
  </si>
  <si>
    <t>5315875979.475</t>
  </si>
  <si>
    <t>53135883860.815</t>
  </si>
  <si>
    <t>53155754729.787</t>
  </si>
  <si>
    <t>53163063797.416</t>
  </si>
  <si>
    <t>53146952584.747</t>
  </si>
  <si>
    <t>5317882865.313</t>
  </si>
  <si>
    <t>청라교통예비C10</t>
  </si>
  <si>
    <t>이상</t>
  </si>
  <si>
    <t>청라교통예비C11</t>
  </si>
  <si>
    <t>14%(2명)</t>
  </si>
  <si>
    <t>25%(5명)</t>
  </si>
  <si>
    <t>20%(2명)</t>
  </si>
  <si>
    <t>50%(3명)</t>
  </si>
  <si>
    <t>12%(15명)</t>
  </si>
  <si>
    <t>16%(20명)</t>
  </si>
  <si>
    <t>20%(26명)</t>
  </si>
  <si>
    <t>20%(25명)</t>
  </si>
  <si>
    <t>17%(22명)</t>
  </si>
  <si>
    <t>16%(19명)</t>
  </si>
  <si>
    <t>구분</t>
  </si>
  <si>
    <t>기간</t>
  </si>
  <si>
    <t>8위/(32개사)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</si>
</sst>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8" fillId="17" borderId="41" xfId="562" applyNumberFormat="1" applyFont="1" applyFill="1" applyBorder="1" applyAlignment="1">
      <alignment horizontal="center" vertical="center"/>
    </xf>
    <xf numFmtId="177" fontId="79" fillId="0" borderId="42" xfId="4" applyNumberFormat="1" applyFont="1" applyFill="1" applyBorder="1" applyAlignment="1">
      <alignment horizontal="center" vertical="center" wrapText="1"/>
    </xf>
    <xf numFmtId="177" fontId="80" fillId="18" borderId="42" xfId="4" applyNumberFormat="1" applyFont="1" applyFill="1" applyBorder="1" applyAlignment="1">
      <alignment horizontal="center" vertical="center" wrapText="1"/>
    </xf>
    <xf numFmtId="9" fontId="80" fillId="0" borderId="43" xfId="563" applyFont="1" applyFill="1" applyBorder="1" applyAlignment="1">
      <alignment horizontal="center" vertical="center"/>
    </xf>
    <xf numFmtId="194" fontId="78" fillId="17" borderId="44" xfId="562" applyNumberFormat="1" applyFont="1" applyFill="1" applyBorder="1" applyAlignment="1">
      <alignment horizontal="center" vertical="center"/>
    </xf>
    <xf numFmtId="9" fontId="81" fillId="0" borderId="45" xfId="563" applyFont="1" applyFill="1" applyBorder="1" applyAlignment="1">
      <alignment horizontal="center" vertical="center"/>
    </xf>
    <xf numFmtId="178" fontId="81" fillId="0" borderId="45" xfId="563" applyNumberFormat="1" applyFont="1" applyFill="1" applyBorder="1" applyAlignment="1">
      <alignment horizontal="center" vertical="center"/>
    </xf>
    <xf numFmtId="0" fontId="82" fillId="17" borderId="44" xfId="562" applyNumberFormat="1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right" vertical="center" wrapText="1"/>
    </xf>
    <xf numFmtId="10" fontId="80" fillId="18" borderId="46" xfId="563" applyNumberFormat="1" applyFont="1" applyFill="1" applyBorder="1" applyAlignment="1">
      <alignment horizontal="center" vertical="center" wrapText="1"/>
    </xf>
    <xf numFmtId="178" fontId="80" fillId="0" borderId="45" xfId="563" applyNumberFormat="1" applyFont="1" applyFill="1" applyBorder="1" applyAlignment="1">
      <alignment horizontal="right" vertical="center"/>
    </xf>
    <xf numFmtId="0" fontId="78" fillId="17" borderId="47" xfId="562" applyNumberFormat="1" applyFont="1" applyFill="1" applyBorder="1" applyAlignment="1">
      <alignment horizontal="center" vertical="center"/>
    </xf>
    <xf numFmtId="10" fontId="79" fillId="0" borderId="48" xfId="563" applyNumberFormat="1" applyFont="1" applyFill="1" applyBorder="1" applyAlignment="1">
      <alignment horizontal="center" vertical="center" wrapText="1"/>
    </xf>
    <xf numFmtId="187" fontId="83" fillId="18" borderId="48" xfId="563" applyNumberFormat="1" applyFont="1" applyFill="1" applyBorder="1" applyAlignment="1">
      <alignment horizontal="centerContinuous" vertical="center"/>
    </xf>
    <xf numFmtId="187" fontId="83" fillId="18" borderId="49" xfId="563" applyNumberFormat="1" applyFont="1" applyFill="1" applyBorder="1" applyAlignment="1">
      <alignment horizontal="centerContinuous" vertical="center"/>
    </xf>
    <xf numFmtId="0" fontId="78" fillId="18" borderId="50" xfId="562" applyNumberFormat="1" applyFont="1" applyFill="1" applyBorder="1" applyAlignment="1">
      <alignment horizontal="center" vertical="center" wrapText="1"/>
    </xf>
    <xf numFmtId="185" fontId="84" fillId="0" borderId="51" xfId="562" applyNumberFormat="1" applyFont="1" applyBorder="1" applyAlignment="1">
      <alignment horizontal="center" vertical="center"/>
    </xf>
    <xf numFmtId="177" fontId="79" fillId="0" borderId="46" xfId="4" applyNumberFormat="1" applyFont="1" applyFill="1" applyBorder="1" applyAlignment="1">
      <alignment horizontal="center" vertical="center" wrapText="1"/>
    </xf>
    <xf numFmtId="177" fontId="79" fillId="0" borderId="48" xfId="4" applyNumberFormat="1" applyFont="1" applyFill="1" applyBorder="1" applyAlignment="1">
      <alignment horizontal="center" vertical="center" wrapText="1"/>
    </xf>
    <xf numFmtId="188" fontId="29" fillId="0" borderId="0" xfId="2" applyNumberFormat="1" applyFont="1">
      <alignment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80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4B3-4E5D-91D4-32E100C3C07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7-4947-88AA-C4835A1C30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4D6-412B-9697-9274385995A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141-4954-B04A-63C137CDED5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4D6-412B-9697-9274385995A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248-486A-9849-6DE42B0BC77F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4E0-44C0-BB8E-117F1D8B94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2.1137725971480705</c:v>
                </c:pt>
                <c:pt idx="1">
                  <c:v>2.5759923878266484</c:v>
                </c:pt>
                <c:pt idx="2">
                  <c:v>2.521423879059852</c:v>
                </c:pt>
                <c:pt idx="3">
                  <c:v>2.4524144645134589</c:v>
                </c:pt>
                <c:pt idx="4">
                  <c:v>2.4103924908509127</c:v>
                </c:pt>
                <c:pt idx="5">
                  <c:v>2.3587173994500255</c:v>
                </c:pt>
                <c:pt idx="6">
                  <c:v>2.3279395730874164</c:v>
                </c:pt>
                <c:pt idx="7">
                  <c:v>2.2649107818147907</c:v>
                </c:pt>
                <c:pt idx="8">
                  <c:v>2.3301824349485933</c:v>
                </c:pt>
                <c:pt idx="9">
                  <c:v>2.4017508462561064</c:v>
                </c:pt>
                <c:pt idx="10">
                  <c:v>2.4234401441376781</c:v>
                </c:pt>
                <c:pt idx="11">
                  <c:v>2.4262629642498914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0.1171875</c:v>
                </c:pt>
                <c:pt idx="1">
                  <c:v>0.15625</c:v>
                </c:pt>
                <c:pt idx="2">
                  <c:v>0.203125</c:v>
                </c:pt>
                <c:pt idx="3">
                  <c:v>0.1953125</c:v>
                </c:pt>
                <c:pt idx="4">
                  <c:v>0.171875</c:v>
                </c:pt>
                <c:pt idx="5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0.15</c:v>
                </c:pt>
                <c:pt idx="1">
                  <c:v>0.14285714285714285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0.25</c:v>
                </c:pt>
                <c:pt idx="1">
                  <c:v>0.5714285714285714</c:v>
                </c:pt>
                <c:pt idx="2">
                  <c:v>0.3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0.25</c:v>
                </c:pt>
                <c:pt idx="1">
                  <c:v>0.14285714285714285</c:v>
                </c:pt>
                <c:pt idx="2">
                  <c:v>0.2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0.15</c:v>
                </c:pt>
                <c:pt idx="1">
                  <c:v>0.14285714285714285</c:v>
                </c:pt>
                <c:pt idx="2">
                  <c:v>0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307 </c:v>
                </c:pt>
                <c:pt idx="3">
                  <c:v> 308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587188</xdr:colOff>
      <xdr:row>9</xdr:row>
      <xdr:rowOff>262221</xdr:rowOff>
    </xdr:from>
    <xdr:to>
      <xdr:col>6</xdr:col>
      <xdr:colOff>744075</xdr:colOff>
      <xdr:row>11</xdr:row>
      <xdr:rowOff>161369</xdr:rowOff>
    </xdr:to>
    <xdr:sp macro="" textlink="$K$22">
      <xdr:nvSpPr>
        <xdr:cNvPr id="18" name="TextBox 17">
          <a:extLst>
            <a:ext uri="{FF2B5EF4-FFF2-40B4-BE49-F238E27FC236}">
              <a16:creationId xmlns:a16="http://schemas.microsoft.com/office/drawing/2014/main" id="{11E5982E-011C-451C-8BD8-1F0434E5784C}"/>
            </a:ext>
          </a:extLst>
        </xdr:cNvPr>
        <xdr:cNvSpPr txBox="1"/>
      </xdr:nvSpPr>
      <xdr:spPr>
        <a:xfrm>
          <a:off x="4240306" y="332142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9F4C58D-A8B1-4206-B300-D1A5A29D84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179296</xdr:colOff>
      <xdr:row>11</xdr:row>
      <xdr:rowOff>156882</xdr:rowOff>
    </xdr:from>
    <xdr:to>
      <xdr:col>6</xdr:col>
      <xdr:colOff>302559</xdr:colOff>
      <xdr:row>11</xdr:row>
      <xdr:rowOff>179294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32C45D33-7848-4A3E-BEBF-A902314FAFC9}"/>
            </a:ext>
          </a:extLst>
        </xdr:cNvPr>
        <xdr:cNvCxnSpPr/>
      </xdr:nvCxnSpPr>
      <xdr:spPr>
        <a:xfrm flipV="1">
          <a:off x="4706472" y="3798794"/>
          <a:ext cx="123263" cy="22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304" t="s">
        <v>518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05" t="s">
        <v>38</v>
      </c>
      <c r="D4" s="305"/>
      <c r="E4" s="62" t="s">
        <v>111</v>
      </c>
      <c r="F4" s="62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519</v>
      </c>
      <c r="C5" s="306" t="s">
        <v>173</v>
      </c>
      <c r="D5" s="306"/>
      <c r="E5" s="63">
        <v>4</v>
      </c>
      <c r="F5" s="64">
        <v>55</v>
      </c>
      <c r="G5" s="94" t="s">
        <v>69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8"/>
    </row>
    <row r="7" spans="1:28" ht="16.5" customHeight="1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9"/>
      <c r="P9" s="309"/>
    </row>
    <row r="10" spans="1:28" ht="23.25" customHeight="1" thickBot="1">
      <c r="G10" s="6"/>
      <c r="H10" s="191" t="s">
        <v>92</v>
      </c>
      <c r="I10" s="192" t="s">
        <v>93</v>
      </c>
      <c r="J10" s="193" t="str">
        <f>C5</f>
        <v>청라교통</v>
      </c>
      <c r="K10" s="194" t="s">
        <v>94</v>
      </c>
      <c r="X10" s="308"/>
      <c r="Z10" s="39"/>
      <c r="AA10" s="39"/>
      <c r="AB10" s="39"/>
    </row>
    <row r="11" spans="1:28" ht="23.25" customHeight="1" thickTop="1">
      <c r="G11" s="6"/>
      <c r="H11" s="284">
        <v>1</v>
      </c>
      <c r="I11" s="285">
        <v>2.0099999999999998</v>
      </c>
      <c r="J11" s="286">
        <v>2.1137725971480705</v>
      </c>
      <c r="K11" s="287"/>
      <c r="M11" s="2"/>
      <c r="Y11" s="303"/>
      <c r="Z11" s="253"/>
      <c r="AA11" s="254"/>
      <c r="AB11" s="39"/>
    </row>
    <row r="12" spans="1:28" ht="23.25" customHeight="1">
      <c r="G12" s="6"/>
      <c r="H12" s="288">
        <v>2</v>
      </c>
      <c r="I12" s="285">
        <v>2.3662575846193561</v>
      </c>
      <c r="J12" s="286">
        <v>2.5759923878266484</v>
      </c>
      <c r="K12" s="289">
        <v>0.21867053783468049</v>
      </c>
      <c r="M12" s="254"/>
      <c r="Y12" s="303"/>
      <c r="Z12" s="253"/>
      <c r="AA12" s="254"/>
      <c r="AB12" s="39"/>
    </row>
    <row r="13" spans="1:28" ht="23.25" customHeight="1">
      <c r="G13" s="6"/>
      <c r="H13" s="288">
        <v>3</v>
      </c>
      <c r="I13" s="285">
        <v>2.37</v>
      </c>
      <c r="J13" s="286">
        <v>2.521423879059852</v>
      </c>
      <c r="K13" s="290">
        <v>-2.1183489914283316E-2</v>
      </c>
      <c r="M13" s="254"/>
      <c r="Y13" s="303"/>
      <c r="Z13" s="253"/>
      <c r="AA13" s="254"/>
      <c r="AB13" s="39"/>
    </row>
    <row r="14" spans="1:28" ht="23.25" customHeight="1">
      <c r="G14" s="6"/>
      <c r="H14" s="288">
        <v>4</v>
      </c>
      <c r="I14" s="285">
        <v>2.33</v>
      </c>
      <c r="J14" s="286">
        <v>2.4524144645134589</v>
      </c>
      <c r="K14" s="290">
        <v>-2.7369223841936519E-2</v>
      </c>
      <c r="M14" s="254"/>
      <c r="Y14" s="303"/>
      <c r="Z14" s="253"/>
      <c r="AA14" s="254"/>
      <c r="AB14" s="39"/>
    </row>
    <row r="15" spans="1:28" ht="23.25" customHeight="1">
      <c r="G15" s="6"/>
      <c r="H15" s="288">
        <v>5</v>
      </c>
      <c r="I15" s="285">
        <v>2.2850259626150282</v>
      </c>
      <c r="J15" s="286">
        <v>2.4103924908509127</v>
      </c>
      <c r="K15" s="290">
        <v>-1.7134939575102814E-2</v>
      </c>
      <c r="M15" s="254"/>
      <c r="Y15" s="303"/>
      <c r="Z15" s="253"/>
      <c r="AA15" s="254"/>
      <c r="AB15" s="39"/>
    </row>
    <row r="16" spans="1:28" ht="23.25" customHeight="1">
      <c r="G16" s="6"/>
      <c r="H16" s="288">
        <v>6</v>
      </c>
      <c r="I16" s="285">
        <v>2.0664933427553414</v>
      </c>
      <c r="J16" s="286">
        <v>2.3587173994500255</v>
      </c>
      <c r="K16" s="290">
        <v>-2.1438455188119598E-2</v>
      </c>
      <c r="M16" s="254"/>
      <c r="Y16" s="303"/>
      <c r="Z16" s="253"/>
      <c r="AA16" s="254"/>
      <c r="AB16" s="39"/>
    </row>
    <row r="17" spans="2:28" ht="23.25" customHeight="1">
      <c r="G17" s="6"/>
      <c r="H17" s="288">
        <v>7</v>
      </c>
      <c r="I17" s="285">
        <v>2.13</v>
      </c>
      <c r="J17" s="286">
        <v>2.3279395730874164</v>
      </c>
      <c r="K17" s="290">
        <v>-1.3048543403201052E-2</v>
      </c>
      <c r="M17" s="254"/>
      <c r="Y17" s="303"/>
      <c r="Z17" s="253"/>
      <c r="AA17" s="254"/>
      <c r="AB17" s="39"/>
    </row>
    <row r="18" spans="2:28" ht="23.25" customHeight="1">
      <c r="G18" s="6"/>
      <c r="H18" s="288">
        <v>8</v>
      </c>
      <c r="I18" s="285">
        <v>2.08</v>
      </c>
      <c r="J18" s="286">
        <v>2.2649107818147907</v>
      </c>
      <c r="K18" s="290">
        <v>-2.707492582766402E-2</v>
      </c>
      <c r="M18" s="254"/>
      <c r="Y18" s="303"/>
      <c r="Z18" s="253"/>
      <c r="AA18" s="254"/>
      <c r="AB18" s="39"/>
    </row>
    <row r="19" spans="2:28" ht="23.25" customHeight="1">
      <c r="G19" s="6"/>
      <c r="H19" s="288">
        <v>9</v>
      </c>
      <c r="I19" s="285">
        <v>2.13</v>
      </c>
      <c r="J19" s="286">
        <v>2.3301824349485933</v>
      </c>
      <c r="K19" s="290">
        <v>2.8818642066555489E-2</v>
      </c>
      <c r="M19" s="254"/>
      <c r="Y19" s="303"/>
      <c r="Z19" s="253"/>
      <c r="AA19" s="254"/>
      <c r="AB19" s="39"/>
    </row>
    <row r="20" spans="2:28" ht="23.25" customHeight="1">
      <c r="G20" s="6"/>
      <c r="H20" s="288">
        <v>10</v>
      </c>
      <c r="I20" s="285">
        <v>2.25</v>
      </c>
      <c r="J20" s="286">
        <v>2.4017508462561064</v>
      </c>
      <c r="K20" s="290">
        <v>3.0713651529646002E-2</v>
      </c>
      <c r="M20" s="254"/>
      <c r="Y20" s="303"/>
      <c r="Z20" s="253"/>
      <c r="AA20" s="254"/>
      <c r="AB20" s="39"/>
    </row>
    <row r="21" spans="2:28" ht="23.25" customHeight="1">
      <c r="G21" s="6"/>
      <c r="H21" s="288">
        <v>11</v>
      </c>
      <c r="I21" s="285">
        <v>2.17</v>
      </c>
      <c r="J21" s="286">
        <v>2.4234401441376781</v>
      </c>
      <c r="K21" s="290">
        <v>9.0306194397231643E-3</v>
      </c>
      <c r="M21" s="254"/>
      <c r="Y21" s="303"/>
      <c r="Z21" s="253"/>
      <c r="AA21" s="254"/>
      <c r="AB21" s="39"/>
    </row>
    <row r="22" spans="2:28" ht="23.25" customHeight="1">
      <c r="G22" s="6"/>
      <c r="H22" s="288">
        <v>12</v>
      </c>
      <c r="I22" s="285">
        <v>2.25</v>
      </c>
      <c r="J22" s="286">
        <v>2.4262629642498914</v>
      </c>
      <c r="K22" s="290">
        <v>1.1647987754275224E-3</v>
      </c>
      <c r="M22" s="254"/>
      <c r="Y22" s="303"/>
      <c r="Z22" s="253"/>
      <c r="AA22" s="254"/>
      <c r="AB22" s="39"/>
    </row>
    <row r="23" spans="2:28" ht="23.25" customHeight="1">
      <c r="G23" s="6"/>
      <c r="H23" s="291" t="s">
        <v>340</v>
      </c>
      <c r="I23" s="292">
        <v>0.11940298507462699</v>
      </c>
      <c r="J23" s="293">
        <v>0.14783537620056042</v>
      </c>
      <c r="K23" s="294">
        <v>2.8432391125933432E-2</v>
      </c>
      <c r="M23" s="254"/>
      <c r="Y23" s="303"/>
      <c r="Z23" s="253"/>
      <c r="AA23" s="254"/>
      <c r="AB23" s="39"/>
    </row>
    <row r="24" spans="2:28" ht="23.25" customHeight="1">
      <c r="H24" s="295" t="s">
        <v>369</v>
      </c>
      <c r="I24" s="296"/>
      <c r="J24" s="297" t="s">
        <v>688</v>
      </c>
      <c r="K24" s="298"/>
      <c r="M24" s="254"/>
      <c r="X24" s="2"/>
      <c r="Y24" s="2"/>
      <c r="AB24" s="39"/>
    </row>
    <row r="25" spans="2:28" ht="9" customHeight="1">
      <c r="M25" s="254"/>
      <c r="X25" s="2"/>
      <c r="Y25" s="2"/>
      <c r="AB25" s="254"/>
    </row>
    <row r="26" spans="2:28" ht="16.5" customHeight="1">
      <c r="B26" s="52" t="s">
        <v>127</v>
      </c>
      <c r="C26" s="52"/>
      <c r="D26" s="51"/>
      <c r="E26" s="51"/>
      <c r="F26" s="51"/>
      <c r="G26" s="51"/>
      <c r="H26" s="51"/>
      <c r="I26" s="51"/>
      <c r="J26" s="51"/>
      <c r="K26" s="51"/>
      <c r="M26" s="254"/>
      <c r="X26" s="2"/>
      <c r="Y26" s="2"/>
      <c r="AB26" s="254"/>
    </row>
    <row r="27" spans="2:28" ht="27.75" customHeight="1">
      <c r="B27" s="56" t="s">
        <v>686</v>
      </c>
      <c r="C27" s="56" t="s">
        <v>687</v>
      </c>
      <c r="D27" s="56" t="s">
        <v>102</v>
      </c>
      <c r="E27" s="56" t="s">
        <v>103</v>
      </c>
      <c r="F27" s="56" t="s">
        <v>104</v>
      </c>
      <c r="G27" s="56" t="s">
        <v>105</v>
      </c>
      <c r="H27" s="56" t="s">
        <v>6</v>
      </c>
      <c r="I27" s="56" t="s">
        <v>7</v>
      </c>
      <c r="J27" s="56" t="s">
        <v>106</v>
      </c>
      <c r="K27" s="56" t="s">
        <v>65</v>
      </c>
      <c r="M27" s="254"/>
      <c r="X27" s="2"/>
      <c r="Y27" s="2"/>
      <c r="AB27" s="254"/>
    </row>
    <row r="28" spans="2:28" ht="23.25" customHeight="1">
      <c r="B28" s="75" t="s">
        <v>370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69</v>
      </c>
      <c r="M28" s="254"/>
      <c r="N28" s="310" t="str">
        <f>C5</f>
        <v>청라교통</v>
      </c>
      <c r="Y28" s="2"/>
    </row>
    <row r="29" spans="2:28" ht="22.5" customHeight="1">
      <c r="B29" s="222" t="s">
        <v>117</v>
      </c>
      <c r="C29" s="68">
        <v>12</v>
      </c>
      <c r="D29" s="69">
        <v>2.4088945075355757E-2</v>
      </c>
      <c r="E29" s="69">
        <v>0.32946849066747519</v>
      </c>
      <c r="F29" s="69">
        <v>0.17798559470383798</v>
      </c>
      <c r="G29" s="70">
        <v>17.747509433962264</v>
      </c>
      <c r="H29" s="71">
        <v>0.30231854023732285</v>
      </c>
      <c r="I29" s="71">
        <v>27.363162287142099</v>
      </c>
      <c r="J29" s="72">
        <v>2.4262629642498914</v>
      </c>
      <c r="K29" s="73" t="s">
        <v>69</v>
      </c>
      <c r="M29" s="254"/>
      <c r="N29" s="39" t="s">
        <v>69</v>
      </c>
      <c r="O29" s="39">
        <v>127</v>
      </c>
      <c r="Y29" s="2"/>
    </row>
    <row r="30" spans="2:28" ht="22.5" customHeight="1">
      <c r="B30" s="53" t="s">
        <v>107</v>
      </c>
      <c r="C30" s="53"/>
      <c r="D30" s="66">
        <f>D29/D28-1</f>
        <v>-3.2786953536572794E-2</v>
      </c>
      <c r="E30" s="66">
        <f t="shared" ref="E30:J30" si="0">E29/E28-1</f>
        <v>-0.10788399639128254</v>
      </c>
      <c r="F30" s="66">
        <f t="shared" si="0"/>
        <v>-9.0836145494488707E-2</v>
      </c>
      <c r="G30" s="66">
        <f t="shared" si="0"/>
        <v>0.39054969140867701</v>
      </c>
      <c r="H30" s="66">
        <f t="shared" si="0"/>
        <v>-0.44270580338762655</v>
      </c>
      <c r="I30" s="66">
        <f t="shared" si="0"/>
        <v>0.47261405700874604</v>
      </c>
      <c r="J30" s="66">
        <f t="shared" si="0"/>
        <v>7.7238650965107958E-2</v>
      </c>
      <c r="K30" s="67" t="str">
        <f>J24</f>
        <v>8위/(32개사)</v>
      </c>
      <c r="M30" s="2" t="s">
        <v>163</v>
      </c>
      <c r="N30" s="311">
        <v>0.1171875</v>
      </c>
      <c r="O30" s="39">
        <v>15</v>
      </c>
      <c r="X30" s="2"/>
      <c r="Y30" s="2"/>
    </row>
    <row r="31" spans="2:28" ht="22.5" customHeight="1">
      <c r="M31" s="2" t="s">
        <v>164</v>
      </c>
      <c r="N31" s="311">
        <v>0.15625</v>
      </c>
      <c r="O31" s="39">
        <v>20</v>
      </c>
      <c r="X31" s="2"/>
      <c r="Y31" s="2"/>
    </row>
    <row r="32" spans="2:28" ht="17.25" customHeight="1">
      <c r="B32" s="52" t="s">
        <v>128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116</v>
      </c>
      <c r="N32" s="311">
        <v>0.203125</v>
      </c>
      <c r="O32" s="39">
        <v>26</v>
      </c>
      <c r="X32" s="2"/>
      <c r="Y32" s="2"/>
    </row>
    <row r="33" spans="2:28" ht="22.5" customHeight="1">
      <c r="B33" s="60"/>
      <c r="C33" s="60"/>
      <c r="M33" s="2" t="s">
        <v>165</v>
      </c>
      <c r="N33" s="311">
        <v>0.1953125</v>
      </c>
      <c r="O33" s="39">
        <v>25</v>
      </c>
      <c r="X33" s="2"/>
      <c r="Y33" s="2"/>
    </row>
    <row r="34" spans="2:28" ht="22.5" customHeight="1" thickBot="1">
      <c r="H34" s="195" t="s">
        <v>92</v>
      </c>
      <c r="I34" s="196" t="s">
        <v>93</v>
      </c>
      <c r="J34" s="197" t="str">
        <f>J10</f>
        <v>청라교통</v>
      </c>
      <c r="K34" s="198" t="s">
        <v>115</v>
      </c>
      <c r="M34" s="2" t="s">
        <v>166</v>
      </c>
      <c r="N34" s="311">
        <v>0.171875</v>
      </c>
      <c r="O34" s="39">
        <v>22</v>
      </c>
      <c r="X34" s="2"/>
      <c r="Y34" s="2"/>
    </row>
    <row r="35" spans="2:28" ht="22.5" customHeight="1" thickTop="1">
      <c r="H35" s="203" t="s">
        <v>109</v>
      </c>
      <c r="I35" s="204" t="s">
        <v>69</v>
      </c>
      <c r="J35" s="205" t="s">
        <v>69</v>
      </c>
      <c r="K35" s="206"/>
      <c r="M35" s="2" t="s">
        <v>76</v>
      </c>
      <c r="N35" s="311">
        <v>0.15625</v>
      </c>
      <c r="O35" s="39">
        <v>19</v>
      </c>
      <c r="X35" s="2"/>
      <c r="Z35" s="39"/>
      <c r="AA35" s="39"/>
      <c r="AB35" s="39"/>
    </row>
    <row r="36" spans="2:28" ht="21" customHeight="1">
      <c r="H36" s="199" t="s">
        <v>95</v>
      </c>
      <c r="I36" s="200">
        <v>9.4502228826151558E-2</v>
      </c>
      <c r="J36" s="201" t="s">
        <v>680</v>
      </c>
      <c r="K36" s="202">
        <v>2.2685271173848442E-2</v>
      </c>
      <c r="M36" s="2"/>
      <c r="X36" s="2"/>
      <c r="Z36" s="39"/>
      <c r="AA36" s="39"/>
      <c r="AB36" s="39"/>
    </row>
    <row r="37" spans="2:28" ht="21" customHeight="1">
      <c r="H37" s="183" t="s">
        <v>96</v>
      </c>
      <c r="I37" s="175">
        <v>0.10222882615156018</v>
      </c>
      <c r="J37" s="184" t="s">
        <v>681</v>
      </c>
      <c r="K37" s="185">
        <v>5.4021173848439824E-2</v>
      </c>
      <c r="L37" s="4"/>
      <c r="M37" s="2"/>
      <c r="X37" s="2"/>
      <c r="Z37" s="39"/>
      <c r="AA37" s="39"/>
      <c r="AB37" s="39"/>
    </row>
    <row r="38" spans="2:28" ht="21" customHeight="1">
      <c r="H38" s="182" t="s">
        <v>97</v>
      </c>
      <c r="I38" s="175">
        <v>0.17830609212481427</v>
      </c>
      <c r="J38" s="184" t="s">
        <v>682</v>
      </c>
      <c r="K38" s="185">
        <v>2.4818907875185731E-2</v>
      </c>
      <c r="L38" s="4"/>
      <c r="M38" s="2"/>
      <c r="X38" s="2"/>
      <c r="Z38" s="39"/>
      <c r="AA38" s="39"/>
      <c r="AB38" s="39"/>
    </row>
    <row r="39" spans="2:28" ht="21" customHeight="1">
      <c r="H39" s="182" t="s">
        <v>100</v>
      </c>
      <c r="I39" s="175">
        <v>0.22704309063893016</v>
      </c>
      <c r="J39" s="184" t="s">
        <v>683</v>
      </c>
      <c r="K39" s="185">
        <v>-3.1730590638930162E-2</v>
      </c>
      <c r="L39" s="4"/>
      <c r="M39" s="2"/>
      <c r="X39" s="2"/>
      <c r="Z39" s="39"/>
      <c r="AA39" s="39"/>
      <c r="AB39" s="39"/>
    </row>
    <row r="40" spans="2:28" ht="21" customHeight="1">
      <c r="H40" s="186" t="s">
        <v>98</v>
      </c>
      <c r="I40" s="175">
        <v>0.22912332838038632</v>
      </c>
      <c r="J40" s="184" t="s">
        <v>684</v>
      </c>
      <c r="K40" s="185">
        <v>-5.7248328380386321E-2</v>
      </c>
      <c r="L40" s="4"/>
      <c r="M40" s="2"/>
      <c r="X40" s="2"/>
      <c r="Z40" s="39"/>
      <c r="AA40" s="39"/>
      <c r="AB40" s="39"/>
    </row>
    <row r="41" spans="2:28" ht="21" customHeight="1">
      <c r="H41" s="187" t="s">
        <v>99</v>
      </c>
      <c r="I41" s="188">
        <v>0.16879643387815751</v>
      </c>
      <c r="J41" s="189" t="s">
        <v>685</v>
      </c>
      <c r="K41" s="190">
        <v>-1.2546433878157515E-2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129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101</v>
      </c>
      <c r="D44" s="56" t="s">
        <v>102</v>
      </c>
      <c r="E44" s="56" t="s">
        <v>103</v>
      </c>
      <c r="F44" s="56" t="s">
        <v>104</v>
      </c>
      <c r="G44" s="56" t="s">
        <v>105</v>
      </c>
      <c r="H44" s="56" t="s">
        <v>6</v>
      </c>
      <c r="I44" s="56" t="s">
        <v>7</v>
      </c>
      <c r="J44" s="56" t="s">
        <v>106</v>
      </c>
      <c r="K44" s="56" t="s">
        <v>72</v>
      </c>
      <c r="L44" s="4"/>
      <c r="M44" s="2"/>
      <c r="N44" s="39" t="s">
        <v>122</v>
      </c>
      <c r="X44" s="2"/>
      <c r="Z44" s="39"/>
      <c r="AA44" s="39"/>
      <c r="AB44" s="39"/>
    </row>
    <row r="45" spans="2:28" ht="22.5" customHeight="1">
      <c r="B45" s="224" t="s">
        <v>117</v>
      </c>
      <c r="C45" s="76">
        <v>1</v>
      </c>
      <c r="D45" s="77">
        <v>4.6838817143095519E-2</v>
      </c>
      <c r="E45" s="77">
        <v>0.4147015705304688</v>
      </c>
      <c r="F45" s="77">
        <v>0.17922404960837751</v>
      </c>
      <c r="G45" s="78">
        <v>21.045923076923074</v>
      </c>
      <c r="H45" s="79">
        <v>2.3711595333383158</v>
      </c>
      <c r="I45" s="79">
        <v>43.794116295510506</v>
      </c>
      <c r="J45" s="80">
        <v>2.1359727792800403</v>
      </c>
      <c r="K45" s="82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22" t="s">
        <v>117</v>
      </c>
      <c r="C46" s="68">
        <v>2</v>
      </c>
      <c r="D46" s="69">
        <v>6.0429199742828101E-2</v>
      </c>
      <c r="E46" s="69">
        <v>0.3194417405274983</v>
      </c>
      <c r="F46" s="69">
        <v>0.15523154454430912</v>
      </c>
      <c r="G46" s="70">
        <v>15.448690909090905</v>
      </c>
      <c r="H46" s="71">
        <v>0.13452744295744398</v>
      </c>
      <c r="I46" s="71">
        <v>13.989541604716052</v>
      </c>
      <c r="J46" s="72">
        <v>2.5133359135085622</v>
      </c>
      <c r="K46" s="73" t="s">
        <v>164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22" t="s">
        <v>117</v>
      </c>
      <c r="C47" s="68">
        <v>3</v>
      </c>
      <c r="D47" s="69">
        <v>1.7659131541254827E-2</v>
      </c>
      <c r="E47" s="69">
        <v>0.31796935935563575</v>
      </c>
      <c r="F47" s="69">
        <v>0.17109287627768244</v>
      </c>
      <c r="G47" s="70">
        <v>15.814872727272723</v>
      </c>
      <c r="H47" s="71">
        <v>0.12771783898425731</v>
      </c>
      <c r="I47" s="71">
        <v>18.451182926424337</v>
      </c>
      <c r="J47" s="72">
        <v>2.480342912092163</v>
      </c>
      <c r="K47" s="73" t="s">
        <v>116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2" t="s">
        <v>117</v>
      </c>
      <c r="C48" s="68">
        <v>4</v>
      </c>
      <c r="D48" s="69">
        <v>1.4602118689830733E-2</v>
      </c>
      <c r="E48" s="69">
        <v>0.31064984912568833</v>
      </c>
      <c r="F48" s="69">
        <v>0.17721019131354079</v>
      </c>
      <c r="G48" s="70">
        <v>16.794690909090903</v>
      </c>
      <c r="H48" s="71">
        <v>0.128739154173617</v>
      </c>
      <c r="I48" s="71">
        <v>18.855315462721624</v>
      </c>
      <c r="J48" s="72">
        <v>2.4524144645134589</v>
      </c>
      <c r="K48" s="73" t="s">
        <v>165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2" t="s">
        <v>117</v>
      </c>
      <c r="C49" s="68">
        <v>5</v>
      </c>
      <c r="D49" s="69">
        <v>1.649483012399838E-2</v>
      </c>
      <c r="E49" s="69">
        <v>0.30458859866842847</v>
      </c>
      <c r="F49" s="69">
        <v>0.1768136543832021</v>
      </c>
      <c r="G49" s="70">
        <v>17.547454545454542</v>
      </c>
      <c r="H49" s="71">
        <v>0.13722343048563732</v>
      </c>
      <c r="I49" s="71">
        <v>20.439395492586812</v>
      </c>
      <c r="J49" s="72">
        <v>2.4192141826283291</v>
      </c>
      <c r="K49" s="73" t="s">
        <v>165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2" t="s">
        <v>117</v>
      </c>
      <c r="C50" s="68">
        <v>6</v>
      </c>
      <c r="D50" s="69">
        <v>1.9975233001902359E-2</v>
      </c>
      <c r="E50" s="69">
        <v>0.30284950746683731</v>
      </c>
      <c r="F50" s="69">
        <v>0.17118065166214655</v>
      </c>
      <c r="G50" s="70">
        <v>18.369109090909095</v>
      </c>
      <c r="H50" s="71">
        <v>0.10550323981586111</v>
      </c>
      <c r="I50" s="71">
        <v>20.735225099277784</v>
      </c>
      <c r="J50" s="72">
        <v>2.3586070173858622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2" t="s">
        <v>117</v>
      </c>
      <c r="C51" s="68">
        <v>7</v>
      </c>
      <c r="D51" s="69">
        <v>2.2126233659868783E-2</v>
      </c>
      <c r="E51" s="69">
        <v>0.30225441193954022</v>
      </c>
      <c r="F51" s="69">
        <v>0.16592360904548217</v>
      </c>
      <c r="G51" s="70">
        <v>18.956055555555558</v>
      </c>
      <c r="H51" s="71">
        <v>8.8019119275199412E-2</v>
      </c>
      <c r="I51" s="71">
        <v>20.272511648297773</v>
      </c>
      <c r="J51" s="72">
        <v>2.3298355466499276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2" t="s">
        <v>117</v>
      </c>
      <c r="C52" s="68">
        <v>8</v>
      </c>
      <c r="D52" s="69">
        <v>2.5763566366921297E-2</v>
      </c>
      <c r="E52" s="69">
        <v>0.31264774567367065</v>
      </c>
      <c r="F52" s="69">
        <v>0.16108018372913047</v>
      </c>
      <c r="G52" s="70">
        <v>19.697509433962267</v>
      </c>
      <c r="H52" s="71">
        <v>6.9302171407543439E-2</v>
      </c>
      <c r="I52" s="71">
        <v>21.806252308285806</v>
      </c>
      <c r="J52" s="72">
        <v>2.2649107818147907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22" t="s">
        <v>117</v>
      </c>
      <c r="C53" s="68">
        <v>9</v>
      </c>
      <c r="D53" s="69">
        <v>2.3018379007424337E-2</v>
      </c>
      <c r="E53" s="69">
        <v>0.31097860617117851</v>
      </c>
      <c r="F53" s="69">
        <v>0.166243512399502</v>
      </c>
      <c r="G53" s="70">
        <v>19.317836363636363</v>
      </c>
      <c r="H53" s="71">
        <v>9.5708791581488734E-2</v>
      </c>
      <c r="I53" s="71">
        <v>22.388413212945359</v>
      </c>
      <c r="J53" s="72">
        <v>2.3301824349485933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2" t="s">
        <v>117</v>
      </c>
      <c r="C54" s="68">
        <v>10</v>
      </c>
      <c r="D54" s="69">
        <v>1.9475424375860743E-2</v>
      </c>
      <c r="E54" s="69">
        <v>0.31603417474914897</v>
      </c>
      <c r="F54" s="69">
        <v>0.18048184775931186</v>
      </c>
      <c r="G54" s="70">
        <v>18.280075471698112</v>
      </c>
      <c r="H54" s="71">
        <v>0.15861065809060301</v>
      </c>
      <c r="I54" s="71">
        <v>26.803249086135409</v>
      </c>
      <c r="J54" s="72">
        <v>2.4017508462561064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22" t="s">
        <v>117</v>
      </c>
      <c r="C55" s="68">
        <v>11</v>
      </c>
      <c r="D55" s="69">
        <v>2.0217351274740253E-2</v>
      </c>
      <c r="E55" s="69">
        <v>0.31965254482526473</v>
      </c>
      <c r="F55" s="69">
        <v>0.18279444569625009</v>
      </c>
      <c r="G55" s="70">
        <v>18.089092592592593</v>
      </c>
      <c r="H55" s="71">
        <v>0.24642859487084798</v>
      </c>
      <c r="I55" s="71">
        <v>28.828046048403376</v>
      </c>
      <c r="J55" s="72">
        <v>2.4234401441376781</v>
      </c>
      <c r="K55" s="73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22" t="s">
        <v>117</v>
      </c>
      <c r="C56" s="68">
        <v>12</v>
      </c>
      <c r="D56" s="69">
        <v>2.4088945075355757E-2</v>
      </c>
      <c r="E56" s="69">
        <v>0.32946849066747519</v>
      </c>
      <c r="F56" s="69">
        <v>0.17798559470383798</v>
      </c>
      <c r="G56" s="70">
        <v>17.747509433962264</v>
      </c>
      <c r="H56" s="71">
        <v>0.30231854023732285</v>
      </c>
      <c r="I56" s="71">
        <v>27.363162287142099</v>
      </c>
      <c r="J56" s="72">
        <v>2.4262629642498914</v>
      </c>
      <c r="K56" s="73" t="s">
        <v>69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3" t="s">
        <v>107</v>
      </c>
      <c r="C57" s="53"/>
      <c r="D57" s="66" cm="1">
        <f t="array" aca="1" ref="D57" ca="1">(INDIRECT(ADDRESS(ROW()-1,COLUMN()))/INDIRECT(ADDRESS(ROW()-2,COLUMN())))-1</f>
        <v>0.19149856714676128</v>
      </c>
      <c r="E57" s="66" cm="1">
        <f t="array" aca="1" ref="E57" ca="1">(INDIRECT(ADDRESS(ROW()-1,COLUMN()))/INDIRECT(ADDRESS(ROW()-2,COLUMN())))-1</f>
        <v>3.0708173612621348E-2</v>
      </c>
      <c r="F57" s="66" cm="1">
        <f t="array" aca="1" ref="F57" ca="1">(INDIRECT(ADDRESS(ROW()-1,COLUMN()))/INDIRECT(ADDRESS(ROW()-2,COLUMN())))-1</f>
        <v>-2.6307424025361126E-2</v>
      </c>
      <c r="G57" s="66" cm="1">
        <f t="array" aca="1" ref="G57" ca="1">(INDIRECT(ADDRESS(ROW()-1,COLUMN()))/INDIRECT(ADDRESS(ROW()-2,COLUMN())))-1</f>
        <v>-1.8883377199926832E-2</v>
      </c>
      <c r="H57" s="66" cm="1">
        <f t="array" aca="1" ref="H57" ca="1">(INDIRECT(ADDRESS(ROW()-1,COLUMN()))/INDIRECT(ADDRESS(ROW()-2,COLUMN())))-1</f>
        <v>0.22679975672371344</v>
      </c>
      <c r="I57" s="66" cm="1">
        <f t="array" aca="1" ref="I57" ca="1">(INDIRECT(ADDRESS(ROW()-1,COLUMN()))/INDIRECT(ADDRESS(ROW()-2,COLUMN())))-1</f>
        <v>-5.0814535220378154E-2</v>
      </c>
      <c r="J57" s="66" cm="1">
        <f t="array" aca="1" ref="J57" ca="1">(INDIRECT(ADDRESS(ROW()-1,COLUMN()))/INDIRECT(ADDRESS(ROW()-2,COLUMN())))-1</f>
        <v>1.1647987754275224E-3</v>
      </c>
      <c r="K57" s="74" t="str" cm="1">
        <f t="array" aca="1" ref="K57" ca="1">_xlfn.IFS(N57=0,"등급유지",N57&gt;0,N57&amp;"등급 상승",N57&lt;0,N57&amp;"등급 하락")</f>
        <v>등급유지</v>
      </c>
      <c r="M57" s="312"/>
      <c r="N57" s="39" cm="1">
        <f t="array" aca="1" ref="N57" ca="1">(INDIRECT(ADDRESS(ROW()-1,COLUMN()))-INDIRECT(ADDRESS(ROW()-2,COLUMN())))</f>
        <v>0</v>
      </c>
      <c r="O57" s="39" t="s">
        <v>123</v>
      </c>
      <c r="X57" s="313"/>
      <c r="Z57" s="255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12"/>
      <c r="N58" s="2"/>
      <c r="O58" s="2"/>
      <c r="X58" s="313"/>
      <c r="Z58" s="255"/>
      <c r="AA58" s="39"/>
      <c r="AB58" s="39"/>
    </row>
    <row r="59" spans="2:28" ht="18" customHeight="1">
      <c r="B59" s="52" t="s">
        <v>130</v>
      </c>
      <c r="C59" s="52"/>
      <c r="D59" s="51"/>
      <c r="E59" s="51"/>
      <c r="F59" s="51"/>
      <c r="G59" s="51"/>
      <c r="H59" s="51"/>
      <c r="I59" s="51"/>
      <c r="J59" s="51"/>
      <c r="K59" s="51"/>
      <c r="M59" s="312"/>
      <c r="X59" s="313"/>
      <c r="Z59" s="255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12"/>
      <c r="X60" s="313"/>
      <c r="Z60" s="255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312"/>
      <c r="N61" s="313"/>
      <c r="P61" s="255"/>
      <c r="AA61" s="40"/>
    </row>
    <row r="62" spans="2:28" ht="25.5" customHeight="1">
      <c r="B62" s="48"/>
      <c r="C62" s="48"/>
      <c r="D62" s="49"/>
      <c r="M62" s="312"/>
      <c r="N62" s="313"/>
      <c r="P62" s="255"/>
      <c r="AA62" s="40"/>
    </row>
    <row r="63" spans="2:28" ht="25.5" customHeight="1">
      <c r="B63" s="48"/>
      <c r="C63" s="48"/>
      <c r="D63" s="49"/>
      <c r="M63" s="312"/>
      <c r="N63" s="313"/>
      <c r="P63" s="255"/>
      <c r="AA63" s="40"/>
    </row>
    <row r="64" spans="2:28" ht="25.5" customHeight="1">
      <c r="B64" s="48"/>
      <c r="C64" s="48"/>
      <c r="D64" s="49"/>
      <c r="M64" s="312"/>
      <c r="N64" s="313"/>
      <c r="P64" s="255"/>
      <c r="AA64" s="40"/>
    </row>
    <row r="65" spans="2:27" ht="25.5" customHeight="1">
      <c r="B65" s="48"/>
      <c r="C65" s="48"/>
      <c r="D65" s="49"/>
      <c r="M65" s="312"/>
      <c r="N65" s="313"/>
      <c r="P65" s="255"/>
      <c r="AA65" s="40"/>
    </row>
    <row r="66" spans="2:27" ht="25.5" customHeight="1">
      <c r="B66" s="48"/>
      <c r="C66" s="48"/>
      <c r="D66" s="49"/>
      <c r="M66" s="312"/>
      <c r="N66" s="313"/>
      <c r="P66" s="255"/>
      <c r="AA66" s="40"/>
    </row>
    <row r="67" spans="2:27" ht="25.5" customHeight="1">
      <c r="B67" s="48"/>
      <c r="C67" s="48"/>
      <c r="D67" s="49"/>
      <c r="M67" s="312"/>
      <c r="N67" s="313"/>
      <c r="P67" s="255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312"/>
      <c r="N68" s="313"/>
      <c r="P68" s="255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312"/>
      <c r="N69" s="313"/>
      <c r="P69" s="255"/>
      <c r="AA69" s="40"/>
    </row>
    <row r="70" spans="2:27" ht="25.5" customHeight="1" thickBot="1">
      <c r="B70" s="207" t="s">
        <v>92</v>
      </c>
      <c r="C70" s="299" t="s">
        <v>118</v>
      </c>
      <c r="D70" s="299" t="s">
        <v>119</v>
      </c>
      <c r="E70" s="299" t="s">
        <v>120</v>
      </c>
      <c r="F70" s="299" t="s">
        <v>121</v>
      </c>
      <c r="G70" s="208" t="s">
        <v>158</v>
      </c>
      <c r="H70" s="208" t="s">
        <v>158</v>
      </c>
      <c r="I70" s="208" t="s">
        <v>158</v>
      </c>
      <c r="J70" s="208" t="s">
        <v>158</v>
      </c>
      <c r="K70" s="209" t="s">
        <v>158</v>
      </c>
      <c r="M70" s="314">
        <v>1</v>
      </c>
      <c r="N70" s="315">
        <v>2</v>
      </c>
      <c r="O70" s="315">
        <v>3</v>
      </c>
      <c r="P70" s="314">
        <v>4</v>
      </c>
      <c r="Q70" s="315"/>
      <c r="R70" s="315"/>
      <c r="S70" s="314"/>
      <c r="T70" s="315"/>
      <c r="U70" s="316"/>
      <c r="AA70" s="40"/>
    </row>
    <row r="71" spans="2:27" ht="25.5" customHeight="1" thickTop="1">
      <c r="B71" s="212" t="s">
        <v>109</v>
      </c>
      <c r="C71" s="300" t="s">
        <v>68</v>
      </c>
      <c r="D71" s="300" t="s">
        <v>69</v>
      </c>
      <c r="E71" s="300" t="s">
        <v>69</v>
      </c>
      <c r="F71" s="300" t="s">
        <v>69</v>
      </c>
      <c r="G71" s="213" t="s">
        <v>158</v>
      </c>
      <c r="H71" s="213" t="s">
        <v>158</v>
      </c>
      <c r="I71" s="213" t="s">
        <v>158</v>
      </c>
      <c r="J71" s="213" t="s">
        <v>158</v>
      </c>
      <c r="K71" s="213" t="s">
        <v>158</v>
      </c>
      <c r="M71" s="314" t="s">
        <v>118</v>
      </c>
      <c r="N71" s="314" t="s">
        <v>119</v>
      </c>
      <c r="O71" s="314" t="s">
        <v>120</v>
      </c>
      <c r="P71" s="314" t="s">
        <v>121</v>
      </c>
      <c r="Q71" s="314"/>
      <c r="R71" s="314"/>
      <c r="S71" s="314"/>
      <c r="T71" s="314"/>
      <c r="U71" s="312"/>
      <c r="AA71" s="40"/>
    </row>
    <row r="72" spans="2:27" ht="25.5" customHeight="1">
      <c r="B72" s="210" t="s">
        <v>95</v>
      </c>
      <c r="C72" s="301" t="s">
        <v>416</v>
      </c>
      <c r="D72" s="301" t="s">
        <v>339</v>
      </c>
      <c r="E72" s="301" t="s">
        <v>339</v>
      </c>
      <c r="F72" s="301" t="s">
        <v>339</v>
      </c>
      <c r="G72" s="200" t="s">
        <v>158</v>
      </c>
      <c r="H72" s="200" t="s">
        <v>158</v>
      </c>
      <c r="I72" s="200" t="s">
        <v>158</v>
      </c>
      <c r="J72" s="200" t="s">
        <v>158</v>
      </c>
      <c r="K72" s="211" t="s">
        <v>158</v>
      </c>
      <c r="M72" s="312"/>
      <c r="N72" s="313"/>
      <c r="P72" s="255"/>
      <c r="AA72" s="40"/>
    </row>
    <row r="73" spans="2:27" ht="25.5" customHeight="1">
      <c r="B73" s="174" t="s">
        <v>96</v>
      </c>
      <c r="C73" s="301" t="s">
        <v>415</v>
      </c>
      <c r="D73" s="301" t="s">
        <v>676</v>
      </c>
      <c r="E73" s="301" t="s">
        <v>339</v>
      </c>
      <c r="F73" s="301" t="s">
        <v>418</v>
      </c>
      <c r="G73" s="176" t="s">
        <v>158</v>
      </c>
      <c r="H73" s="176" t="s">
        <v>158</v>
      </c>
      <c r="I73" s="176" t="s">
        <v>158</v>
      </c>
      <c r="J73" s="176" t="s">
        <v>158</v>
      </c>
      <c r="K73" s="177" t="s">
        <v>158</v>
      </c>
      <c r="M73" s="317">
        <v>0.2</v>
      </c>
      <c r="N73" s="317">
        <v>0</v>
      </c>
      <c r="O73" s="317">
        <v>0</v>
      </c>
      <c r="P73" s="317">
        <v>0</v>
      </c>
      <c r="Q73" s="317"/>
      <c r="R73" s="317"/>
      <c r="S73" s="317"/>
      <c r="T73" s="317"/>
      <c r="AA73" s="40"/>
    </row>
    <row r="74" spans="2:27" ht="25.5" customHeight="1">
      <c r="B74" s="173" t="s">
        <v>97</v>
      </c>
      <c r="C74" s="301" t="s">
        <v>677</v>
      </c>
      <c r="D74" s="301" t="s">
        <v>676</v>
      </c>
      <c r="E74" s="301" t="s">
        <v>678</v>
      </c>
      <c r="F74" s="301" t="s">
        <v>339</v>
      </c>
      <c r="G74" s="176" t="s">
        <v>158</v>
      </c>
      <c r="H74" s="176" t="s">
        <v>158</v>
      </c>
      <c r="I74" s="176" t="s">
        <v>158</v>
      </c>
      <c r="J74" s="176" t="s">
        <v>158</v>
      </c>
      <c r="K74" s="177" t="s">
        <v>158</v>
      </c>
      <c r="M74" s="317">
        <v>0.15</v>
      </c>
      <c r="N74" s="317">
        <v>0.14285714285714285</v>
      </c>
      <c r="O74" s="317">
        <v>0</v>
      </c>
      <c r="P74" s="317">
        <v>0.16666666666666666</v>
      </c>
      <c r="Q74" s="317"/>
      <c r="R74" s="317"/>
      <c r="S74" s="317"/>
      <c r="T74" s="317"/>
      <c r="AA74" s="40"/>
    </row>
    <row r="75" spans="2:27" ht="25.5" customHeight="1">
      <c r="B75" s="173" t="s">
        <v>100</v>
      </c>
      <c r="C75" s="301" t="s">
        <v>677</v>
      </c>
      <c r="D75" s="301" t="s">
        <v>417</v>
      </c>
      <c r="E75" s="301" t="s">
        <v>419</v>
      </c>
      <c r="F75" s="301" t="s">
        <v>418</v>
      </c>
      <c r="G75" s="176" t="s">
        <v>158</v>
      </c>
      <c r="H75" s="176" t="s">
        <v>158</v>
      </c>
      <c r="I75" s="176" t="s">
        <v>158</v>
      </c>
      <c r="J75" s="176" t="s">
        <v>158</v>
      </c>
      <c r="K75" s="177" t="s">
        <v>158</v>
      </c>
      <c r="M75" s="317">
        <v>0.25</v>
      </c>
      <c r="N75" s="317">
        <v>0.14285714285714285</v>
      </c>
      <c r="O75" s="317">
        <v>0.2</v>
      </c>
      <c r="P75" s="317">
        <v>0</v>
      </c>
      <c r="Q75" s="317"/>
      <c r="R75" s="317"/>
      <c r="S75" s="317"/>
      <c r="T75" s="317"/>
      <c r="AA75" s="40"/>
    </row>
    <row r="76" spans="2:27" ht="25.5" customHeight="1">
      <c r="B76" s="178" t="s">
        <v>98</v>
      </c>
      <c r="C76" s="301" t="s">
        <v>415</v>
      </c>
      <c r="D76" s="301" t="s">
        <v>676</v>
      </c>
      <c r="E76" s="301" t="s">
        <v>420</v>
      </c>
      <c r="F76" s="301" t="s">
        <v>679</v>
      </c>
      <c r="G76" s="176" t="s">
        <v>158</v>
      </c>
      <c r="H76" s="176" t="s">
        <v>158</v>
      </c>
      <c r="I76" s="176" t="s">
        <v>158</v>
      </c>
      <c r="J76" s="176" t="s">
        <v>158</v>
      </c>
      <c r="K76" s="177" t="s">
        <v>158</v>
      </c>
      <c r="M76" s="317">
        <v>0.25</v>
      </c>
      <c r="N76" s="317">
        <v>0.5714285714285714</v>
      </c>
      <c r="O76" s="317">
        <v>0.3</v>
      </c>
      <c r="P76" s="317">
        <v>0.16666666666666666</v>
      </c>
      <c r="Q76" s="317"/>
      <c r="R76" s="317"/>
      <c r="S76" s="317"/>
      <c r="T76" s="317"/>
      <c r="AA76" s="40"/>
    </row>
    <row r="77" spans="2:27" ht="25.5" customHeight="1">
      <c r="B77" s="179" t="s">
        <v>99</v>
      </c>
      <c r="C77" s="302" t="s">
        <v>339</v>
      </c>
      <c r="D77" s="302" t="s">
        <v>339</v>
      </c>
      <c r="E77" s="302" t="s">
        <v>339</v>
      </c>
      <c r="F77" s="302" t="s">
        <v>418</v>
      </c>
      <c r="G77" s="180" t="s">
        <v>158</v>
      </c>
      <c r="H77" s="180" t="s">
        <v>158</v>
      </c>
      <c r="I77" s="180" t="s">
        <v>158</v>
      </c>
      <c r="J77" s="180" t="s">
        <v>158</v>
      </c>
      <c r="K77" s="181" t="s">
        <v>158</v>
      </c>
      <c r="M77" s="317">
        <v>0.15</v>
      </c>
      <c r="N77" s="317">
        <v>0.14285714285714285</v>
      </c>
      <c r="O77" s="317">
        <v>0.5</v>
      </c>
      <c r="P77" s="317">
        <v>0.5</v>
      </c>
      <c r="Q77" s="317"/>
      <c r="R77" s="317"/>
      <c r="S77" s="317"/>
      <c r="T77" s="317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317">
        <v>0</v>
      </c>
      <c r="N78" s="317">
        <v>0</v>
      </c>
      <c r="O78" s="317">
        <v>0</v>
      </c>
      <c r="P78" s="317">
        <v>0.16666666666666666</v>
      </c>
      <c r="Q78" s="317"/>
      <c r="R78" s="317"/>
      <c r="S78" s="317"/>
      <c r="T78" s="317"/>
      <c r="AA78" s="40"/>
    </row>
    <row r="79" spans="2:27" ht="17.25" customHeight="1">
      <c r="B79" s="52" t="s">
        <v>131</v>
      </c>
      <c r="C79" s="52"/>
      <c r="D79" s="51"/>
      <c r="E79" s="51"/>
      <c r="F79" s="51"/>
      <c r="G79" s="51"/>
      <c r="H79" s="51"/>
      <c r="I79" s="51"/>
      <c r="J79" s="51"/>
      <c r="K79" s="51"/>
      <c r="M79" s="312"/>
      <c r="N79" s="313"/>
      <c r="P79" s="255"/>
      <c r="AA79" s="40"/>
    </row>
    <row r="80" spans="2:27" ht="30.75" customHeight="1">
      <c r="B80" s="56" t="s">
        <v>75</v>
      </c>
      <c r="C80" s="56" t="s">
        <v>101</v>
      </c>
      <c r="D80" s="56" t="s">
        <v>102</v>
      </c>
      <c r="E80" s="56" t="s">
        <v>103</v>
      </c>
      <c r="F80" s="56" t="s">
        <v>104</v>
      </c>
      <c r="G80" s="56" t="s">
        <v>105</v>
      </c>
      <c r="H80" s="56" t="s">
        <v>6</v>
      </c>
      <c r="I80" s="56" t="s">
        <v>7</v>
      </c>
      <c r="J80" s="56" t="s">
        <v>106</v>
      </c>
      <c r="K80" s="56" t="s">
        <v>108</v>
      </c>
      <c r="M80" s="312"/>
      <c r="N80" s="313"/>
      <c r="P80" s="255"/>
      <c r="AA80" s="40"/>
    </row>
    <row r="81" spans="2:27" ht="20.25" customHeight="1">
      <c r="B81" s="86" t="s">
        <v>118</v>
      </c>
      <c r="C81" s="65">
        <v>1</v>
      </c>
      <c r="D81" s="87">
        <v>2.7798186629916712E-2</v>
      </c>
      <c r="E81" s="87">
        <v>0.47267219209064132</v>
      </c>
      <c r="F81" s="87">
        <v>0.21336673936427297</v>
      </c>
      <c r="G81" s="88">
        <v>18.395263157894732</v>
      </c>
      <c r="H81" s="89">
        <v>3.9923119638218956</v>
      </c>
      <c r="I81" s="89">
        <v>60.601643233363795</v>
      </c>
      <c r="J81" s="90">
        <v>1.6401858098893811</v>
      </c>
      <c r="K81" s="73"/>
      <c r="M81" s="312"/>
      <c r="N81" s="313"/>
      <c r="P81" s="255"/>
      <c r="AA81" s="40"/>
    </row>
    <row r="82" spans="2:27" ht="20.25" customHeight="1">
      <c r="B82" s="86" t="s">
        <v>118</v>
      </c>
      <c r="C82" s="65">
        <v>2</v>
      </c>
      <c r="D82" s="87">
        <v>4.7485526847611363E-2</v>
      </c>
      <c r="E82" s="87">
        <v>0.37453461330542387</v>
      </c>
      <c r="F82" s="87">
        <v>0.17729784747314772</v>
      </c>
      <c r="G82" s="88">
        <v>12.473549999999999</v>
      </c>
      <c r="H82" s="89">
        <v>0.25429983860176092</v>
      </c>
      <c r="I82" s="89">
        <v>17.211795537609031</v>
      </c>
      <c r="J82" s="90">
        <v>1.972780812628574</v>
      </c>
      <c r="K82" s="73"/>
      <c r="M82" s="312"/>
      <c r="N82" s="313"/>
      <c r="P82" s="255"/>
      <c r="AA82" s="40"/>
    </row>
    <row r="83" spans="2:27" ht="20.25" customHeight="1">
      <c r="B83" s="86" t="s">
        <v>118</v>
      </c>
      <c r="C83" s="65">
        <v>3</v>
      </c>
      <c r="D83" s="87">
        <v>1.7947062902692535E-2</v>
      </c>
      <c r="E83" s="87">
        <v>0.37272047609812686</v>
      </c>
      <c r="F83" s="87">
        <v>0.19839289885738207</v>
      </c>
      <c r="G83" s="88">
        <v>13.14725</v>
      </c>
      <c r="H83" s="89">
        <v>0.20318813893627824</v>
      </c>
      <c r="I83" s="89">
        <v>25.15875536308997</v>
      </c>
      <c r="J83" s="90">
        <v>1.9641979883037652</v>
      </c>
      <c r="K83" s="73"/>
      <c r="M83" s="312"/>
      <c r="N83" s="313"/>
      <c r="P83" s="255"/>
      <c r="AA83" s="40"/>
    </row>
    <row r="84" spans="2:27" ht="20.25" customHeight="1">
      <c r="B84" s="86" t="s">
        <v>118</v>
      </c>
      <c r="C84" s="65">
        <v>4</v>
      </c>
      <c r="D84" s="87">
        <v>1.4231406696348984E-2</v>
      </c>
      <c r="E84" s="87">
        <v>0.36556322746597542</v>
      </c>
      <c r="F84" s="87">
        <v>0.21313295580337432</v>
      </c>
      <c r="G84" s="88">
        <v>13.822749999999996</v>
      </c>
      <c r="H84" s="89">
        <v>0.17565902950827555</v>
      </c>
      <c r="I84" s="89">
        <v>22.507181526656389</v>
      </c>
      <c r="J84" s="90">
        <v>1.929328747751387</v>
      </c>
      <c r="K84" s="73"/>
      <c r="M84" s="312"/>
      <c r="N84" s="313"/>
      <c r="P84" s="255"/>
      <c r="AA84" s="40"/>
    </row>
    <row r="85" spans="2:27" ht="20.25" customHeight="1">
      <c r="B85" s="86" t="s">
        <v>118</v>
      </c>
      <c r="C85" s="65">
        <v>5</v>
      </c>
      <c r="D85" s="87">
        <v>1.7315282619334182E-2</v>
      </c>
      <c r="E85" s="87">
        <v>0.36260350957106896</v>
      </c>
      <c r="F85" s="87">
        <v>0.21780193534489617</v>
      </c>
      <c r="G85" s="88">
        <v>14.554899999999998</v>
      </c>
      <c r="H85" s="89">
        <v>0.16364899513619247</v>
      </c>
      <c r="I85" s="89">
        <v>24.135038815150672</v>
      </c>
      <c r="J85" s="90">
        <v>1.8825608710975243</v>
      </c>
      <c r="K85" s="73"/>
      <c r="M85" s="312"/>
      <c r="N85" s="313"/>
      <c r="P85" s="255"/>
      <c r="AA85" s="40"/>
    </row>
    <row r="86" spans="2:27" ht="20.25" customHeight="1">
      <c r="B86" s="86" t="s">
        <v>118</v>
      </c>
      <c r="C86" s="65">
        <v>6</v>
      </c>
      <c r="D86" s="87">
        <v>1.9185809342711562E-2</v>
      </c>
      <c r="E86" s="87">
        <v>0.36045349148673311</v>
      </c>
      <c r="F86" s="87">
        <v>0.20908670375769589</v>
      </c>
      <c r="G86" s="88">
        <v>15.158049999999998</v>
      </c>
      <c r="H86" s="89">
        <v>0.11063392027327351</v>
      </c>
      <c r="I86" s="89">
        <v>23.221717698596379</v>
      </c>
      <c r="J86" s="90">
        <v>1.8464944171354358</v>
      </c>
      <c r="K86" s="73"/>
      <c r="M86" s="312"/>
      <c r="N86" s="313"/>
      <c r="P86" s="255"/>
      <c r="AA86" s="40"/>
    </row>
    <row r="87" spans="2:27" ht="20.25" customHeight="1">
      <c r="B87" s="86" t="s">
        <v>118</v>
      </c>
      <c r="C87" s="65">
        <v>7</v>
      </c>
      <c r="D87" s="87">
        <v>2.2250902441280224E-2</v>
      </c>
      <c r="E87" s="87">
        <v>0.35767141188548013</v>
      </c>
      <c r="F87" s="87">
        <v>0.20505027682689408</v>
      </c>
      <c r="G87" s="88">
        <v>15.573157894736841</v>
      </c>
      <c r="H87" s="89">
        <v>0.1671768929493711</v>
      </c>
      <c r="I87" s="89">
        <v>23.386724341010943</v>
      </c>
      <c r="J87" s="90">
        <v>1.8219119405137716</v>
      </c>
      <c r="K87" s="73"/>
      <c r="M87" s="312"/>
      <c r="N87" s="313"/>
      <c r="P87" s="255"/>
      <c r="AA87" s="40"/>
    </row>
    <row r="88" spans="2:27" ht="20.25" customHeight="1">
      <c r="B88" s="86" t="s">
        <v>118</v>
      </c>
      <c r="C88" s="65">
        <v>8</v>
      </c>
      <c r="D88" s="87">
        <v>2.5901293080299558E-2</v>
      </c>
      <c r="E88" s="87">
        <v>0.35799042521235597</v>
      </c>
      <c r="F88" s="87">
        <v>0.19316427382398524</v>
      </c>
      <c r="G88" s="88">
        <v>16.022350000000003</v>
      </c>
      <c r="H88" s="89">
        <v>8.2896880047938257E-2</v>
      </c>
      <c r="I88" s="89">
        <v>25.202105865802142</v>
      </c>
      <c r="J88" s="90">
        <v>1.8005230253109179</v>
      </c>
      <c r="K88" s="73"/>
      <c r="M88" s="312"/>
      <c r="N88" s="313"/>
      <c r="P88" s="255"/>
      <c r="AA88" s="40"/>
    </row>
    <row r="89" spans="2:27" ht="20.25" customHeight="1">
      <c r="B89" s="86" t="s">
        <v>118</v>
      </c>
      <c r="C89" s="65">
        <v>9</v>
      </c>
      <c r="D89" s="87">
        <v>2.2872581996802581E-2</v>
      </c>
      <c r="E89" s="87">
        <v>0.36894054880912563</v>
      </c>
      <c r="F89" s="87">
        <v>0.20239510740143529</v>
      </c>
      <c r="G89" s="88">
        <v>16.388849999999998</v>
      </c>
      <c r="H89" s="89">
        <v>0.15455049971262191</v>
      </c>
      <c r="I89" s="89">
        <v>28.908869112912228</v>
      </c>
      <c r="J89" s="90">
        <v>1.8747367500344596</v>
      </c>
      <c r="K89" s="73"/>
      <c r="M89" s="312"/>
      <c r="N89" s="313"/>
      <c r="P89" s="255"/>
      <c r="AA89" s="40"/>
    </row>
    <row r="90" spans="2:27" ht="20.25" customHeight="1">
      <c r="B90" s="86" t="s">
        <v>118</v>
      </c>
      <c r="C90" s="65">
        <v>10</v>
      </c>
      <c r="D90" s="87">
        <v>1.9368578161001657E-2</v>
      </c>
      <c r="E90" s="87">
        <v>0.37491860995584247</v>
      </c>
      <c r="F90" s="87">
        <v>0.22676130946030942</v>
      </c>
      <c r="G90" s="88">
        <v>16.101052631578945</v>
      </c>
      <c r="H90" s="89">
        <v>0.22662678214670637</v>
      </c>
      <c r="I90" s="89">
        <v>39.33682132302625</v>
      </c>
      <c r="J90" s="90">
        <v>1.9542647414098091</v>
      </c>
      <c r="K90" s="73"/>
      <c r="M90" s="312"/>
      <c r="N90" s="313"/>
      <c r="P90" s="255"/>
      <c r="AA90" s="40"/>
    </row>
    <row r="91" spans="2:27" ht="20.25" customHeight="1">
      <c r="B91" s="86" t="s">
        <v>118</v>
      </c>
      <c r="C91" s="65">
        <v>11</v>
      </c>
      <c r="D91" s="87">
        <v>2.0368975044233607E-2</v>
      </c>
      <c r="E91" s="87">
        <v>0.38358456343836356</v>
      </c>
      <c r="F91" s="87">
        <v>0.22498758486261558</v>
      </c>
      <c r="G91" s="88">
        <v>16.214850000000002</v>
      </c>
      <c r="H91" s="89">
        <v>0.36803582344876917</v>
      </c>
      <c r="I91" s="89">
        <v>45.184337187471733</v>
      </c>
      <c r="J91" s="90">
        <v>1.9497150137903607</v>
      </c>
      <c r="K91" s="73"/>
      <c r="M91" s="312"/>
      <c r="N91" s="313"/>
      <c r="P91" s="255"/>
      <c r="AA91" s="40"/>
    </row>
    <row r="92" spans="2:27" ht="20.25" customHeight="1">
      <c r="B92" s="86" t="s">
        <v>118</v>
      </c>
      <c r="C92" s="65">
        <v>12</v>
      </c>
      <c r="D92" s="87">
        <v>2.6361977609508081E-2</v>
      </c>
      <c r="E92" s="87">
        <v>0.38713207422495771</v>
      </c>
      <c r="F92" s="87">
        <v>0.21504637675574714</v>
      </c>
      <c r="G92" s="88">
        <v>15.8192</v>
      </c>
      <c r="H92" s="89">
        <v>0.38155383191381848</v>
      </c>
      <c r="I92" s="89">
        <v>41.397354627124741</v>
      </c>
      <c r="J92" s="90">
        <v>1.9655143721674324</v>
      </c>
      <c r="K92" s="73" t="s">
        <v>68</v>
      </c>
      <c r="M92" s="312"/>
      <c r="N92" s="313"/>
      <c r="P92" s="255"/>
      <c r="AA92" s="40"/>
    </row>
    <row r="93" spans="2:27" ht="20.25" customHeight="1">
      <c r="B93" s="86" t="s">
        <v>119</v>
      </c>
      <c r="C93" s="65">
        <v>1</v>
      </c>
      <c r="D93" s="87">
        <v>6.5664279895961408E-2</v>
      </c>
      <c r="E93" s="87">
        <v>0.3669924193022448</v>
      </c>
      <c r="F93" s="87">
        <v>0.15739648577880005</v>
      </c>
      <c r="G93" s="88">
        <v>21.452928571428568</v>
      </c>
      <c r="H93" s="89">
        <v>1.1703653886832779</v>
      </c>
      <c r="I93" s="89">
        <v>33.263464995948354</v>
      </c>
      <c r="J93" s="90">
        <v>2.5860724854579873</v>
      </c>
      <c r="K93" s="73"/>
      <c r="M93" s="312"/>
      <c r="N93" s="313"/>
      <c r="P93" s="255"/>
      <c r="AA93" s="40"/>
    </row>
    <row r="94" spans="2:27" ht="20.25" customHeight="1">
      <c r="B94" s="86" t="s">
        <v>119</v>
      </c>
      <c r="C94" s="65">
        <v>2</v>
      </c>
      <c r="D94" s="87">
        <v>6.0366847136922405E-2</v>
      </c>
      <c r="E94" s="87">
        <v>0.25846138085898407</v>
      </c>
      <c r="F94" s="87">
        <v>0.13992810792432825</v>
      </c>
      <c r="G94" s="88">
        <v>15.953999999999999</v>
      </c>
      <c r="H94" s="89">
        <v>3.5195228848142933E-2</v>
      </c>
      <c r="I94" s="89">
        <v>8.629599381035046</v>
      </c>
      <c r="J94" s="90">
        <v>3.0622199546066047</v>
      </c>
      <c r="K94" s="73"/>
      <c r="M94" s="312"/>
      <c r="N94" s="313"/>
      <c r="P94" s="255"/>
      <c r="AA94" s="40"/>
    </row>
    <row r="95" spans="2:27" ht="20.25" customHeight="1">
      <c r="B95" s="86" t="s">
        <v>119</v>
      </c>
      <c r="C95" s="65">
        <v>3</v>
      </c>
      <c r="D95" s="87">
        <v>1.681414537100993E-2</v>
      </c>
      <c r="E95" s="87">
        <v>0.25009740512006545</v>
      </c>
      <c r="F95" s="87">
        <v>0.15468707730219447</v>
      </c>
      <c r="G95" s="88">
        <v>16.566142857142857</v>
      </c>
      <c r="H95" s="89">
        <v>2.6072187297473917E-2</v>
      </c>
      <c r="I95" s="89">
        <v>10.618490826607559</v>
      </c>
      <c r="J95" s="90">
        <v>3.041362930834878</v>
      </c>
      <c r="K95" s="73"/>
      <c r="M95" s="312"/>
      <c r="N95" s="313"/>
      <c r="P95" s="255"/>
      <c r="AA95" s="40"/>
    </row>
    <row r="96" spans="2:27" ht="20.25" customHeight="1">
      <c r="B96" s="86" t="s">
        <v>119</v>
      </c>
      <c r="C96" s="65">
        <v>4</v>
      </c>
      <c r="D96" s="87">
        <v>1.3896699930858188E-2</v>
      </c>
      <c r="E96" s="87">
        <v>0.25186871110334508</v>
      </c>
      <c r="F96" s="87">
        <v>0.15681411871731593</v>
      </c>
      <c r="G96" s="88">
        <v>17.504642857142859</v>
      </c>
      <c r="H96" s="89">
        <v>1.9367124675328775E-2</v>
      </c>
      <c r="I96" s="89">
        <v>11.968883049353183</v>
      </c>
      <c r="J96" s="90">
        <v>2.9412584003956974</v>
      </c>
      <c r="K96" s="73"/>
      <c r="M96" s="312"/>
      <c r="N96" s="313"/>
      <c r="P96" s="255"/>
      <c r="AA96" s="40"/>
    </row>
    <row r="97" spans="2:27" ht="20.25" customHeight="1">
      <c r="B97" s="86" t="s">
        <v>119</v>
      </c>
      <c r="C97" s="65">
        <v>5</v>
      </c>
      <c r="D97" s="87">
        <v>1.4607715280870221E-2</v>
      </c>
      <c r="E97" s="87">
        <v>0.25013576091786777</v>
      </c>
      <c r="F97" s="87">
        <v>0.15662121584260882</v>
      </c>
      <c r="G97" s="88">
        <v>18.174642857142853</v>
      </c>
      <c r="H97" s="89">
        <v>1.4428486028798603E-2</v>
      </c>
      <c r="I97" s="89">
        <v>12.970553099615907</v>
      </c>
      <c r="J97" s="90">
        <v>2.8682614939339479</v>
      </c>
      <c r="K97" s="73"/>
      <c r="M97" s="312"/>
      <c r="N97" s="313"/>
      <c r="P97" s="255"/>
      <c r="AA97" s="40"/>
    </row>
    <row r="98" spans="2:27" ht="20.25" customHeight="1">
      <c r="B98" s="86" t="s">
        <v>119</v>
      </c>
      <c r="C98" s="65">
        <v>6</v>
      </c>
      <c r="D98" s="87">
        <v>2.2441005211041816E-2</v>
      </c>
      <c r="E98" s="87">
        <v>0.25511265776317321</v>
      </c>
      <c r="F98" s="87">
        <v>0.1545787708777687</v>
      </c>
      <c r="G98" s="88">
        <v>19.601214285714288</v>
      </c>
      <c r="H98" s="89">
        <v>2.3412624231157919E-2</v>
      </c>
      <c r="I98" s="89">
        <v>13.585483270974528</v>
      </c>
      <c r="J98" s="90">
        <v>2.7247319584941105</v>
      </c>
      <c r="K98" s="73"/>
      <c r="M98" s="312"/>
      <c r="N98" s="313"/>
      <c r="P98" s="255"/>
      <c r="AA98" s="40"/>
    </row>
    <row r="99" spans="2:27" ht="20.25" customHeight="1">
      <c r="B99" s="86" t="s">
        <v>119</v>
      </c>
      <c r="C99" s="65">
        <v>7</v>
      </c>
      <c r="D99" s="87">
        <v>2.2429650252823483E-2</v>
      </c>
      <c r="E99" s="87">
        <v>0.25712359249811961</v>
      </c>
      <c r="F99" s="87">
        <v>0.15014530473335919</v>
      </c>
      <c r="G99" s="88">
        <v>19.760928571428572</v>
      </c>
      <c r="H99" s="89">
        <v>2.1234456768418505E-2</v>
      </c>
      <c r="I99" s="89">
        <v>13.112277054498428</v>
      </c>
      <c r="J99" s="90">
        <v>2.7043275983643147</v>
      </c>
      <c r="K99" s="73"/>
      <c r="M99" s="312"/>
      <c r="N99" s="313"/>
      <c r="P99" s="255"/>
      <c r="AA99" s="40"/>
    </row>
    <row r="100" spans="2:27" ht="20.25" customHeight="1">
      <c r="B100" s="86" t="s">
        <v>119</v>
      </c>
      <c r="C100" s="65">
        <v>8</v>
      </c>
      <c r="D100" s="87">
        <v>2.7295709889626013E-2</v>
      </c>
      <c r="E100" s="87">
        <v>0.27909564371961809</v>
      </c>
      <c r="F100" s="87">
        <v>0.14659933309734041</v>
      </c>
      <c r="G100" s="88">
        <v>21.24192857142857</v>
      </c>
      <c r="H100" s="89">
        <v>3.2013049554313985E-2</v>
      </c>
      <c r="I100" s="89">
        <v>15.511344202136009</v>
      </c>
      <c r="J100" s="90">
        <v>2.569743025223139</v>
      </c>
      <c r="K100" s="73"/>
      <c r="M100" s="312"/>
      <c r="N100" s="313"/>
      <c r="P100" s="255"/>
      <c r="AA100" s="40"/>
    </row>
    <row r="101" spans="2:27" ht="20.25" customHeight="1">
      <c r="B101" s="86" t="s">
        <v>119</v>
      </c>
      <c r="C101" s="65">
        <v>9</v>
      </c>
      <c r="D101" s="87">
        <v>2.2863298507971631E-2</v>
      </c>
      <c r="E101" s="87">
        <v>0.26471912283208643</v>
      </c>
      <c r="F101" s="87">
        <v>0.15038505940827324</v>
      </c>
      <c r="G101" s="88">
        <v>20.046571428571433</v>
      </c>
      <c r="H101" s="89">
        <v>2.8668576189865361E-2</v>
      </c>
      <c r="I101" s="89">
        <v>15.108339652059046</v>
      </c>
      <c r="J101" s="90">
        <v>2.6823301462549987</v>
      </c>
      <c r="K101" s="73"/>
      <c r="M101" s="312"/>
      <c r="N101" s="313"/>
      <c r="P101" s="255"/>
      <c r="AA101" s="40"/>
    </row>
    <row r="102" spans="2:27" ht="20.25" customHeight="1">
      <c r="B102" s="86" t="s">
        <v>119</v>
      </c>
      <c r="C102" s="65">
        <v>10</v>
      </c>
      <c r="D102" s="87">
        <v>2.0312058866346388E-2</v>
      </c>
      <c r="E102" s="87">
        <v>0.25657822452816098</v>
      </c>
      <c r="F102" s="87">
        <v>0.159496422448208</v>
      </c>
      <c r="G102" s="88">
        <v>18.647285714285712</v>
      </c>
      <c r="H102" s="89">
        <v>2.9489955153593046E-2</v>
      </c>
      <c r="I102" s="89">
        <v>15.727730332290012</v>
      </c>
      <c r="J102" s="90">
        <v>2.8389436797697689</v>
      </c>
      <c r="K102" s="73"/>
      <c r="M102" s="312"/>
      <c r="N102" s="313"/>
      <c r="P102" s="255"/>
      <c r="AA102" s="40"/>
    </row>
    <row r="103" spans="2:27" ht="20.25" customHeight="1">
      <c r="B103" s="86" t="s">
        <v>119</v>
      </c>
      <c r="C103" s="65">
        <v>11</v>
      </c>
      <c r="D103" s="87">
        <v>2.062408334398063E-2</v>
      </c>
      <c r="E103" s="87">
        <v>0.25571780563794339</v>
      </c>
      <c r="F103" s="87">
        <v>0.162723122329342</v>
      </c>
      <c r="G103" s="88">
        <v>18.425928571428567</v>
      </c>
      <c r="H103" s="89">
        <v>9.8443888209314059E-2</v>
      </c>
      <c r="I103" s="89">
        <v>17.324142233130363</v>
      </c>
      <c r="J103" s="90">
        <v>2.8537819489920269</v>
      </c>
      <c r="K103" s="73"/>
      <c r="M103" s="312"/>
      <c r="N103" s="313"/>
      <c r="P103" s="255"/>
      <c r="AA103" s="40"/>
    </row>
    <row r="104" spans="2:27" ht="20.25" customHeight="1">
      <c r="B104" s="86" t="s">
        <v>119</v>
      </c>
      <c r="C104" s="65">
        <v>12</v>
      </c>
      <c r="D104" s="87">
        <v>2.1458349602130243E-2</v>
      </c>
      <c r="E104" s="87">
        <v>0.25963874642501766</v>
      </c>
      <c r="F104" s="87">
        <v>0.15699806327706897</v>
      </c>
      <c r="G104" s="88">
        <v>17.882000000000001</v>
      </c>
      <c r="H104" s="89">
        <v>0.17865203868268326</v>
      </c>
      <c r="I104" s="89">
        <v>16.169020738737643</v>
      </c>
      <c r="J104" s="90">
        <v>2.9211352575473555</v>
      </c>
      <c r="K104" s="73" t="s">
        <v>69</v>
      </c>
      <c r="M104" s="312"/>
      <c r="N104" s="313"/>
      <c r="P104" s="255"/>
      <c r="AA104" s="40"/>
    </row>
    <row r="105" spans="2:27" ht="20.25" customHeight="1">
      <c r="B105" s="86" t="s">
        <v>120</v>
      </c>
      <c r="C105" s="65">
        <v>1</v>
      </c>
      <c r="D105" s="87">
        <v>3.4739036486921442E-2</v>
      </c>
      <c r="E105" s="87">
        <v>0.38426854316724079</v>
      </c>
      <c r="F105" s="87">
        <v>0.19619243039638226</v>
      </c>
      <c r="G105" s="88">
        <v>22.469111111111115</v>
      </c>
      <c r="H105" s="89">
        <v>3.1194344083010419</v>
      </c>
      <c r="I105" s="89">
        <v>55.041420440184218</v>
      </c>
      <c r="J105" s="90">
        <v>2.27964543632151</v>
      </c>
      <c r="K105" s="73"/>
      <c r="M105" s="312"/>
      <c r="N105" s="313"/>
      <c r="P105" s="255"/>
      <c r="AA105" s="40"/>
    </row>
    <row r="106" spans="2:27" ht="20.25" customHeight="1">
      <c r="B106" s="86" t="s">
        <v>120</v>
      </c>
      <c r="C106" s="65">
        <v>2</v>
      </c>
      <c r="D106" s="87">
        <v>5.562087799040985E-2</v>
      </c>
      <c r="E106" s="87">
        <v>0.30006959061454835</v>
      </c>
      <c r="F106" s="87">
        <v>0.16774114799598736</v>
      </c>
      <c r="G106" s="88">
        <v>16.378700000000002</v>
      </c>
      <c r="H106" s="89">
        <v>0.13451401637135377</v>
      </c>
      <c r="I106" s="89">
        <v>20.203137426613651</v>
      </c>
      <c r="J106" s="90">
        <v>2.7005072314470553</v>
      </c>
      <c r="K106" s="73"/>
      <c r="M106" s="312"/>
      <c r="N106" s="313"/>
      <c r="P106" s="255"/>
      <c r="AA106" s="40"/>
    </row>
    <row r="107" spans="2:27" ht="20.25" customHeight="1">
      <c r="B107" s="86" t="s">
        <v>120</v>
      </c>
      <c r="C107" s="65">
        <v>3</v>
      </c>
      <c r="D107" s="87">
        <v>1.3274286620380814E-2</v>
      </c>
      <c r="E107" s="87">
        <v>0.29126896395119883</v>
      </c>
      <c r="F107" s="87">
        <v>0.18426184862034045</v>
      </c>
      <c r="G107" s="88">
        <v>17.229100000000003</v>
      </c>
      <c r="H107" s="89">
        <v>0.17161004592426854</v>
      </c>
      <c r="I107" s="89">
        <v>24.701194955071781</v>
      </c>
      <c r="J107" s="90">
        <v>2.6685933303965097</v>
      </c>
      <c r="K107" s="73"/>
    </row>
    <row r="108" spans="2:27" ht="20.25" customHeight="1">
      <c r="B108" s="86" t="s">
        <v>120</v>
      </c>
      <c r="C108" s="65">
        <v>4</v>
      </c>
      <c r="D108" s="87">
        <v>1.3811019085825129E-2</v>
      </c>
      <c r="E108" s="87">
        <v>0.29682182520614264</v>
      </c>
      <c r="F108" s="87">
        <v>0.1997507525140336</v>
      </c>
      <c r="G108" s="88">
        <v>18.9208</v>
      </c>
      <c r="H108" s="89">
        <v>0.23906492169405613</v>
      </c>
      <c r="I108" s="89">
        <v>27.876800031606898</v>
      </c>
      <c r="J108" s="90">
        <v>2.5098089995926265</v>
      </c>
      <c r="K108" s="73"/>
    </row>
    <row r="109" spans="2:27" ht="20.25" customHeight="1">
      <c r="B109" s="86" t="s">
        <v>120</v>
      </c>
      <c r="C109" s="65">
        <v>5</v>
      </c>
      <c r="D109" s="87">
        <v>1.683620995608091E-2</v>
      </c>
      <c r="E109" s="87">
        <v>0.30175305616004794</v>
      </c>
      <c r="F109" s="87">
        <v>0.19979022850394249</v>
      </c>
      <c r="G109" s="88">
        <v>20.291199999999996</v>
      </c>
      <c r="H109" s="89">
        <v>0.24319421253832488</v>
      </c>
      <c r="I109" s="89">
        <v>32.788968850665078</v>
      </c>
      <c r="J109" s="90">
        <v>2.4032463586620292</v>
      </c>
      <c r="K109" s="73"/>
    </row>
    <row r="110" spans="2:27" ht="20.25" customHeight="1">
      <c r="B110" s="86" t="s">
        <v>120</v>
      </c>
      <c r="C110" s="65">
        <v>6</v>
      </c>
      <c r="D110" s="87">
        <v>1.8706822557108423E-2</v>
      </c>
      <c r="E110" s="87">
        <v>0.30217670834256732</v>
      </c>
      <c r="F110" s="87">
        <v>0.19228186031709485</v>
      </c>
      <c r="G110" s="88">
        <v>20.922899999999998</v>
      </c>
      <c r="H110" s="89">
        <v>0.18686283801466944</v>
      </c>
      <c r="I110" s="89">
        <v>34.023051231520938</v>
      </c>
      <c r="J110" s="90">
        <v>2.3342962880457825</v>
      </c>
      <c r="K110" s="73"/>
    </row>
    <row r="111" spans="2:27" ht="20.25" customHeight="1">
      <c r="B111" s="86" t="s">
        <v>120</v>
      </c>
      <c r="C111" s="65">
        <v>7</v>
      </c>
      <c r="D111" s="87">
        <v>2.1548902806681074E-2</v>
      </c>
      <c r="E111" s="87">
        <v>0.30364320822949853</v>
      </c>
      <c r="F111" s="87">
        <v>0.18647928530930996</v>
      </c>
      <c r="G111" s="88">
        <v>21.459799999999998</v>
      </c>
      <c r="H111" s="89">
        <v>0.15735894047292781</v>
      </c>
      <c r="I111" s="89">
        <v>34.112914856841407</v>
      </c>
      <c r="J111" s="90">
        <v>2.2878208910686806</v>
      </c>
      <c r="K111" s="73"/>
    </row>
    <row r="112" spans="2:27" ht="20.25" customHeight="1">
      <c r="B112" s="86" t="s">
        <v>120</v>
      </c>
      <c r="C112" s="65">
        <v>8</v>
      </c>
      <c r="D112" s="87">
        <v>2.4594073186325713E-2</v>
      </c>
      <c r="E112" s="87">
        <v>0.31194558619483104</v>
      </c>
      <c r="F112" s="87">
        <v>0.18341449391699119</v>
      </c>
      <c r="G112" s="88">
        <v>22.305299999999995</v>
      </c>
      <c r="H112" s="89">
        <v>0.13196017604299548</v>
      </c>
      <c r="I112" s="89">
        <v>34.752219900061483</v>
      </c>
      <c r="J112" s="90">
        <v>2.2234972651078682</v>
      </c>
      <c r="K112" s="73"/>
    </row>
    <row r="113" spans="2:11" ht="20.25" customHeight="1">
      <c r="B113" s="86" t="s">
        <v>120</v>
      </c>
      <c r="C113" s="65">
        <v>9</v>
      </c>
      <c r="D113" s="87">
        <v>2.2972781259639318E-2</v>
      </c>
      <c r="E113" s="87">
        <v>0.30365114347454997</v>
      </c>
      <c r="F113" s="87">
        <v>0.18486287515746588</v>
      </c>
      <c r="G113" s="88">
        <v>21.280099999999997</v>
      </c>
      <c r="H113" s="89">
        <v>0.15915047867384716</v>
      </c>
      <c r="I113" s="89">
        <v>33.722970576869024</v>
      </c>
      <c r="J113" s="90">
        <v>2.2983702022564469</v>
      </c>
      <c r="K113" s="73"/>
    </row>
    <row r="114" spans="2:11" ht="20.25" customHeight="1">
      <c r="B114" s="86" t="s">
        <v>120</v>
      </c>
      <c r="C114" s="65">
        <v>10</v>
      </c>
      <c r="D114" s="87">
        <v>1.8734745887849652E-2</v>
      </c>
      <c r="E114" s="87">
        <v>0.3119257358508597</v>
      </c>
      <c r="F114" s="87">
        <v>0.1966118465375794</v>
      </c>
      <c r="G114" s="88">
        <v>20.714099999999995</v>
      </c>
      <c r="H114" s="89">
        <v>0.29153729840848086</v>
      </c>
      <c r="I114" s="89">
        <v>39.345057035018485</v>
      </c>
      <c r="J114" s="90">
        <v>2.3729451360355984</v>
      </c>
      <c r="K114" s="73"/>
    </row>
    <row r="115" spans="2:11" ht="20.25" customHeight="1">
      <c r="B115" s="86" t="s">
        <v>120</v>
      </c>
      <c r="C115" s="65">
        <v>11</v>
      </c>
      <c r="D115" s="87">
        <v>1.8930442096357313E-2</v>
      </c>
      <c r="E115" s="87">
        <v>0.31071969081691919</v>
      </c>
      <c r="F115" s="87">
        <v>0.19495438488120806</v>
      </c>
      <c r="G115" s="88">
        <v>20.304399999999998</v>
      </c>
      <c r="H115" s="89">
        <v>0.3912761325913644</v>
      </c>
      <c r="I115" s="89">
        <v>38.409221865158209</v>
      </c>
      <c r="J115" s="90">
        <v>2.3999903973648191</v>
      </c>
      <c r="K115" s="73"/>
    </row>
    <row r="116" spans="2:11" ht="20.25" customHeight="1">
      <c r="B116" s="86" t="s">
        <v>120</v>
      </c>
      <c r="C116" s="65">
        <v>12</v>
      </c>
      <c r="D116" s="87">
        <v>2.3906634687171382E-2</v>
      </c>
      <c r="E116" s="87">
        <v>0.31791329022392506</v>
      </c>
      <c r="F116" s="87">
        <v>0.19143021368073074</v>
      </c>
      <c r="G116" s="88">
        <v>19.9131</v>
      </c>
      <c r="H116" s="89">
        <v>0.42405427081174529</v>
      </c>
      <c r="I116" s="89">
        <v>35.089409138572911</v>
      </c>
      <c r="J116" s="90">
        <v>2.43913271245358</v>
      </c>
      <c r="K116" s="73" t="s">
        <v>69</v>
      </c>
    </row>
    <row r="117" spans="2:11" ht="20.25" customHeight="1">
      <c r="B117" s="86" t="s">
        <v>121</v>
      </c>
      <c r="C117" s="65">
        <v>1</v>
      </c>
      <c r="D117" s="87">
        <v>4.2104161633401228E-2</v>
      </c>
      <c r="E117" s="87">
        <v>0.37005022443829622</v>
      </c>
      <c r="F117" s="87">
        <v>0.14275669205758312</v>
      </c>
      <c r="G117" s="88">
        <v>23.022166666666667</v>
      </c>
      <c r="H117" s="89">
        <v>1.1561903618456777</v>
      </c>
      <c r="I117" s="89">
        <v>21.722746863934621</v>
      </c>
      <c r="J117" s="90">
        <v>2.4134024414732673</v>
      </c>
      <c r="K117" s="73"/>
    </row>
    <row r="118" spans="2:11" ht="20.25" customHeight="1">
      <c r="B118" s="86" t="s">
        <v>121</v>
      </c>
      <c r="C118" s="65">
        <v>2</v>
      </c>
      <c r="D118" s="87">
        <v>6.2623360503590866E-2</v>
      </c>
      <c r="E118" s="87">
        <v>0.28444584869697076</v>
      </c>
      <c r="F118" s="87">
        <v>0.13137928373917063</v>
      </c>
      <c r="G118" s="88">
        <v>19.474499999999999</v>
      </c>
      <c r="H118" s="89">
        <v>0.10412643818857946</v>
      </c>
      <c r="I118" s="89">
        <v>10.785442177804711</v>
      </c>
      <c r="J118" s="90">
        <v>2.6555831377833155</v>
      </c>
      <c r="K118" s="73"/>
    </row>
    <row r="119" spans="2:11" ht="20.25" customHeight="1">
      <c r="B119" s="86" t="s">
        <v>121</v>
      </c>
      <c r="C119" s="65">
        <v>3</v>
      </c>
      <c r="D119" s="87">
        <v>2.2874742255579832E-2</v>
      </c>
      <c r="E119" s="87">
        <v>0.28599277476759194</v>
      </c>
      <c r="F119" s="87">
        <v>0.13413493454930711</v>
      </c>
      <c r="G119" s="88">
        <v>19.86633333333333</v>
      </c>
      <c r="H119" s="89">
        <v>0.13395523849766389</v>
      </c>
      <c r="I119" s="89">
        <v>12.911978110799213</v>
      </c>
      <c r="J119" s="90">
        <v>2.6340642337628339</v>
      </c>
      <c r="K119" s="73"/>
    </row>
    <row r="120" spans="2:11" ht="20.25" customHeight="1">
      <c r="B120" s="86" t="s">
        <v>121</v>
      </c>
      <c r="C120" s="65">
        <v>4</v>
      </c>
      <c r="D120" s="87">
        <v>1.7377819053151004E-2</v>
      </c>
      <c r="E120" s="87">
        <v>0.28638606405485295</v>
      </c>
      <c r="F120" s="87">
        <v>0.13643305725312591</v>
      </c>
      <c r="G120" s="88">
        <v>20.504999999999999</v>
      </c>
      <c r="H120" s="89">
        <v>0.12056353189240472</v>
      </c>
      <c r="I120" s="89">
        <v>13.447039510604025</v>
      </c>
      <c r="J120" s="90">
        <v>2.6071664644664914</v>
      </c>
      <c r="K120" s="73"/>
    </row>
    <row r="121" spans="2:11" ht="20.25" customHeight="1">
      <c r="B121" s="86" t="s">
        <v>121</v>
      </c>
      <c r="C121" s="65">
        <v>5</v>
      </c>
      <c r="D121" s="87">
        <v>1.6700023690011633E-2</v>
      </c>
      <c r="E121" s="87">
        <v>0.27944301168853408</v>
      </c>
      <c r="F121" s="87">
        <v>0.13810391937699046</v>
      </c>
      <c r="G121" s="88">
        <v>20.745666666666668</v>
      </c>
      <c r="H121" s="89">
        <v>0.19611356134395352</v>
      </c>
      <c r="I121" s="89">
        <v>14.451196122217823</v>
      </c>
      <c r="J121" s="90">
        <v>2.5746873342792802</v>
      </c>
      <c r="K121" s="73"/>
    </row>
    <row r="122" spans="2:11" ht="20.25" customHeight="1">
      <c r="B122" s="86" t="s">
        <v>121</v>
      </c>
      <c r="C122" s="65">
        <v>6</v>
      </c>
      <c r="D122" s="87">
        <v>1.8568648457680373E-2</v>
      </c>
      <c r="E122" s="87">
        <v>0.27642276595648596</v>
      </c>
      <c r="F122" s="87">
        <v>0.13772882801281755</v>
      </c>
      <c r="G122" s="88">
        <v>21.505833333333332</v>
      </c>
      <c r="H122" s="89">
        <v>0.14077130459602188</v>
      </c>
      <c r="I122" s="89">
        <v>15.13745625389803</v>
      </c>
      <c r="J122" s="90">
        <v>2.5060984880470158</v>
      </c>
      <c r="K122" s="73"/>
    </row>
    <row r="123" spans="2:11" ht="20.25" customHeight="1">
      <c r="B123" s="86" t="s">
        <v>121</v>
      </c>
      <c r="C123" s="65">
        <v>7</v>
      </c>
      <c r="D123" s="87">
        <v>2.185677801330942E-2</v>
      </c>
      <c r="E123" s="87">
        <v>0.28417909465286317</v>
      </c>
      <c r="F123" s="87">
        <v>0.13422293394884438</v>
      </c>
      <c r="G123" s="88">
        <v>22.541666666666668</v>
      </c>
      <c r="H123" s="89">
        <v>5.6761230374500517E-2</v>
      </c>
      <c r="I123" s="89">
        <v>13.62617046724999</v>
      </c>
      <c r="J123" s="90">
        <v>2.4224633651874963</v>
      </c>
      <c r="K123" s="73"/>
    </row>
    <row r="124" spans="2:11" ht="20.25" customHeight="1">
      <c r="B124" s="86" t="s">
        <v>121</v>
      </c>
      <c r="C124" s="65">
        <v>8</v>
      </c>
      <c r="D124" s="87">
        <v>2.3383505225432297E-2</v>
      </c>
      <c r="E124" s="87">
        <v>0.30345651802594881</v>
      </c>
      <c r="F124" s="87">
        <v>0.13260295449945592</v>
      </c>
      <c r="G124" s="88">
        <v>23.564833333333336</v>
      </c>
      <c r="H124" s="89">
        <v>4.4012360431303535E-2</v>
      </c>
      <c r="I124" s="89">
        <v>14.217249915323364</v>
      </c>
      <c r="J124" s="90">
        <v>2.3344502363406172</v>
      </c>
      <c r="K124" s="73"/>
    </row>
    <row r="125" spans="2:11" ht="20.25" customHeight="1">
      <c r="B125" s="86" t="s">
        <v>121</v>
      </c>
      <c r="C125" s="65">
        <v>9</v>
      </c>
      <c r="D125" s="87">
        <v>2.3214664179285929E-2</v>
      </c>
      <c r="E125" s="87">
        <v>0.28835282809358243</v>
      </c>
      <c r="F125" s="87">
        <v>0.13304863056866395</v>
      </c>
      <c r="G125" s="88">
        <v>22.521666666666665</v>
      </c>
      <c r="H125" s="89">
        <v>7.6639250300393313E-2</v>
      </c>
      <c r="I125" s="89">
        <v>14.51518480217638</v>
      </c>
      <c r="J125" s="90">
        <v>2.4184755705173933</v>
      </c>
      <c r="K125" s="73"/>
    </row>
    <row r="126" spans="2:11" ht="20.25" customHeight="1">
      <c r="B126" s="86" t="s">
        <v>121</v>
      </c>
      <c r="C126" s="65">
        <v>10</v>
      </c>
      <c r="D126" s="87">
        <v>2.0145407602732382E-2</v>
      </c>
      <c r="E126" s="87">
        <v>0.28372302073824546</v>
      </c>
      <c r="F126" s="87">
        <v>0.14130993058922167</v>
      </c>
      <c r="G126" s="88">
        <v>21.219499999999996</v>
      </c>
      <c r="H126" s="89">
        <v>0.17159350266028248</v>
      </c>
      <c r="I126" s="89">
        <v>17.001162505763297</v>
      </c>
      <c r="J126" s="90">
        <v>2.5478929550826646</v>
      </c>
      <c r="K126" s="73"/>
    </row>
    <row r="127" spans="2:11" ht="20.25" customHeight="1">
      <c r="B127" s="86" t="s">
        <v>121</v>
      </c>
      <c r="C127" s="65">
        <v>11</v>
      </c>
      <c r="D127" s="87">
        <v>2.1174962750647092E-2</v>
      </c>
      <c r="E127" s="87">
        <v>0.28120659881221266</v>
      </c>
      <c r="F127" s="87">
        <v>0.14779399153324324</v>
      </c>
      <c r="G127" s="88">
        <v>20.727833333333333</v>
      </c>
      <c r="H127" s="89">
        <v>0.18439752805454723</v>
      </c>
      <c r="I127" s="89">
        <v>17.077469026766028</v>
      </c>
      <c r="J127" s="90">
        <v>2.5878072155993745</v>
      </c>
      <c r="K127" s="73"/>
    </row>
    <row r="128" spans="2:11" ht="20.25" customHeight="1">
      <c r="B128" s="86" t="s">
        <v>121</v>
      </c>
      <c r="C128" s="65">
        <v>12</v>
      </c>
      <c r="D128" s="87">
        <v>2.2593850244921707E-2</v>
      </c>
      <c r="E128" s="87">
        <v>0.29485918582632342</v>
      </c>
      <c r="F128" s="87">
        <v>0.14192523445640184</v>
      </c>
      <c r="G128" s="88">
        <v>20.936</v>
      </c>
      <c r="H128" s="89">
        <v>0.24741123474877849</v>
      </c>
      <c r="I128" s="89">
        <v>16.090611687610302</v>
      </c>
      <c r="J128" s="90">
        <v>2.576314160166647</v>
      </c>
      <c r="K128" s="73" t="s">
        <v>69</v>
      </c>
    </row>
    <row r="129" spans="2:11" ht="20.25" customHeight="1">
      <c r="B129" s="84" t="s">
        <v>125</v>
      </c>
      <c r="C129" s="83"/>
      <c r="D129" s="84"/>
      <c r="E129" s="84"/>
      <c r="F129" s="84"/>
      <c r="G129" s="84"/>
      <c r="H129" s="84"/>
      <c r="I129" s="84"/>
      <c r="J129" s="84"/>
      <c r="K129" s="83"/>
    </row>
    <row r="130" spans="2:11" ht="20.25" customHeight="1">
      <c r="B130" s="223" t="str">
        <f>C70</f>
        <v>112</v>
      </c>
      <c r="C130" s="54"/>
      <c r="D130" s="66">
        <f t="shared" ref="D130:J133" si="1">(SUMIFS(D$81:D$128,$B$81:$B$128,$B130,$C$81:$C$128,MAX($C$81:$C$128))/SUMIFS(D$81:D$128,$B$81:$B$128,$B130,$C$81:$C$128,MAX($C$81:$C$128)-1))-1</f>
        <v>0.2942220976882719</v>
      </c>
      <c r="E130" s="66">
        <f t="shared" si="1"/>
        <v>9.2483147778290586E-3</v>
      </c>
      <c r="F130" s="66">
        <f t="shared" si="1"/>
        <v>-4.4185585231020008E-2</v>
      </c>
      <c r="G130" s="66">
        <f t="shared" si="1"/>
        <v>-2.4400472406467033E-2</v>
      </c>
      <c r="H130" s="66">
        <f t="shared" si="1"/>
        <v>3.6730143110460078E-2</v>
      </c>
      <c r="I130" s="66">
        <f t="shared" si="1"/>
        <v>-8.3811842688643168E-2</v>
      </c>
      <c r="J130" s="85">
        <f t="shared" si="1"/>
        <v>8.1034193537632415E-3</v>
      </c>
      <c r="K130" s="55"/>
    </row>
    <row r="131" spans="2:11" ht="20.25" customHeight="1">
      <c r="B131" s="42" t="str">
        <f>D70</f>
        <v>306</v>
      </c>
      <c r="C131" s="54"/>
      <c r="D131" s="66">
        <f t="shared" si="1"/>
        <v>4.0451070926897925E-2</v>
      </c>
      <c r="E131" s="66">
        <f t="shared" si="1"/>
        <v>1.5333076933351064E-2</v>
      </c>
      <c r="F131" s="66">
        <f t="shared" si="1"/>
        <v>-3.5182824483209196E-2</v>
      </c>
      <c r="G131" s="66">
        <f t="shared" si="1"/>
        <v>-2.951973732667057E-2</v>
      </c>
      <c r="H131" s="66">
        <f t="shared" si="1"/>
        <v>0.81476008244238041</v>
      </c>
      <c r="I131" s="66">
        <f>(SUMIFS(I$81:I$128,$B$81:$B$128,$B131,$C$81:$C$128,MAX($C$81:$C$128))/SUMIFS(I$81:I$128,$B$81:$B$128,$B131,$C$81:$C$128,MAX($C$81:$C$128)-1))-1</f>
        <v>-6.6676980530885221E-2</v>
      </c>
      <c r="J131" s="85">
        <f t="shared" si="1"/>
        <v>2.3601420766964365E-2</v>
      </c>
      <c r="K131" s="55"/>
    </row>
    <row r="132" spans="2:11" ht="20.25" customHeight="1">
      <c r="B132" s="42" t="str">
        <f>E70</f>
        <v>307</v>
      </c>
      <c r="C132" s="54"/>
      <c r="D132" s="66">
        <f t="shared" si="1"/>
        <v>0.26286721490628118</v>
      </c>
      <c r="E132" s="66">
        <f t="shared" si="1"/>
        <v>2.3151411447704051E-2</v>
      </c>
      <c r="F132" s="66">
        <f t="shared" si="1"/>
        <v>-1.807690143837859E-2</v>
      </c>
      <c r="G132" s="66">
        <f t="shared" si="1"/>
        <v>-1.9271684954984991E-2</v>
      </c>
      <c r="H132" s="66">
        <f>(SUMIFS(H$81:H$128,$B$81:$B$128,$B132,$C$81:$C$128,MAX($C$81:$C$128))/SUMIFS(H$81:H$128,$B$81:$B$128,$B132,$C$81:$C$128,MAX($C$81:$C$128)-1))-1</f>
        <v>8.377239368855971E-2</v>
      </c>
      <c r="I132" s="66">
        <f t="shared" si="1"/>
        <v>-8.6432699372042454E-2</v>
      </c>
      <c r="J132" s="85">
        <f>(SUMIFS(J$81:J$128,$B$81:$B$128,$B132,$C$81:$C$128,MAX($C$81:$C$128))/SUMIFS(J$81:J$128,$B$81:$B$128,$B132,$C$81:$C$128,MAX($C$81:$C$128)-1))-1</f>
        <v>1.6309363209010774E-2</v>
      </c>
      <c r="K132" s="55"/>
    </row>
    <row r="133" spans="2:11" ht="20.25" customHeight="1">
      <c r="B133" s="42" t="str">
        <f>F70</f>
        <v>308</v>
      </c>
      <c r="C133" s="54"/>
      <c r="D133" s="66">
        <f t="shared" si="1"/>
        <v>6.7007791748358692E-2</v>
      </c>
      <c r="E133" s="66">
        <f t="shared" si="1"/>
        <v>4.8550023618854743E-2</v>
      </c>
      <c r="F133" s="66">
        <f t="shared" si="1"/>
        <v>-3.9709036991002034E-2</v>
      </c>
      <c r="G133" s="66">
        <f t="shared" si="1"/>
        <v>1.0042857027989793E-2</v>
      </c>
      <c r="H133" s="66">
        <f t="shared" si="1"/>
        <v>0.34172750231006876</v>
      </c>
      <c r="I133" s="66">
        <f t="shared" si="1"/>
        <v>-5.7787095828368717E-2</v>
      </c>
      <c r="J133" s="85">
        <f t="shared" si="1"/>
        <v>-4.4412332431283952E-3</v>
      </c>
      <c r="K133" s="55"/>
    </row>
    <row r="134" spans="2:11" ht="20.25" customHeight="1" thickBot="1"/>
    <row r="135" spans="2:11" ht="17.25" thickTop="1">
      <c r="B135" s="25" t="s">
        <v>51</v>
      </c>
      <c r="C135" s="25"/>
      <c r="D135" s="25"/>
      <c r="E135" s="25"/>
      <c r="F135" s="172" t="s">
        <v>77</v>
      </c>
      <c r="G135" s="43"/>
      <c r="H135" s="25"/>
      <c r="I135" s="25"/>
    </row>
    <row r="136" spans="2:11">
      <c r="B136" s="26" t="s">
        <v>33</v>
      </c>
      <c r="C136" s="26" t="s">
        <v>52</v>
      </c>
      <c r="D136" s="26"/>
      <c r="E136" s="26"/>
      <c r="F136" s="91" t="s">
        <v>78</v>
      </c>
      <c r="G136" s="44"/>
      <c r="H136" s="46" t="s">
        <v>81</v>
      </c>
      <c r="I136" s="46"/>
    </row>
    <row r="137" spans="2:11">
      <c r="B137" s="26" t="s">
        <v>34</v>
      </c>
      <c r="C137" s="26" t="s">
        <v>53</v>
      </c>
      <c r="D137" s="26"/>
      <c r="E137" s="26"/>
      <c r="F137" s="91" t="s">
        <v>79</v>
      </c>
      <c r="G137" s="44"/>
      <c r="H137" s="46" t="s">
        <v>82</v>
      </c>
      <c r="I137" s="46"/>
    </row>
    <row r="138" spans="2:11">
      <c r="B138" s="26" t="s">
        <v>4</v>
      </c>
      <c r="C138" s="26" t="s">
        <v>54</v>
      </c>
      <c r="D138" s="26"/>
      <c r="E138" s="26"/>
      <c r="F138" s="91" t="s">
        <v>80</v>
      </c>
      <c r="G138" s="44"/>
      <c r="H138" s="46" t="s">
        <v>83</v>
      </c>
      <c r="I138" s="46"/>
    </row>
    <row r="139" spans="2:11">
      <c r="B139" s="26" t="s">
        <v>5</v>
      </c>
      <c r="C139" s="26" t="s">
        <v>55</v>
      </c>
      <c r="D139" s="26"/>
      <c r="E139" s="26"/>
      <c r="F139" s="91" t="s">
        <v>87</v>
      </c>
      <c r="G139" s="44"/>
      <c r="H139" s="46" t="s">
        <v>84</v>
      </c>
      <c r="I139" s="46"/>
    </row>
    <row r="140" spans="2:11">
      <c r="B140" s="26" t="s">
        <v>56</v>
      </c>
      <c r="C140" s="26" t="s">
        <v>57</v>
      </c>
      <c r="D140" s="26"/>
      <c r="E140" s="26"/>
      <c r="F140" s="91" t="s">
        <v>88</v>
      </c>
      <c r="G140" s="44"/>
      <c r="H140" s="46" t="s">
        <v>85</v>
      </c>
      <c r="I140" s="46"/>
    </row>
    <row r="141" spans="2:11" ht="17.25" thickBot="1">
      <c r="B141" s="27" t="s">
        <v>58</v>
      </c>
      <c r="C141" s="27" t="s">
        <v>59</v>
      </c>
      <c r="D141" s="27"/>
      <c r="E141" s="27"/>
      <c r="F141" s="92" t="s">
        <v>89</v>
      </c>
      <c r="G141" s="45"/>
      <c r="H141" s="47" t="s">
        <v>86</v>
      </c>
      <c r="I141" s="47"/>
    </row>
    <row r="142" spans="2:11" ht="17.25" thickTop="1"/>
    <row r="143" spans="2:11" ht="6.75" customHeight="1"/>
  </sheetData>
  <mergeCells count="3">
    <mergeCell ref="O9:P9"/>
    <mergeCell ref="C4:D4"/>
    <mergeCell ref="C5:D5"/>
  </mergeCells>
  <phoneticPr fontId="2" type="noConversion"/>
  <conditionalFormatting sqref="B81:K81 B87:K128">
    <cfRule type="expression" dxfId="79" priority="5">
      <formula>$B81&lt;&gt;$B82</formula>
    </cfRule>
  </conditionalFormatting>
  <conditionalFormatting sqref="B82:K86">
    <cfRule type="expression" dxfId="78" priority="86">
      <formula>$B82&lt;&gt;$B87</formula>
    </cfRule>
  </conditionalFormatting>
  <conditionalFormatting sqref="C71:F71">
    <cfRule type="containsText" dxfId="77" priority="7" operator="containsText" text="F">
      <formula>NOT(ISERROR(SEARCH("F",C71)))</formula>
    </cfRule>
    <cfRule type="containsText" dxfId="76" priority="8" operator="containsText" text="D">
      <formula>NOT(ISERROR(SEARCH("D",C71)))</formula>
    </cfRule>
    <cfRule type="containsText" dxfId="75" priority="9" operator="containsText" text="S">
      <formula>NOT(ISERROR(SEARCH("S",C71)))</formula>
    </cfRule>
    <cfRule type="containsText" dxfId="74" priority="10" operator="containsText" text="A">
      <formula>NOT(ISERROR(SEARCH("A",C71)))</formula>
    </cfRule>
  </conditionalFormatting>
  <conditionalFormatting sqref="D58:K58 D60:K61 D62:D67 D68:K69 D78:K78 D129:K129 K130:K133">
    <cfRule type="containsText" dxfId="73" priority="80" operator="containsText" text="악화">
      <formula>NOT(ISERROR(SEARCH("악화",D58)))</formula>
    </cfRule>
  </conditionalFormatting>
  <conditionalFormatting sqref="D58:K58 D60:K61 D68:K69 D78:K78 D129:K129 K130:K133 D62:D67">
    <cfRule type="containsText" dxfId="72" priority="79" operator="containsText" text="개선">
      <formula>NOT(ISERROR(SEARCH("개선",D58)))</formula>
    </cfRule>
  </conditionalFormatting>
  <conditionalFormatting sqref="G4:G5">
    <cfRule type="containsText" dxfId="71" priority="31" operator="containsText" text="A">
      <formula>NOT(ISERROR(SEARCH("A",G4)))</formula>
    </cfRule>
    <cfRule type="containsText" dxfId="70" priority="30" operator="containsText" text="S">
      <formula>NOT(ISERROR(SEARCH("S",G4)))</formula>
    </cfRule>
  </conditionalFormatting>
  <conditionalFormatting sqref="G5">
    <cfRule type="containsText" dxfId="69" priority="27" operator="containsText" text="D">
      <formula>NOT(ISERROR(SEARCH("D",G5)))</formula>
    </cfRule>
    <cfRule type="containsText" dxfId="68" priority="26" operator="containsText" text="F">
      <formula>NOT(ISERROR(SEARCH("F",G5)))</formula>
    </cfRule>
  </conditionalFormatting>
  <conditionalFormatting sqref="G71:K71">
    <cfRule type="containsText" dxfId="67" priority="23" operator="containsText" text="D">
      <formula>NOT(ISERROR(SEARCH("D",G71)))</formula>
    </cfRule>
    <cfRule type="containsText" dxfId="66" priority="24" operator="containsText" text="S">
      <formula>NOT(ISERROR(SEARCH("S",G71)))</formula>
    </cfRule>
    <cfRule type="containsText" dxfId="65" priority="25" operator="containsText" text="A">
      <formula>NOT(ISERROR(SEARCH("A",G71)))</formula>
    </cfRule>
    <cfRule type="containsText" dxfId="64" priority="22" operator="containsText" text="F">
      <formula>NOT(ISERROR(SEARCH("F",G71)))</formula>
    </cfRule>
  </conditionalFormatting>
  <conditionalFormatting sqref="J24">
    <cfRule type="containsText" dxfId="63" priority="14" operator="containsText" text="A">
      <formula>NOT(ISERROR(SEARCH("A",J24)))</formula>
    </cfRule>
    <cfRule type="containsText" dxfId="62" priority="13" operator="containsText" text="S">
      <formula>NOT(ISERROR(SEARCH("S",J24)))</formula>
    </cfRule>
    <cfRule type="containsText" dxfId="61" priority="12" operator="containsText" text="F">
      <formula>NOT(ISERROR(SEARCH("F",J24)))</formula>
    </cfRule>
    <cfRule type="containsText" dxfId="60" priority="11" operator="containsText" text="D">
      <formula>NOT(ISERROR(SEARCH("D",J24)))</formula>
    </cfRule>
  </conditionalFormatting>
  <conditionalFormatting sqref="K1:K23">
    <cfRule type="containsText" dxfId="59" priority="4" operator="containsText" text="A">
      <formula>NOT(ISERROR(SEARCH("A",K1)))</formula>
    </cfRule>
    <cfRule type="containsText" dxfId="58" priority="3" operator="containsText" text="S">
      <formula>NOT(ISERROR(SEARCH("S",K1)))</formula>
    </cfRule>
    <cfRule type="containsText" dxfId="57" priority="2" operator="containsText" text="F">
      <formula>NOT(ISERROR(SEARCH("F",K1)))</formula>
    </cfRule>
    <cfRule type="containsText" dxfId="56" priority="1" operator="containsText" text="D">
      <formula>NOT(ISERROR(SEARCH("D",K1)))</formula>
    </cfRule>
  </conditionalFormatting>
  <conditionalFormatting sqref="K26:K30 K32:K70 K72:K1048576">
    <cfRule type="containsText" dxfId="55" priority="32" operator="containsText" text="D">
      <formula>NOT(ISERROR(SEARCH("D",K26)))</formula>
    </cfRule>
    <cfRule type="containsText" dxfId="54" priority="33" operator="containsText" text="F">
      <formula>NOT(ISERROR(SEARCH("F",K26)))</formula>
    </cfRule>
    <cfRule type="containsText" dxfId="53" priority="34" operator="containsText" text="S">
      <formula>NOT(ISERROR(SEARCH("S",K26)))</formula>
    </cfRule>
    <cfRule type="containsText" dxfId="52" priority="35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8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D130:J133</xm:sqref>
        </x14:conditionalFormatting>
        <x14:conditionalFormatting xmlns:xm="http://schemas.microsoft.com/office/excel/2006/main">
          <x14:cfRule type="iconSet" priority="15" id="{24296121-122D-48C5-9AED-87538F4FF0F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4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152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140</v>
      </c>
      <c r="C4" s="138" t="s">
        <v>1</v>
      </c>
      <c r="D4" s="138" t="s">
        <v>10</v>
      </c>
      <c r="E4" s="139" t="s">
        <v>139</v>
      </c>
      <c r="F4" s="125" t="s">
        <v>45</v>
      </c>
      <c r="G4" s="149" t="s">
        <v>142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124</v>
      </c>
      <c r="BB4" t="s">
        <v>132</v>
      </c>
      <c r="BC4" t="s">
        <v>133</v>
      </c>
      <c r="BD4" t="s">
        <v>113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3" t="str">
        <f>W5</f>
        <v>청라교통</v>
      </c>
      <c r="B5" s="143" t="str">
        <f>V5</f>
        <v>112</v>
      </c>
      <c r="C5" s="144" t="str">
        <f>Y5</f>
        <v>70바5927</v>
      </c>
      <c r="D5" s="132" t="str">
        <f>Z5</f>
        <v>대형</v>
      </c>
      <c r="E5" s="128" t="str">
        <f>AZ5</f>
        <v>C</v>
      </c>
      <c r="F5" s="151">
        <f>G5/H5</f>
        <v>0.86857142857142855</v>
      </c>
      <c r="G5" s="152">
        <f>AE5</f>
        <v>1.8240000000000001</v>
      </c>
      <c r="H5" s="153">
        <f>AF5</f>
        <v>2.1</v>
      </c>
      <c r="I5" s="154">
        <f>AC5</f>
        <v>6830.1679999999997</v>
      </c>
      <c r="J5" s="155">
        <f>AI5/AH5</f>
        <v>2.8384437879161221E-2</v>
      </c>
      <c r="K5" s="155">
        <f>AJ5/AH5</f>
        <v>0.39014100134168211</v>
      </c>
      <c r="L5" s="155">
        <f>AK5/AC5</f>
        <v>0.23205871363632638</v>
      </c>
      <c r="M5" s="156">
        <f>AG5</f>
        <v>17.757000000000001</v>
      </c>
      <c r="N5" s="157">
        <f>IF(AW5=0,AT5,"속도계이상")</f>
        <v>0.52700000000000002</v>
      </c>
      <c r="O5" s="157">
        <f>IF(AW5=0,AU5,"속도계이상")</f>
        <v>41.155999999999999</v>
      </c>
      <c r="P5" s="158">
        <f>AQ5/60</f>
        <v>10.016666666666667</v>
      </c>
      <c r="Q5" s="159">
        <f>AN5</f>
        <v>91</v>
      </c>
      <c r="R5" s="160">
        <f>AC5/(AH5-AI5-AJ5)</f>
        <v>26.883417409645233</v>
      </c>
      <c r="S5" s="145">
        <f>IF(AW5=0,AL5,"속도계이상")</f>
        <v>36</v>
      </c>
      <c r="T5" s="145">
        <f>IF(AW5=0,AM5,"속도계이상")</f>
        <v>2811</v>
      </c>
      <c r="U5" t="s">
        <v>117</v>
      </c>
      <c r="V5" s="5" t="s">
        <v>118</v>
      </c>
      <c r="W5" t="s">
        <v>117</v>
      </c>
      <c r="X5" s="5" t="s">
        <v>118</v>
      </c>
      <c r="Y5" t="s">
        <v>174</v>
      </c>
      <c r="Z5" t="s">
        <v>169</v>
      </c>
      <c r="AA5" t="s">
        <v>48</v>
      </c>
      <c r="AB5">
        <v>531</v>
      </c>
      <c r="AC5" s="1">
        <v>6830.1679999999997</v>
      </c>
      <c r="AD5" s="1">
        <v>3743.8429999999998</v>
      </c>
      <c r="AE5" s="28">
        <v>1.8240000000000001</v>
      </c>
      <c r="AF5">
        <v>2.1</v>
      </c>
      <c r="AG5">
        <v>17.757000000000001</v>
      </c>
      <c r="AH5">
        <v>436.93435299999999</v>
      </c>
      <c r="AI5">
        <v>12.402136</v>
      </c>
      <c r="AJ5">
        <v>170.46600599999999</v>
      </c>
      <c r="AK5">
        <v>1585</v>
      </c>
      <c r="AL5">
        <v>36</v>
      </c>
      <c r="AM5">
        <v>2811</v>
      </c>
      <c r="AN5">
        <v>91</v>
      </c>
      <c r="AO5">
        <v>15.632023</v>
      </c>
      <c r="AP5">
        <v>7619.1</v>
      </c>
      <c r="AQ5">
        <v>601</v>
      </c>
      <c r="AR5">
        <v>55</v>
      </c>
      <c r="AS5">
        <v>47803</v>
      </c>
      <c r="AT5">
        <v>0.52700000000000002</v>
      </c>
      <c r="AU5">
        <v>41.155999999999999</v>
      </c>
      <c r="AV5">
        <v>61137</v>
      </c>
      <c r="AW5">
        <v>0</v>
      </c>
      <c r="AX5" s="29">
        <v>0.56000000000000005</v>
      </c>
      <c r="AY5">
        <v>0.86857142857142855</v>
      </c>
      <c r="AZ5" t="s">
        <v>69</v>
      </c>
      <c r="BA5" t="s">
        <v>175</v>
      </c>
      <c r="BB5">
        <v>4</v>
      </c>
      <c r="BC5" t="s">
        <v>345</v>
      </c>
      <c r="BD5">
        <v>11</v>
      </c>
      <c r="BE5">
        <v>121345.91800000001</v>
      </c>
      <c r="BF5">
        <v>5.6286755356698519E-2</v>
      </c>
      <c r="BG5">
        <v>4.888906750981814E-2</v>
      </c>
      <c r="BH5">
        <v>449856.63099999999</v>
      </c>
      <c r="BI5">
        <v>1.5182988377468197E-2</v>
      </c>
      <c r="BJ5">
        <v>1.3187509905000947E-2</v>
      </c>
      <c r="BK5">
        <v>1</v>
      </c>
      <c r="BL5" t="s">
        <v>69</v>
      </c>
      <c r="BM5">
        <v>0</v>
      </c>
      <c r="BN5" t="s">
        <v>341</v>
      </c>
    </row>
    <row r="6" spans="1:66">
      <c r="A6" s="140" t="str">
        <f t="shared" ref="A6:A7" si="0">W6</f>
        <v>청라교통</v>
      </c>
      <c r="B6" s="140" t="str">
        <f t="shared" ref="B6:B7" si="1">V6</f>
        <v>112</v>
      </c>
      <c r="C6" s="141" t="str">
        <f t="shared" ref="C6:C7" si="2">Y6</f>
        <v>70바5995</v>
      </c>
      <c r="D6" s="115" t="str">
        <f t="shared" ref="D6:D7" si="3">Z6</f>
        <v>대형</v>
      </c>
      <c r="E6" s="111" t="str">
        <f>AZ6</f>
        <v>B</v>
      </c>
      <c r="F6" s="161">
        <f>G6/H6</f>
        <v>0.94499999999999995</v>
      </c>
      <c r="G6" s="162">
        <f>AE6</f>
        <v>2.0790000000000002</v>
      </c>
      <c r="H6" s="163">
        <f>AF6</f>
        <v>2.2000000000000002</v>
      </c>
      <c r="I6" s="164">
        <f t="shared" ref="I6:I7" si="4">AC6</f>
        <v>6927.3149999999996</v>
      </c>
      <c r="J6" s="165">
        <f t="shared" ref="J6:J7" si="5">AI6/AH6</f>
        <v>1.6512057291303162E-2</v>
      </c>
      <c r="K6" s="165">
        <f t="shared" ref="K6:K7" si="6">AJ6/AH6</f>
        <v>0.37604181481941185</v>
      </c>
      <c r="L6" s="165">
        <f t="shared" ref="L6:L7" si="7">AK6/AC6</f>
        <v>0.18636369213757423</v>
      </c>
      <c r="M6" s="166">
        <f t="shared" ref="M6:M7" si="8">AG6</f>
        <v>13.561</v>
      </c>
      <c r="N6" s="167">
        <f t="shared" ref="N6:N7" si="9">IF(AW6=0,AT6,"속도계이상")</f>
        <v>0.47599999999999998</v>
      </c>
      <c r="O6" s="167">
        <f t="shared" ref="O6:O7" si="10">IF(AW6=0,AU6,"속도계이상")</f>
        <v>28.885999999999999</v>
      </c>
      <c r="P6" s="168">
        <f t="shared" ref="P6:P7" si="11">AQ6/60</f>
        <v>2.4016666666666664</v>
      </c>
      <c r="Q6" s="169">
        <f t="shared" ref="Q6:Q7" si="12">AN6</f>
        <v>92</v>
      </c>
      <c r="R6" s="170">
        <f t="shared" ref="R6:R7" si="13">AC6/(AH6-AI6-AJ6)</f>
        <v>26.889131278146643</v>
      </c>
      <c r="S6" s="142">
        <f t="shared" ref="S6:S7" si="14">IF(AW6=0,AL6,"속도계이상")</f>
        <v>33</v>
      </c>
      <c r="T6" s="142">
        <f t="shared" ref="T6:T7" si="15">IF(AW6=0,AM6,"속도계이상")</f>
        <v>2001</v>
      </c>
      <c r="U6" t="s">
        <v>117</v>
      </c>
      <c r="V6" s="5" t="s">
        <v>118</v>
      </c>
      <c r="W6" t="s">
        <v>117</v>
      </c>
      <c r="X6" s="5" t="s">
        <v>118</v>
      </c>
      <c r="Y6" t="s">
        <v>176</v>
      </c>
      <c r="Z6" t="s">
        <v>169</v>
      </c>
      <c r="AA6" t="s">
        <v>48</v>
      </c>
      <c r="AB6">
        <v>531</v>
      </c>
      <c r="AC6" s="1">
        <v>6927.3149999999996</v>
      </c>
      <c r="AD6" s="1">
        <v>3331.3409999999999</v>
      </c>
      <c r="AE6" s="28">
        <v>2.0790000000000002</v>
      </c>
      <c r="AF6">
        <v>2.2000000000000002</v>
      </c>
      <c r="AG6">
        <v>13.561</v>
      </c>
      <c r="AH6">
        <v>424.11183999999997</v>
      </c>
      <c r="AI6">
        <v>7.0029589999999997</v>
      </c>
      <c r="AJ6">
        <v>159.48378600000001</v>
      </c>
      <c r="AK6">
        <v>1291</v>
      </c>
      <c r="AL6">
        <v>33</v>
      </c>
      <c r="AM6">
        <v>2001</v>
      </c>
      <c r="AN6">
        <v>92</v>
      </c>
      <c r="AO6">
        <v>16.333697999999998</v>
      </c>
      <c r="AP6">
        <v>5006</v>
      </c>
      <c r="AQ6">
        <v>144.1</v>
      </c>
      <c r="AR6">
        <v>9</v>
      </c>
      <c r="AS6">
        <v>10323</v>
      </c>
      <c r="AT6">
        <v>0.47599999999999998</v>
      </c>
      <c r="AU6">
        <v>28.885999999999999</v>
      </c>
      <c r="AV6">
        <v>59002</v>
      </c>
      <c r="AW6">
        <v>0</v>
      </c>
      <c r="AX6" s="29">
        <v>0.53</v>
      </c>
      <c r="AY6">
        <v>0.94499999999999995</v>
      </c>
      <c r="AZ6" t="s">
        <v>68</v>
      </c>
      <c r="BA6" t="s">
        <v>175</v>
      </c>
      <c r="BB6">
        <v>1</v>
      </c>
      <c r="BC6" t="s">
        <v>347</v>
      </c>
      <c r="BD6">
        <v>12</v>
      </c>
      <c r="BE6">
        <v>121345.91800000001</v>
      </c>
      <c r="BF6">
        <v>5.7087334408727285E-2</v>
      </c>
      <c r="BG6">
        <v>5.3947531016247281E-2</v>
      </c>
      <c r="BH6">
        <v>449856.63099999999</v>
      </c>
      <c r="BI6">
        <v>1.5398939401206692E-2</v>
      </c>
      <c r="BJ6">
        <v>1.4551997734140322E-2</v>
      </c>
      <c r="BK6">
        <v>1</v>
      </c>
      <c r="BL6" t="s">
        <v>68</v>
      </c>
      <c r="BM6">
        <v>0</v>
      </c>
      <c r="BN6" t="s">
        <v>341</v>
      </c>
    </row>
    <row r="7" spans="1:66">
      <c r="A7" s="143" t="str">
        <f t="shared" si="0"/>
        <v>청라교통</v>
      </c>
      <c r="B7" s="143" t="str">
        <f t="shared" si="1"/>
        <v>112</v>
      </c>
      <c r="C7" s="144" t="str">
        <f t="shared" si="2"/>
        <v>70바5996</v>
      </c>
      <c r="D7" s="132" t="str">
        <f t="shared" si="3"/>
        <v>대형</v>
      </c>
      <c r="E7" s="128" t="str">
        <f t="shared" ref="E7:E45" si="16">AZ7</f>
        <v>B</v>
      </c>
      <c r="F7" s="151">
        <f t="shared" ref="F7:F45" si="17">G7/H7</f>
        <v>0.92476190476190467</v>
      </c>
      <c r="G7" s="152">
        <f t="shared" ref="G7:G45" si="18">AE7</f>
        <v>1.9419999999999999</v>
      </c>
      <c r="H7" s="153">
        <f t="shared" ref="H7:H45" si="19">AF7</f>
        <v>2.1</v>
      </c>
      <c r="I7" s="154">
        <f t="shared" si="4"/>
        <v>5868.8980000000001</v>
      </c>
      <c r="J7" s="155">
        <f t="shared" si="5"/>
        <v>2.1291030150474032E-2</v>
      </c>
      <c r="K7" s="155">
        <f t="shared" si="6"/>
        <v>0.39257064507542327</v>
      </c>
      <c r="L7" s="155">
        <f t="shared" si="7"/>
        <v>0.21077210747230571</v>
      </c>
      <c r="M7" s="156">
        <f t="shared" si="8"/>
        <v>13.978999999999999</v>
      </c>
      <c r="N7" s="157">
        <f t="shared" si="9"/>
        <v>0.10199999999999999</v>
      </c>
      <c r="O7" s="157">
        <f t="shared" si="10"/>
        <v>32.902000000000001</v>
      </c>
      <c r="P7" s="158">
        <f t="shared" si="11"/>
        <v>1.0133333333333332</v>
      </c>
      <c r="Q7" s="159">
        <f t="shared" si="12"/>
        <v>85</v>
      </c>
      <c r="R7" s="160">
        <f t="shared" si="13"/>
        <v>26.113160091225456</v>
      </c>
      <c r="S7" s="145">
        <f t="shared" si="14"/>
        <v>6</v>
      </c>
      <c r="T7" s="145">
        <f t="shared" si="15"/>
        <v>1931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177</v>
      </c>
      <c r="Z7" s="4" t="s">
        <v>169</v>
      </c>
      <c r="AA7" s="4" t="s">
        <v>48</v>
      </c>
      <c r="AB7" s="4">
        <v>531</v>
      </c>
      <c r="AC7" s="4">
        <v>5868.8980000000001</v>
      </c>
      <c r="AD7" s="4">
        <v>3022.1990000000001</v>
      </c>
      <c r="AE7" s="4">
        <v>1.9419999999999999</v>
      </c>
      <c r="AF7" s="4">
        <v>2.1</v>
      </c>
      <c r="AG7" s="4">
        <v>13.978999999999999</v>
      </c>
      <c r="AH7" s="4">
        <v>383.43964299999999</v>
      </c>
      <c r="AI7" s="4">
        <v>8.1638249999999992</v>
      </c>
      <c r="AJ7" s="4">
        <v>150.52714800000001</v>
      </c>
      <c r="AK7" s="4">
        <v>1237</v>
      </c>
      <c r="AL7" s="4">
        <v>6</v>
      </c>
      <c r="AM7" s="4">
        <v>1931</v>
      </c>
      <c r="AN7" s="4">
        <v>85</v>
      </c>
      <c r="AO7" s="4">
        <v>15.305923</v>
      </c>
      <c r="AP7" s="4">
        <v>5082.6000000000004</v>
      </c>
      <c r="AQ7" s="4">
        <v>60.8</v>
      </c>
      <c r="AR7" s="4">
        <v>53</v>
      </c>
      <c r="AS7" s="4">
        <v>45609</v>
      </c>
      <c r="AT7" s="4">
        <v>0.10199999999999999</v>
      </c>
      <c r="AU7" s="4">
        <v>32.902000000000001</v>
      </c>
      <c r="AV7" s="4">
        <v>49904</v>
      </c>
      <c r="AW7" s="4">
        <v>0</v>
      </c>
      <c r="AX7" s="30">
        <v>0.52</v>
      </c>
      <c r="AY7">
        <v>0.92476190476190467</v>
      </c>
      <c r="AZ7" t="s">
        <v>68</v>
      </c>
      <c r="BA7" t="s">
        <v>175</v>
      </c>
      <c r="BB7">
        <v>5</v>
      </c>
      <c r="BC7" t="s">
        <v>371</v>
      </c>
      <c r="BD7">
        <v>7</v>
      </c>
      <c r="BE7">
        <v>121345.91800000001</v>
      </c>
      <c r="BF7">
        <v>4.8365022052080896E-2</v>
      </c>
      <c r="BG7">
        <v>4.4726129916733852E-2</v>
      </c>
      <c r="BH7">
        <v>449856.63099999999</v>
      </c>
      <c r="BI7">
        <v>1.3046152030601057E-2</v>
      </c>
      <c r="BJ7">
        <v>1.2064584401632024E-2</v>
      </c>
      <c r="BK7">
        <v>1</v>
      </c>
      <c r="BL7" t="s">
        <v>69</v>
      </c>
      <c r="BM7">
        <v>1</v>
      </c>
      <c r="BN7" t="s">
        <v>342</v>
      </c>
    </row>
    <row r="8" spans="1:66">
      <c r="A8" s="140" t="str">
        <f t="shared" ref="A8:A45" si="20">W8</f>
        <v>청라교통</v>
      </c>
      <c r="B8" s="140" t="str">
        <f t="shared" ref="B8:B45" si="21">V8</f>
        <v>112</v>
      </c>
      <c r="C8" s="141" t="str">
        <f t="shared" ref="C8:C45" si="22">Y8</f>
        <v>70바5997</v>
      </c>
      <c r="D8" s="115" t="str">
        <f t="shared" ref="D8:D45" si="23">Z8</f>
        <v>대형</v>
      </c>
      <c r="E8" s="111" t="str">
        <f t="shared" si="16"/>
        <v>S</v>
      </c>
      <c r="F8" s="161">
        <f t="shared" si="17"/>
        <v>1.0028571428571427</v>
      </c>
      <c r="G8" s="162">
        <f t="shared" si="18"/>
        <v>2.1059999999999999</v>
      </c>
      <c r="H8" s="163">
        <f t="shared" si="19"/>
        <v>2.1</v>
      </c>
      <c r="I8" s="164">
        <f t="shared" ref="I8:I45" si="24">AC8</f>
        <v>6747.0169999999998</v>
      </c>
      <c r="J8" s="165">
        <f t="shared" ref="J8:J45" si="25">AI8/AH8</f>
        <v>2.0659523765548433E-2</v>
      </c>
      <c r="K8" s="165">
        <f t="shared" ref="K8:K45" si="26">AJ8/AH8</f>
        <v>0.34887847559158475</v>
      </c>
      <c r="L8" s="165">
        <f t="shared" ref="L8:L45" si="27">AK8/AC8</f>
        <v>0.19223310093927434</v>
      </c>
      <c r="M8" s="166">
        <f t="shared" ref="M8:M45" si="28">AG8</f>
        <v>16.007999999999999</v>
      </c>
      <c r="N8" s="167">
        <f t="shared" ref="N8:N45" si="29">IF(AW8=0,AT8,"속도계이상")</f>
        <v>0.104</v>
      </c>
      <c r="O8" s="167">
        <f t="shared" ref="O8:O45" si="30">IF(AW8=0,AU8,"속도계이상")</f>
        <v>28.931000000000001</v>
      </c>
      <c r="P8" s="168">
        <f t="shared" ref="P8:P45" si="31">AQ8/60</f>
        <v>1.8333333333333333E-2</v>
      </c>
      <c r="Q8" s="169">
        <f t="shared" ref="Q8:Q45" si="32">AN8</f>
        <v>84</v>
      </c>
      <c r="R8" s="170">
        <f t="shared" ref="R8:R45" si="33">AC8/(AH8-AI8-AJ8)</f>
        <v>26.052035556788066</v>
      </c>
      <c r="S8" s="142">
        <f t="shared" ref="S8:S45" si="34">IF(AW8=0,AL8,"속도계이상")</f>
        <v>7</v>
      </c>
      <c r="T8" s="142">
        <f t="shared" ref="T8:T45" si="35">IF(AW8=0,AM8,"속도계이상")</f>
        <v>1952</v>
      </c>
      <c r="U8" t="s">
        <v>117</v>
      </c>
      <c r="V8" s="5" t="s">
        <v>118</v>
      </c>
      <c r="W8" t="s">
        <v>117</v>
      </c>
      <c r="X8" s="5" t="s">
        <v>118</v>
      </c>
      <c r="Y8" t="s">
        <v>178</v>
      </c>
      <c r="Z8" t="s">
        <v>169</v>
      </c>
      <c r="AA8" t="s">
        <v>48</v>
      </c>
      <c r="AB8">
        <v>531</v>
      </c>
      <c r="AC8" s="1">
        <v>6747.0169999999998</v>
      </c>
      <c r="AD8" s="1">
        <v>3203.748</v>
      </c>
      <c r="AE8" s="28">
        <v>2.1059999999999999</v>
      </c>
      <c r="AF8">
        <v>2.1</v>
      </c>
      <c r="AG8">
        <v>16.007999999999999</v>
      </c>
      <c r="AH8">
        <v>410.78183100000001</v>
      </c>
      <c r="AI8">
        <v>8.4865569999999995</v>
      </c>
      <c r="AJ8">
        <v>143.312939</v>
      </c>
      <c r="AK8">
        <v>1297</v>
      </c>
      <c r="AL8">
        <v>7</v>
      </c>
      <c r="AM8">
        <v>1952</v>
      </c>
      <c r="AN8">
        <v>84</v>
      </c>
      <c r="AO8">
        <v>16.424817999999998</v>
      </c>
      <c r="AP8">
        <v>5136.7</v>
      </c>
      <c r="AQ8">
        <v>1.1000000000000001</v>
      </c>
      <c r="AR8">
        <v>10</v>
      </c>
      <c r="AS8">
        <v>3031</v>
      </c>
      <c r="AT8">
        <v>0.104</v>
      </c>
      <c r="AU8">
        <v>28.931000000000001</v>
      </c>
      <c r="AV8">
        <v>59182</v>
      </c>
      <c r="AW8">
        <v>0</v>
      </c>
      <c r="AX8" s="29">
        <v>0.62</v>
      </c>
      <c r="AY8">
        <v>1.0028571428571427</v>
      </c>
      <c r="AZ8" t="s">
        <v>71</v>
      </c>
      <c r="BA8" t="s">
        <v>175</v>
      </c>
      <c r="BB8">
        <v>4</v>
      </c>
      <c r="BC8" t="s">
        <v>483</v>
      </c>
      <c r="BD8">
        <v>9</v>
      </c>
      <c r="BE8">
        <v>121345.91800000001</v>
      </c>
      <c r="BF8">
        <v>5.5601515990014595E-2</v>
      </c>
      <c r="BG8">
        <v>5.5760377464271767E-2</v>
      </c>
      <c r="BH8">
        <v>449856.63099999999</v>
      </c>
      <c r="BI8">
        <v>1.4998149488208833E-2</v>
      </c>
      <c r="BJ8">
        <v>1.5041001343889427E-2</v>
      </c>
      <c r="BK8">
        <v>1</v>
      </c>
      <c r="BL8" t="s">
        <v>71</v>
      </c>
      <c r="BM8">
        <v>0</v>
      </c>
      <c r="BN8" t="s">
        <v>341</v>
      </c>
    </row>
    <row r="9" spans="1:66">
      <c r="A9" s="143" t="str">
        <f t="shared" si="20"/>
        <v>청라교통</v>
      </c>
      <c r="B9" s="143" t="str">
        <f t="shared" si="21"/>
        <v>112</v>
      </c>
      <c r="C9" s="144" t="str">
        <f t="shared" si="22"/>
        <v>70바6013</v>
      </c>
      <c r="D9" s="132" t="str">
        <f t="shared" si="23"/>
        <v>대형</v>
      </c>
      <c r="E9" s="128" t="str">
        <f t="shared" si="16"/>
        <v>S</v>
      </c>
      <c r="F9" s="151">
        <f t="shared" si="17"/>
        <v>1.1154999999999999</v>
      </c>
      <c r="G9" s="152">
        <f t="shared" si="18"/>
        <v>2.2309999999999999</v>
      </c>
      <c r="H9" s="153">
        <f t="shared" si="19"/>
        <v>2</v>
      </c>
      <c r="I9" s="154">
        <f t="shared" si="24"/>
        <v>6933.0240000000003</v>
      </c>
      <c r="J9" s="155">
        <f t="shared" si="25"/>
        <v>2.5795428031354335E-2</v>
      </c>
      <c r="K9" s="155">
        <f t="shared" si="26"/>
        <v>0.36868400604069351</v>
      </c>
      <c r="L9" s="155">
        <f t="shared" si="27"/>
        <v>0.17077685004407889</v>
      </c>
      <c r="M9" s="156">
        <f t="shared" si="28"/>
        <v>12.914999999999999</v>
      </c>
      <c r="N9" s="157">
        <f t="shared" si="29"/>
        <v>0.34599999999999997</v>
      </c>
      <c r="O9" s="157">
        <f t="shared" si="30"/>
        <v>36.42</v>
      </c>
      <c r="P9" s="158">
        <f t="shared" si="31"/>
        <v>0</v>
      </c>
      <c r="Q9" s="159">
        <f t="shared" si="32"/>
        <v>79</v>
      </c>
      <c r="R9" s="160">
        <f t="shared" si="33"/>
        <v>26.4527421394478</v>
      </c>
      <c r="S9" s="145">
        <f t="shared" si="34"/>
        <v>24</v>
      </c>
      <c r="T9" s="145">
        <f t="shared" si="35"/>
        <v>2525</v>
      </c>
      <c r="U9" t="s">
        <v>117</v>
      </c>
      <c r="V9" s="5" t="s">
        <v>118</v>
      </c>
      <c r="W9" t="s">
        <v>117</v>
      </c>
      <c r="X9" s="5" t="s">
        <v>118</v>
      </c>
      <c r="Y9" t="s">
        <v>179</v>
      </c>
      <c r="Z9" t="s">
        <v>169</v>
      </c>
      <c r="AA9" t="s">
        <v>48</v>
      </c>
      <c r="AB9">
        <v>531</v>
      </c>
      <c r="AC9" s="1">
        <v>6933.0240000000003</v>
      </c>
      <c r="AD9" s="1">
        <v>3106.9110000000001</v>
      </c>
      <c r="AE9" s="28">
        <v>2.2309999999999999</v>
      </c>
      <c r="AF9">
        <v>2</v>
      </c>
      <c r="AG9">
        <v>12.914999999999999</v>
      </c>
      <c r="AH9">
        <v>432.835733</v>
      </c>
      <c r="AI9">
        <v>11.165183000000001</v>
      </c>
      <c r="AJ9">
        <v>159.579612</v>
      </c>
      <c r="AK9">
        <v>1184</v>
      </c>
      <c r="AL9">
        <v>24</v>
      </c>
      <c r="AM9">
        <v>2525</v>
      </c>
      <c r="AN9">
        <v>79</v>
      </c>
      <c r="AO9">
        <v>16.017679000000001</v>
      </c>
      <c r="AP9">
        <v>3285.8</v>
      </c>
      <c r="AQ9">
        <v>0</v>
      </c>
      <c r="AR9">
        <v>17</v>
      </c>
      <c r="AS9">
        <v>10723</v>
      </c>
      <c r="AT9">
        <v>0.34599999999999997</v>
      </c>
      <c r="AU9">
        <v>36.42</v>
      </c>
      <c r="AV9">
        <v>60806</v>
      </c>
      <c r="AW9">
        <v>0</v>
      </c>
      <c r="AX9" s="29">
        <v>0.56000000000000005</v>
      </c>
      <c r="AY9">
        <v>1.1154999999999999</v>
      </c>
      <c r="AZ9" t="s">
        <v>71</v>
      </c>
      <c r="BA9" t="s">
        <v>175</v>
      </c>
      <c r="BB9">
        <v>1</v>
      </c>
      <c r="BC9" t="s">
        <v>180</v>
      </c>
      <c r="BD9">
        <v>10</v>
      </c>
      <c r="BE9">
        <v>121345.91800000001</v>
      </c>
      <c r="BF9">
        <v>5.7134381726792E-2</v>
      </c>
      <c r="BG9">
        <v>6.3733402816236476E-2</v>
      </c>
      <c r="BH9">
        <v>449856.63099999999</v>
      </c>
      <c r="BI9">
        <v>1.5411630111105332E-2</v>
      </c>
      <c r="BJ9">
        <v>1.7191673388937997E-2</v>
      </c>
      <c r="BK9">
        <v>1</v>
      </c>
      <c r="BL9" t="s">
        <v>71</v>
      </c>
      <c r="BM9">
        <v>0</v>
      </c>
      <c r="BN9" t="s">
        <v>341</v>
      </c>
    </row>
    <row r="10" spans="1:66">
      <c r="A10" s="140" t="str">
        <f t="shared" si="20"/>
        <v>청라교통</v>
      </c>
      <c r="B10" s="140" t="str">
        <f t="shared" si="21"/>
        <v>112</v>
      </c>
      <c r="C10" s="141" t="str">
        <f t="shared" si="22"/>
        <v>70바6014</v>
      </c>
      <c r="D10" s="115" t="str">
        <f t="shared" si="23"/>
        <v>대형</v>
      </c>
      <c r="E10" s="111" t="str">
        <f t="shared" si="16"/>
        <v>D</v>
      </c>
      <c r="F10" s="161">
        <f t="shared" si="17"/>
        <v>0.80954545454545446</v>
      </c>
      <c r="G10" s="162">
        <f t="shared" si="18"/>
        <v>1.7809999999999999</v>
      </c>
      <c r="H10" s="163">
        <f t="shared" si="19"/>
        <v>2.2000000000000002</v>
      </c>
      <c r="I10" s="164">
        <f t="shared" si="24"/>
        <v>5599.96</v>
      </c>
      <c r="J10" s="165">
        <f t="shared" si="25"/>
        <v>3.7615878821372559E-2</v>
      </c>
      <c r="K10" s="165">
        <f t="shared" si="26"/>
        <v>0.36658511382773895</v>
      </c>
      <c r="L10" s="165">
        <f t="shared" si="27"/>
        <v>0.18642990307073623</v>
      </c>
      <c r="M10" s="166">
        <f t="shared" si="28"/>
        <v>14.23</v>
      </c>
      <c r="N10" s="167">
        <f t="shared" si="29"/>
        <v>0.107</v>
      </c>
      <c r="O10" s="167">
        <f t="shared" si="30"/>
        <v>28.625</v>
      </c>
      <c r="P10" s="168">
        <f t="shared" si="31"/>
        <v>2.6666666666666668E-2</v>
      </c>
      <c r="Q10" s="169">
        <f t="shared" si="32"/>
        <v>84</v>
      </c>
      <c r="R10" s="170">
        <f t="shared" si="33"/>
        <v>27.406887481262181</v>
      </c>
      <c r="S10" s="142">
        <f t="shared" si="34"/>
        <v>6</v>
      </c>
      <c r="T10" s="142">
        <f t="shared" si="35"/>
        <v>1603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181</v>
      </c>
      <c r="Z10" s="4" t="s">
        <v>169</v>
      </c>
      <c r="AA10" s="4" t="s">
        <v>48</v>
      </c>
      <c r="AB10" s="4">
        <v>531</v>
      </c>
      <c r="AC10" s="4">
        <v>5599.96</v>
      </c>
      <c r="AD10" s="4">
        <v>3143.55</v>
      </c>
      <c r="AE10" s="4">
        <v>1.7809999999999999</v>
      </c>
      <c r="AF10" s="4">
        <v>2.2000000000000002</v>
      </c>
      <c r="AG10" s="4">
        <v>14.23</v>
      </c>
      <c r="AH10" s="4">
        <v>342.94575600000002</v>
      </c>
      <c r="AI10" s="4">
        <v>12.900206000000001</v>
      </c>
      <c r="AJ10" s="4">
        <v>125.71880899999999</v>
      </c>
      <c r="AK10" s="4">
        <v>1044</v>
      </c>
      <c r="AL10" s="4">
        <v>6</v>
      </c>
      <c r="AM10" s="4">
        <v>1603</v>
      </c>
      <c r="AN10" s="4">
        <v>84</v>
      </c>
      <c r="AO10" s="4">
        <v>16.328996</v>
      </c>
      <c r="AP10" s="4">
        <v>6167.6</v>
      </c>
      <c r="AQ10" s="4">
        <v>1.6</v>
      </c>
      <c r="AR10" s="4">
        <v>25</v>
      </c>
      <c r="AS10" s="4">
        <v>17766</v>
      </c>
      <c r="AT10" s="4">
        <v>0.107</v>
      </c>
      <c r="AU10" s="4">
        <v>28.625</v>
      </c>
      <c r="AV10" s="4">
        <v>48886</v>
      </c>
      <c r="AW10" s="4">
        <v>0</v>
      </c>
      <c r="AX10" s="30">
        <v>0.46</v>
      </c>
      <c r="AY10">
        <v>0.80954545454545446</v>
      </c>
      <c r="AZ10" t="s">
        <v>67</v>
      </c>
      <c r="BA10" t="s">
        <v>175</v>
      </c>
      <c r="BB10">
        <v>2</v>
      </c>
      <c r="BC10" t="s">
        <v>389</v>
      </c>
      <c r="BD10">
        <v>13</v>
      </c>
      <c r="BE10">
        <v>121345.91800000001</v>
      </c>
      <c r="BF10">
        <v>4.6148729947388917E-2</v>
      </c>
      <c r="BG10">
        <v>3.7359494561954386E-2</v>
      </c>
      <c r="BH10">
        <v>449856.63099999999</v>
      </c>
      <c r="BI10">
        <v>1.2448321563142637E-2</v>
      </c>
      <c r="BJ10">
        <v>1.0077482138162288E-2</v>
      </c>
      <c r="BK10">
        <v>1</v>
      </c>
      <c r="BL10" t="s">
        <v>70</v>
      </c>
      <c r="BM10">
        <v>1</v>
      </c>
      <c r="BN10" t="s">
        <v>342</v>
      </c>
    </row>
    <row r="11" spans="1:66">
      <c r="A11" s="143" t="str">
        <f t="shared" si="20"/>
        <v>청라교통</v>
      </c>
      <c r="B11" s="143" t="str">
        <f t="shared" si="21"/>
        <v>112</v>
      </c>
      <c r="C11" s="144" t="str">
        <f t="shared" si="22"/>
        <v>70바6015</v>
      </c>
      <c r="D11" s="132" t="str">
        <f t="shared" si="23"/>
        <v>대형</v>
      </c>
      <c r="E11" s="128" t="str">
        <f t="shared" si="16"/>
        <v>B</v>
      </c>
      <c r="F11" s="151">
        <f t="shared" si="17"/>
        <v>0.92954545454545445</v>
      </c>
      <c r="G11" s="152">
        <f t="shared" si="18"/>
        <v>2.0449999999999999</v>
      </c>
      <c r="H11" s="153">
        <f t="shared" si="19"/>
        <v>2.2000000000000002</v>
      </c>
      <c r="I11" s="154">
        <f t="shared" si="24"/>
        <v>7470.4</v>
      </c>
      <c r="J11" s="155">
        <f t="shared" si="25"/>
        <v>2.1789248547087942E-2</v>
      </c>
      <c r="K11" s="155">
        <f t="shared" si="26"/>
        <v>0.38562591394659668</v>
      </c>
      <c r="L11" s="155">
        <f t="shared" si="27"/>
        <v>0.22756478903405442</v>
      </c>
      <c r="M11" s="156">
        <f t="shared" si="28"/>
        <v>14.92</v>
      </c>
      <c r="N11" s="157">
        <f t="shared" si="29"/>
        <v>0.34799999999999998</v>
      </c>
      <c r="O11" s="157">
        <f t="shared" si="30"/>
        <v>52.848999999999997</v>
      </c>
      <c r="P11" s="158">
        <f t="shared" si="31"/>
        <v>0</v>
      </c>
      <c r="Q11" s="159">
        <f t="shared" si="32"/>
        <v>81</v>
      </c>
      <c r="R11" s="160">
        <f t="shared" si="33"/>
        <v>27.170705463667922</v>
      </c>
      <c r="S11" s="145">
        <f t="shared" si="34"/>
        <v>26</v>
      </c>
      <c r="T11" s="145">
        <f t="shared" si="35"/>
        <v>3948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182</v>
      </c>
      <c r="Z11" t="s">
        <v>169</v>
      </c>
      <c r="AA11" t="s">
        <v>48</v>
      </c>
      <c r="AB11">
        <v>531</v>
      </c>
      <c r="AC11" s="1">
        <v>7470.4</v>
      </c>
      <c r="AD11" s="1">
        <v>3652.2040000000002</v>
      </c>
      <c r="AE11" s="28">
        <v>2.0449999999999999</v>
      </c>
      <c r="AF11">
        <v>2.2000000000000002</v>
      </c>
      <c r="AG11">
        <v>14.92</v>
      </c>
      <c r="AH11">
        <v>463.97267799999997</v>
      </c>
      <c r="AI11">
        <v>10.109616000000001</v>
      </c>
      <c r="AJ11">
        <v>178.91988799999999</v>
      </c>
      <c r="AK11">
        <v>1700</v>
      </c>
      <c r="AL11">
        <v>26</v>
      </c>
      <c r="AM11">
        <v>3948</v>
      </c>
      <c r="AN11">
        <v>81</v>
      </c>
      <c r="AO11">
        <v>16.100947999999999</v>
      </c>
      <c r="AP11">
        <v>7542.8</v>
      </c>
      <c r="AQ11">
        <v>0</v>
      </c>
      <c r="AR11">
        <v>44</v>
      </c>
      <c r="AS11">
        <v>36137</v>
      </c>
      <c r="AT11">
        <v>0.34799999999999998</v>
      </c>
      <c r="AU11">
        <v>52.848999999999997</v>
      </c>
      <c r="AV11">
        <v>65861</v>
      </c>
      <c r="AW11">
        <v>0</v>
      </c>
      <c r="AX11" s="29">
        <v>0.55000000000000004</v>
      </c>
      <c r="AY11">
        <v>0.92954545454545445</v>
      </c>
      <c r="AZ11" t="s">
        <v>68</v>
      </c>
      <c r="BA11" t="s">
        <v>175</v>
      </c>
      <c r="BB11">
        <v>4</v>
      </c>
      <c r="BC11" t="s">
        <v>373</v>
      </c>
      <c r="BD11">
        <v>13</v>
      </c>
      <c r="BE11">
        <v>121345.91800000001</v>
      </c>
      <c r="BF11">
        <v>6.1562845484427413E-2</v>
      </c>
      <c r="BG11">
        <v>5.7225463188933658E-2</v>
      </c>
      <c r="BH11">
        <v>449856.63099999999</v>
      </c>
      <c r="BI11">
        <v>1.6606179580800712E-2</v>
      </c>
      <c r="BJ11">
        <v>1.5436198746698842E-2</v>
      </c>
      <c r="BK11">
        <v>1</v>
      </c>
      <c r="BL11" t="s">
        <v>68</v>
      </c>
      <c r="BM11">
        <v>0</v>
      </c>
      <c r="BN11" t="s">
        <v>341</v>
      </c>
    </row>
    <row r="12" spans="1:66" s="2" customFormat="1">
      <c r="A12" s="140" t="str">
        <f t="shared" si="20"/>
        <v>청라교통</v>
      </c>
      <c r="B12" s="140" t="str">
        <f t="shared" si="21"/>
        <v>112</v>
      </c>
      <c r="C12" s="141" t="str">
        <f t="shared" si="22"/>
        <v>70바6032</v>
      </c>
      <c r="D12" s="115" t="str">
        <f t="shared" si="23"/>
        <v>대형</v>
      </c>
      <c r="E12" s="111" t="str">
        <f t="shared" si="16"/>
        <v>A</v>
      </c>
      <c r="F12" s="161">
        <f t="shared" si="17"/>
        <v>0.99333333333333318</v>
      </c>
      <c r="G12" s="162">
        <f t="shared" si="18"/>
        <v>2.0859999999999999</v>
      </c>
      <c r="H12" s="163">
        <f t="shared" si="19"/>
        <v>2.1</v>
      </c>
      <c r="I12" s="164">
        <f t="shared" si="24"/>
        <v>7315.7650000000003</v>
      </c>
      <c r="J12" s="165">
        <f t="shared" si="25"/>
        <v>2.7191533167097898E-2</v>
      </c>
      <c r="K12" s="165">
        <f t="shared" si="26"/>
        <v>0.35322186885917856</v>
      </c>
      <c r="L12" s="165">
        <f t="shared" si="27"/>
        <v>0.26613758096384998</v>
      </c>
      <c r="M12" s="166">
        <f t="shared" si="28"/>
        <v>13.042999999999999</v>
      </c>
      <c r="N12" s="167">
        <f t="shared" si="29"/>
        <v>0.246</v>
      </c>
      <c r="O12" s="167">
        <f t="shared" si="30"/>
        <v>24.795999999999999</v>
      </c>
      <c r="P12" s="168">
        <f t="shared" si="31"/>
        <v>0.74666666666666659</v>
      </c>
      <c r="Q12" s="169">
        <f t="shared" si="32"/>
        <v>90</v>
      </c>
      <c r="R12" s="170">
        <f t="shared" si="33"/>
        <v>26.293595429526029</v>
      </c>
      <c r="S12" s="142">
        <f t="shared" si="34"/>
        <v>18</v>
      </c>
      <c r="T12" s="142">
        <f t="shared" si="35"/>
        <v>1814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183</v>
      </c>
      <c r="Z12" t="s">
        <v>169</v>
      </c>
      <c r="AA12" t="s">
        <v>48</v>
      </c>
      <c r="AB12">
        <v>531</v>
      </c>
      <c r="AC12" s="1">
        <v>7315.7650000000003</v>
      </c>
      <c r="AD12" s="1">
        <v>3507.4110000000001</v>
      </c>
      <c r="AE12" s="28">
        <v>2.0859999999999999</v>
      </c>
      <c r="AF12">
        <v>2.1</v>
      </c>
      <c r="AG12">
        <v>13.042999999999999</v>
      </c>
      <c r="AH12">
        <v>449.06349799999998</v>
      </c>
      <c r="AI12">
        <v>12.210725</v>
      </c>
      <c r="AJ12">
        <v>158.61904799999999</v>
      </c>
      <c r="AK12">
        <v>1947</v>
      </c>
      <c r="AL12">
        <v>18</v>
      </c>
      <c r="AM12">
        <v>1814</v>
      </c>
      <c r="AN12">
        <v>90</v>
      </c>
      <c r="AO12">
        <v>16.291159</v>
      </c>
      <c r="AP12">
        <v>5131.1000000000004</v>
      </c>
      <c r="AQ12">
        <v>44.8</v>
      </c>
      <c r="AR12">
        <v>13</v>
      </c>
      <c r="AS12">
        <v>6818</v>
      </c>
      <c r="AT12">
        <v>0.246</v>
      </c>
      <c r="AU12">
        <v>24.795999999999999</v>
      </c>
      <c r="AV12">
        <v>61674</v>
      </c>
      <c r="AW12">
        <v>0</v>
      </c>
      <c r="AX12" s="29">
        <v>0.53</v>
      </c>
      <c r="AY12" s="2">
        <v>0.99333333333333318</v>
      </c>
      <c r="AZ12" s="2" t="s">
        <v>66</v>
      </c>
      <c r="BA12" s="2" t="s">
        <v>175</v>
      </c>
      <c r="BB12" s="2">
        <v>1</v>
      </c>
      <c r="BC12" s="2" t="s">
        <v>350</v>
      </c>
      <c r="BD12" s="2">
        <v>10</v>
      </c>
      <c r="BE12" s="2">
        <v>121345.91800000001</v>
      </c>
      <c r="BF12" s="2">
        <v>6.0288513372159749E-2</v>
      </c>
      <c r="BG12" s="2">
        <v>5.9886589949678673E-2</v>
      </c>
      <c r="BH12" s="2">
        <v>449856.63099999999</v>
      </c>
      <c r="BI12" s="2">
        <v>1.6262436731759547E-2</v>
      </c>
      <c r="BJ12" s="2">
        <v>1.6154020486881148E-2</v>
      </c>
      <c r="BK12" s="2">
        <v>1</v>
      </c>
      <c r="BL12" s="2" t="s">
        <v>66</v>
      </c>
      <c r="BM12" s="2">
        <v>0</v>
      </c>
      <c r="BN12" s="2" t="s">
        <v>341</v>
      </c>
    </row>
    <row r="13" spans="1:66">
      <c r="A13" s="143" t="str">
        <f t="shared" si="20"/>
        <v>청라교통</v>
      </c>
      <c r="B13" s="143" t="str">
        <f t="shared" si="21"/>
        <v>112</v>
      </c>
      <c r="C13" s="144" t="str">
        <f t="shared" si="22"/>
        <v>70바6056</v>
      </c>
      <c r="D13" s="132" t="str">
        <f t="shared" si="23"/>
        <v>대형</v>
      </c>
      <c r="E13" s="128" t="str">
        <f t="shared" si="16"/>
        <v>D</v>
      </c>
      <c r="F13" s="151">
        <f t="shared" si="17"/>
        <v>0.80363636363636359</v>
      </c>
      <c r="G13" s="152">
        <f t="shared" si="18"/>
        <v>1.768</v>
      </c>
      <c r="H13" s="153">
        <f t="shared" si="19"/>
        <v>2.2000000000000002</v>
      </c>
      <c r="I13" s="154">
        <f t="shared" si="24"/>
        <v>6171.6760000000004</v>
      </c>
      <c r="J13" s="155">
        <f t="shared" si="25"/>
        <v>2.6700857054322052E-2</v>
      </c>
      <c r="K13" s="155">
        <f t="shared" si="26"/>
        <v>0.42646645213172196</v>
      </c>
      <c r="L13" s="155">
        <f t="shared" si="27"/>
        <v>0.21695889414804015</v>
      </c>
      <c r="M13" s="156">
        <f t="shared" si="28"/>
        <v>16.385000000000002</v>
      </c>
      <c r="N13" s="157">
        <f t="shared" si="29"/>
        <v>0.77800000000000002</v>
      </c>
      <c r="O13" s="157">
        <f t="shared" si="30"/>
        <v>60.567</v>
      </c>
      <c r="P13" s="158">
        <f t="shared" si="31"/>
        <v>0</v>
      </c>
      <c r="Q13" s="159">
        <f t="shared" si="32"/>
        <v>84</v>
      </c>
      <c r="R13" s="160">
        <f t="shared" si="33"/>
        <v>27.558578382457469</v>
      </c>
      <c r="S13" s="145">
        <f t="shared" si="34"/>
        <v>48</v>
      </c>
      <c r="T13" s="145">
        <f t="shared" si="35"/>
        <v>3738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346</v>
      </c>
      <c r="Z13" s="4" t="s">
        <v>169</v>
      </c>
      <c r="AA13" s="4" t="s">
        <v>48</v>
      </c>
      <c r="AB13" s="4">
        <v>531</v>
      </c>
      <c r="AC13" s="4">
        <v>6171.6760000000004</v>
      </c>
      <c r="AD13" s="4">
        <v>3491.0250000000001</v>
      </c>
      <c r="AE13" s="4">
        <v>1.768</v>
      </c>
      <c r="AF13" s="4">
        <v>2.2000000000000002</v>
      </c>
      <c r="AG13" s="4">
        <v>16.385000000000002</v>
      </c>
      <c r="AH13" s="4">
        <v>409.53576800000002</v>
      </c>
      <c r="AI13" s="4">
        <v>10.934956</v>
      </c>
      <c r="AJ13" s="4">
        <v>174.653266</v>
      </c>
      <c r="AK13" s="4">
        <v>1339</v>
      </c>
      <c r="AL13" s="4">
        <v>48</v>
      </c>
      <c r="AM13" s="4">
        <v>3738</v>
      </c>
      <c r="AN13" s="4">
        <v>84</v>
      </c>
      <c r="AO13" s="4">
        <v>15.069931</v>
      </c>
      <c r="AP13" s="4">
        <v>9447.7000000000007</v>
      </c>
      <c r="AQ13" s="4">
        <v>0</v>
      </c>
      <c r="AR13" s="4">
        <v>106</v>
      </c>
      <c r="AS13" s="4">
        <v>110281</v>
      </c>
      <c r="AT13" s="4">
        <v>0.77800000000000002</v>
      </c>
      <c r="AU13" s="4">
        <v>60.567</v>
      </c>
      <c r="AV13" s="4">
        <v>55936</v>
      </c>
      <c r="AW13" s="4">
        <v>0</v>
      </c>
      <c r="AX13" s="30">
        <v>0.5</v>
      </c>
      <c r="AY13">
        <v>0.80363636363636359</v>
      </c>
      <c r="AZ13" t="s">
        <v>67</v>
      </c>
      <c r="BA13" t="s">
        <v>175</v>
      </c>
      <c r="BB13">
        <v>3</v>
      </c>
      <c r="BC13" t="s">
        <v>401</v>
      </c>
      <c r="BD13">
        <v>9</v>
      </c>
      <c r="BE13">
        <v>121345.91800000001</v>
      </c>
      <c r="BF13">
        <v>5.086018633111334E-2</v>
      </c>
      <c r="BG13">
        <v>4.0873095197003807E-2</v>
      </c>
      <c r="BH13">
        <v>449856.63099999999</v>
      </c>
      <c r="BI13">
        <v>1.371920646424794E-2</v>
      </c>
      <c r="BJ13">
        <v>1.1025253194904707E-2</v>
      </c>
      <c r="BK13">
        <v>1</v>
      </c>
      <c r="BL13" t="s">
        <v>70</v>
      </c>
      <c r="BM13">
        <v>1</v>
      </c>
      <c r="BN13" t="s">
        <v>342</v>
      </c>
    </row>
    <row r="14" spans="1:66">
      <c r="A14" s="140" t="str">
        <f t="shared" si="20"/>
        <v>청라교통</v>
      </c>
      <c r="B14" s="140" t="str">
        <f t="shared" si="21"/>
        <v>112</v>
      </c>
      <c r="C14" s="141" t="str">
        <f t="shared" si="22"/>
        <v>70바6062</v>
      </c>
      <c r="D14" s="115" t="str">
        <f t="shared" si="23"/>
        <v>대형</v>
      </c>
      <c r="E14" s="111" t="str">
        <f t="shared" si="16"/>
        <v>A</v>
      </c>
      <c r="F14" s="161">
        <f t="shared" si="17"/>
        <v>0.97199999999999998</v>
      </c>
      <c r="G14" s="162">
        <f t="shared" si="18"/>
        <v>1.944</v>
      </c>
      <c r="H14" s="163">
        <f t="shared" si="19"/>
        <v>2</v>
      </c>
      <c r="I14" s="164">
        <f t="shared" si="24"/>
        <v>6862.585</v>
      </c>
      <c r="J14" s="165">
        <f t="shared" si="25"/>
        <v>3.7478316062769468E-2</v>
      </c>
      <c r="K14" s="165">
        <f t="shared" si="26"/>
        <v>0.39411867532108713</v>
      </c>
      <c r="L14" s="165">
        <f t="shared" si="27"/>
        <v>0.20793913663728755</v>
      </c>
      <c r="M14" s="166">
        <f t="shared" si="28"/>
        <v>16.545999999999999</v>
      </c>
      <c r="N14" s="167">
        <f t="shared" si="29"/>
        <v>0.88900000000000001</v>
      </c>
      <c r="O14" s="167">
        <f t="shared" si="30"/>
        <v>50.665999999999997</v>
      </c>
      <c r="P14" s="168">
        <f t="shared" si="31"/>
        <v>0</v>
      </c>
      <c r="Q14" s="169">
        <f t="shared" si="32"/>
        <v>82</v>
      </c>
      <c r="R14" s="170">
        <f t="shared" si="33"/>
        <v>27.251876465519757</v>
      </c>
      <c r="S14" s="142">
        <f t="shared" si="34"/>
        <v>61</v>
      </c>
      <c r="T14" s="142">
        <f t="shared" si="35"/>
        <v>3477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185</v>
      </c>
      <c r="Z14" t="s">
        <v>169</v>
      </c>
      <c r="AA14" t="s">
        <v>48</v>
      </c>
      <c r="AB14">
        <v>531</v>
      </c>
      <c r="AC14" s="1">
        <v>6862.585</v>
      </c>
      <c r="AD14" s="1">
        <v>3529.8649999999998</v>
      </c>
      <c r="AE14" s="28">
        <v>1.944</v>
      </c>
      <c r="AF14">
        <v>2</v>
      </c>
      <c r="AG14">
        <v>16.545999999999999</v>
      </c>
      <c r="AH14">
        <v>443.031858</v>
      </c>
      <c r="AI14">
        <v>16.604088000000001</v>
      </c>
      <c r="AJ14">
        <v>174.60712899999999</v>
      </c>
      <c r="AK14">
        <v>1427</v>
      </c>
      <c r="AL14">
        <v>61</v>
      </c>
      <c r="AM14">
        <v>3477</v>
      </c>
      <c r="AN14">
        <v>82</v>
      </c>
      <c r="AO14">
        <v>15.490048</v>
      </c>
      <c r="AP14">
        <v>8502.6</v>
      </c>
      <c r="AQ14">
        <v>0</v>
      </c>
      <c r="AR14">
        <v>82</v>
      </c>
      <c r="AS14">
        <v>86487</v>
      </c>
      <c r="AT14">
        <v>0.88900000000000001</v>
      </c>
      <c r="AU14">
        <v>50.665999999999997</v>
      </c>
      <c r="AV14">
        <v>62621</v>
      </c>
      <c r="AW14">
        <v>0</v>
      </c>
      <c r="AX14" s="29">
        <v>0.56000000000000005</v>
      </c>
      <c r="AY14">
        <v>0.97199999999999998</v>
      </c>
      <c r="AZ14" t="s">
        <v>66</v>
      </c>
      <c r="BA14" t="s">
        <v>175</v>
      </c>
      <c r="BB14">
        <v>3</v>
      </c>
      <c r="BC14" t="s">
        <v>402</v>
      </c>
      <c r="BD14">
        <v>11</v>
      </c>
      <c r="BE14">
        <v>121345.91800000001</v>
      </c>
      <c r="BF14">
        <v>5.6553900725362677E-2</v>
      </c>
      <c r="BG14">
        <v>5.4970391505052521E-2</v>
      </c>
      <c r="BH14">
        <v>449856.63099999999</v>
      </c>
      <c r="BI14">
        <v>1.5255049113636385E-2</v>
      </c>
      <c r="BJ14">
        <v>1.4827907738454566E-2</v>
      </c>
      <c r="BK14">
        <v>1</v>
      </c>
      <c r="BL14" t="s">
        <v>68</v>
      </c>
      <c r="BM14">
        <v>1</v>
      </c>
      <c r="BN14" t="s">
        <v>342</v>
      </c>
    </row>
    <row r="15" spans="1:66">
      <c r="A15" s="143" t="str">
        <f t="shared" si="20"/>
        <v>청라교통</v>
      </c>
      <c r="B15" s="143" t="str">
        <f t="shared" si="21"/>
        <v>112</v>
      </c>
      <c r="C15" s="144" t="str">
        <f t="shared" si="22"/>
        <v>70바6063</v>
      </c>
      <c r="D15" s="132" t="str">
        <f t="shared" si="23"/>
        <v>대형</v>
      </c>
      <c r="E15" s="128" t="str">
        <f t="shared" si="16"/>
        <v>C</v>
      </c>
      <c r="F15" s="151">
        <f t="shared" si="17"/>
        <v>0.877</v>
      </c>
      <c r="G15" s="152">
        <f t="shared" si="18"/>
        <v>1.754</v>
      </c>
      <c r="H15" s="153">
        <f t="shared" si="19"/>
        <v>2</v>
      </c>
      <c r="I15" s="154">
        <f t="shared" si="24"/>
        <v>4608.2079999999996</v>
      </c>
      <c r="J15" s="155">
        <f t="shared" si="25"/>
        <v>2.1924634930621446E-2</v>
      </c>
      <c r="K15" s="155">
        <f t="shared" si="26"/>
        <v>0.44026231245621011</v>
      </c>
      <c r="L15" s="155">
        <f t="shared" si="27"/>
        <v>0.1753393076006986</v>
      </c>
      <c r="M15" s="156">
        <f t="shared" si="28"/>
        <v>17.844999999999999</v>
      </c>
      <c r="N15" s="157">
        <f t="shared" si="29"/>
        <v>0.28199999999999997</v>
      </c>
      <c r="O15" s="157">
        <f t="shared" si="30"/>
        <v>68.986000000000004</v>
      </c>
      <c r="P15" s="158">
        <f t="shared" si="31"/>
        <v>33.171666666666667</v>
      </c>
      <c r="Q15" s="159">
        <f t="shared" si="32"/>
        <v>93</v>
      </c>
      <c r="R15" s="160">
        <f t="shared" si="33"/>
        <v>27.93002987511591</v>
      </c>
      <c r="S15" s="145">
        <f t="shared" si="34"/>
        <v>13</v>
      </c>
      <c r="T15" s="145">
        <f t="shared" si="35"/>
        <v>3179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186</v>
      </c>
      <c r="Z15" t="s">
        <v>169</v>
      </c>
      <c r="AA15" t="s">
        <v>48</v>
      </c>
      <c r="AB15">
        <v>531</v>
      </c>
      <c r="AC15" s="1">
        <v>4608.2079999999996</v>
      </c>
      <c r="AD15" s="1">
        <v>2627.4639999999999</v>
      </c>
      <c r="AE15" s="28">
        <v>1.754</v>
      </c>
      <c r="AF15">
        <v>2</v>
      </c>
      <c r="AG15">
        <v>17.844999999999999</v>
      </c>
      <c r="AH15">
        <v>306.78161899999998</v>
      </c>
      <c r="AI15">
        <v>6.7260749999999998</v>
      </c>
      <c r="AJ15">
        <v>135.06438499999999</v>
      </c>
      <c r="AK15">
        <v>808</v>
      </c>
      <c r="AL15">
        <v>13</v>
      </c>
      <c r="AM15">
        <v>3179</v>
      </c>
      <c r="AN15">
        <v>93</v>
      </c>
      <c r="AO15">
        <v>15.021134</v>
      </c>
      <c r="AP15">
        <v>11956.2</v>
      </c>
      <c r="AQ15">
        <v>1990.3</v>
      </c>
      <c r="AR15">
        <v>107</v>
      </c>
      <c r="AS15">
        <v>109527</v>
      </c>
      <c r="AT15">
        <v>0.28199999999999997</v>
      </c>
      <c r="AU15">
        <v>68.986000000000004</v>
      </c>
      <c r="AV15">
        <v>36596</v>
      </c>
      <c r="AW15">
        <v>0</v>
      </c>
      <c r="AX15" s="29">
        <v>0.52</v>
      </c>
      <c r="AY15">
        <v>0.877</v>
      </c>
      <c r="AZ15" t="s">
        <v>69</v>
      </c>
      <c r="BA15" t="s">
        <v>175</v>
      </c>
      <c r="BB15">
        <v>3</v>
      </c>
      <c r="BC15" t="s">
        <v>194</v>
      </c>
      <c r="BD15">
        <v>12</v>
      </c>
      <c r="BE15">
        <v>121345.91800000001</v>
      </c>
      <c r="BF15">
        <v>3.797579742237394E-2</v>
      </c>
      <c r="BG15">
        <v>3.3304774339421944E-2</v>
      </c>
      <c r="BH15">
        <v>449856.63099999999</v>
      </c>
      <c r="BI15">
        <v>1.0243725850514361E-2</v>
      </c>
      <c r="BJ15">
        <v>8.983747570901094E-3</v>
      </c>
      <c r="BK15">
        <v>1</v>
      </c>
      <c r="BL15" t="s">
        <v>67</v>
      </c>
      <c r="BM15">
        <v>1</v>
      </c>
      <c r="BN15" t="s">
        <v>342</v>
      </c>
    </row>
    <row r="16" spans="1:66">
      <c r="A16" s="140" t="str">
        <f t="shared" si="20"/>
        <v>청라교통</v>
      </c>
      <c r="B16" s="140" t="str">
        <f t="shared" si="21"/>
        <v>112</v>
      </c>
      <c r="C16" s="141" t="str">
        <f t="shared" si="22"/>
        <v>70바6064</v>
      </c>
      <c r="D16" s="115" t="str">
        <f t="shared" si="23"/>
        <v>대형</v>
      </c>
      <c r="E16" s="111" t="str">
        <f t="shared" si="16"/>
        <v>C</v>
      </c>
      <c r="F16" s="161">
        <f t="shared" si="17"/>
        <v>0.86799999999999999</v>
      </c>
      <c r="G16" s="162">
        <f t="shared" si="18"/>
        <v>1.736</v>
      </c>
      <c r="H16" s="163">
        <f t="shared" si="19"/>
        <v>2</v>
      </c>
      <c r="I16" s="164">
        <f t="shared" si="24"/>
        <v>3076.902</v>
      </c>
      <c r="J16" s="165">
        <f t="shared" si="25"/>
        <v>2.0704087346538766E-2</v>
      </c>
      <c r="K16" s="165">
        <f t="shared" si="26"/>
        <v>0.41402790258420619</v>
      </c>
      <c r="L16" s="165">
        <f t="shared" si="27"/>
        <v>0.15535106415478947</v>
      </c>
      <c r="M16" s="166">
        <f t="shared" si="28"/>
        <v>20.346</v>
      </c>
      <c r="N16" s="167">
        <f t="shared" si="29"/>
        <v>0.26</v>
      </c>
      <c r="O16" s="167">
        <f t="shared" si="30"/>
        <v>60.774999999999999</v>
      </c>
      <c r="P16" s="168">
        <f t="shared" si="31"/>
        <v>0</v>
      </c>
      <c r="Q16" s="169">
        <f t="shared" si="32"/>
        <v>83</v>
      </c>
      <c r="R16" s="170">
        <f t="shared" si="33"/>
        <v>27.767778031047872</v>
      </c>
      <c r="S16" s="142">
        <f t="shared" si="34"/>
        <v>8</v>
      </c>
      <c r="T16" s="142">
        <f t="shared" si="35"/>
        <v>1870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187</v>
      </c>
      <c r="Z16" s="4" t="s">
        <v>169</v>
      </c>
      <c r="AA16" s="4" t="s">
        <v>48</v>
      </c>
      <c r="AB16" s="4">
        <v>531</v>
      </c>
      <c r="AC16" s="4">
        <v>3076.902</v>
      </c>
      <c r="AD16" s="4">
        <v>1772.0409999999999</v>
      </c>
      <c r="AE16" s="4">
        <v>1.736</v>
      </c>
      <c r="AF16" s="4">
        <v>2</v>
      </c>
      <c r="AG16" s="4">
        <v>20.346</v>
      </c>
      <c r="AH16" s="4">
        <v>196.028008</v>
      </c>
      <c r="AI16" s="4">
        <v>4.0585810000000002</v>
      </c>
      <c r="AJ16" s="4">
        <v>81.161064999999994</v>
      </c>
      <c r="AK16" s="4">
        <v>478</v>
      </c>
      <c r="AL16" s="4">
        <v>8</v>
      </c>
      <c r="AM16" s="4">
        <v>1870</v>
      </c>
      <c r="AN16" s="4">
        <v>83</v>
      </c>
      <c r="AO16" s="4">
        <v>15.696236000000001</v>
      </c>
      <c r="AP16" s="4">
        <v>5958.3</v>
      </c>
      <c r="AQ16" s="4">
        <v>0</v>
      </c>
      <c r="AR16" s="4">
        <v>44</v>
      </c>
      <c r="AS16" s="4">
        <v>41468</v>
      </c>
      <c r="AT16" s="4">
        <v>0.26</v>
      </c>
      <c r="AU16" s="4">
        <v>60.774999999999999</v>
      </c>
      <c r="AV16" s="4">
        <v>26214</v>
      </c>
      <c r="AW16" s="4">
        <v>0</v>
      </c>
      <c r="AX16" s="30">
        <v>0.56999999999999995</v>
      </c>
      <c r="AY16">
        <v>0.86799999999999999</v>
      </c>
      <c r="AZ16" t="s">
        <v>69</v>
      </c>
      <c r="BA16" t="s">
        <v>175</v>
      </c>
      <c r="BB16">
        <v>5</v>
      </c>
      <c r="BC16" t="s">
        <v>495</v>
      </c>
      <c r="BD16">
        <v>5</v>
      </c>
      <c r="BE16">
        <v>121345.91800000001</v>
      </c>
      <c r="BF16">
        <v>2.5356452451906951E-2</v>
      </c>
      <c r="BG16">
        <v>2.2009400728255232E-2</v>
      </c>
      <c r="BH16">
        <v>449856.63099999999</v>
      </c>
      <c r="BI16">
        <v>6.8397391256860233E-3</v>
      </c>
      <c r="BJ16">
        <v>5.9368935610954682E-3</v>
      </c>
      <c r="BK16">
        <v>1</v>
      </c>
      <c r="BL16" t="s">
        <v>70</v>
      </c>
      <c r="BM16">
        <v>2</v>
      </c>
      <c r="BN16" t="s">
        <v>342</v>
      </c>
    </row>
    <row r="17" spans="1:66">
      <c r="A17" s="143" t="str">
        <f t="shared" si="20"/>
        <v>청라교통</v>
      </c>
      <c r="B17" s="143" t="str">
        <f t="shared" si="21"/>
        <v>112</v>
      </c>
      <c r="C17" s="144" t="str">
        <f t="shared" si="22"/>
        <v>70바6065</v>
      </c>
      <c r="D17" s="132" t="str">
        <f t="shared" si="23"/>
        <v>대형</v>
      </c>
      <c r="E17" s="128" t="str">
        <f t="shared" si="16"/>
        <v>D</v>
      </c>
      <c r="F17" s="151">
        <f t="shared" si="17"/>
        <v>0.84714285714285709</v>
      </c>
      <c r="G17" s="152">
        <f t="shared" si="18"/>
        <v>1.7789999999999999</v>
      </c>
      <c r="H17" s="153">
        <f t="shared" si="19"/>
        <v>2.1</v>
      </c>
      <c r="I17" s="154">
        <f t="shared" si="24"/>
        <v>5775.1660000000002</v>
      </c>
      <c r="J17" s="155">
        <f t="shared" si="25"/>
        <v>3.3964216411870182E-2</v>
      </c>
      <c r="K17" s="155">
        <f t="shared" si="26"/>
        <v>0.42794184343676916</v>
      </c>
      <c r="L17" s="155">
        <f t="shared" si="27"/>
        <v>0.23791523914637258</v>
      </c>
      <c r="M17" s="156">
        <f t="shared" si="28"/>
        <v>18.167000000000002</v>
      </c>
      <c r="N17" s="157">
        <f t="shared" si="29"/>
        <v>0.745</v>
      </c>
      <c r="O17" s="157">
        <f t="shared" si="30"/>
        <v>53.747</v>
      </c>
      <c r="P17" s="158">
        <f t="shared" si="31"/>
        <v>0</v>
      </c>
      <c r="Q17" s="159">
        <f t="shared" si="32"/>
        <v>81</v>
      </c>
      <c r="R17" s="160">
        <f t="shared" si="33"/>
        <v>27.136558037675481</v>
      </c>
      <c r="S17" s="145">
        <f t="shared" si="34"/>
        <v>43</v>
      </c>
      <c r="T17" s="145">
        <f t="shared" si="35"/>
        <v>3104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188</v>
      </c>
      <c r="Z17" t="s">
        <v>169</v>
      </c>
      <c r="AA17" t="s">
        <v>48</v>
      </c>
      <c r="AB17">
        <v>531</v>
      </c>
      <c r="AC17" s="1">
        <v>5775.1660000000002</v>
      </c>
      <c r="AD17" s="1">
        <v>3245.625</v>
      </c>
      <c r="AE17" s="28">
        <v>1.7789999999999999</v>
      </c>
      <c r="AF17">
        <v>2.1</v>
      </c>
      <c r="AG17">
        <v>18.167000000000002</v>
      </c>
      <c r="AH17">
        <v>395.50466399999999</v>
      </c>
      <c r="AI17">
        <v>13.433006000000001</v>
      </c>
      <c r="AJ17">
        <v>169.252995</v>
      </c>
      <c r="AK17">
        <v>1374</v>
      </c>
      <c r="AL17">
        <v>43</v>
      </c>
      <c r="AM17">
        <v>3104</v>
      </c>
      <c r="AN17">
        <v>81</v>
      </c>
      <c r="AO17">
        <v>14.602017</v>
      </c>
      <c r="AP17">
        <v>9652.7999999999993</v>
      </c>
      <c r="AQ17">
        <v>0</v>
      </c>
      <c r="AR17">
        <v>102</v>
      </c>
      <c r="AS17">
        <v>86259</v>
      </c>
      <c r="AT17">
        <v>0.745</v>
      </c>
      <c r="AU17">
        <v>53.747</v>
      </c>
      <c r="AV17">
        <v>51323</v>
      </c>
      <c r="AW17">
        <v>0</v>
      </c>
      <c r="AX17" s="29">
        <v>0.55000000000000004</v>
      </c>
      <c r="AY17">
        <v>0.84714285714285709</v>
      </c>
      <c r="AZ17" t="s">
        <v>67</v>
      </c>
      <c r="BA17" t="s">
        <v>175</v>
      </c>
      <c r="BB17">
        <v>1</v>
      </c>
      <c r="BC17" t="s">
        <v>190</v>
      </c>
      <c r="BD17">
        <v>9</v>
      </c>
      <c r="BE17">
        <v>121345.91800000001</v>
      </c>
      <c r="BF17">
        <v>4.7592585685494584E-2</v>
      </c>
      <c r="BG17">
        <v>4.0317719016426126E-2</v>
      </c>
      <c r="BH17">
        <v>449856.63099999999</v>
      </c>
      <c r="BI17">
        <v>1.2837792314325139E-2</v>
      </c>
      <c r="BJ17">
        <v>1.087544406056401E-2</v>
      </c>
      <c r="BK17">
        <v>1</v>
      </c>
      <c r="BL17" t="s">
        <v>67</v>
      </c>
      <c r="BM17">
        <v>0</v>
      </c>
      <c r="BN17" t="s">
        <v>341</v>
      </c>
    </row>
    <row r="18" spans="1:66">
      <c r="A18" s="140" t="str">
        <f t="shared" si="20"/>
        <v>청라교통</v>
      </c>
      <c r="B18" s="140" t="str">
        <f t="shared" si="21"/>
        <v>112</v>
      </c>
      <c r="C18" s="141" t="str">
        <f t="shared" si="22"/>
        <v>70바6066</v>
      </c>
      <c r="D18" s="115" t="str">
        <f t="shared" si="23"/>
        <v>대형</v>
      </c>
      <c r="E18" s="111" t="str">
        <f t="shared" si="16"/>
        <v>B</v>
      </c>
      <c r="F18" s="161">
        <f t="shared" si="17"/>
        <v>0.92999999999999983</v>
      </c>
      <c r="G18" s="162">
        <f t="shared" si="18"/>
        <v>2.0459999999999998</v>
      </c>
      <c r="H18" s="163">
        <f t="shared" si="19"/>
        <v>2.2000000000000002</v>
      </c>
      <c r="I18" s="164">
        <f t="shared" si="24"/>
        <v>6401.0280000000002</v>
      </c>
      <c r="J18" s="165">
        <f t="shared" si="25"/>
        <v>3.0144717031411829E-2</v>
      </c>
      <c r="K18" s="165">
        <f t="shared" si="26"/>
        <v>0.36623410870395717</v>
      </c>
      <c r="L18" s="165">
        <f t="shared" si="27"/>
        <v>0.2710502125596076</v>
      </c>
      <c r="M18" s="166">
        <f t="shared" si="28"/>
        <v>12.526999999999999</v>
      </c>
      <c r="N18" s="167">
        <f t="shared" si="29"/>
        <v>9.4E-2</v>
      </c>
      <c r="O18" s="167">
        <f t="shared" si="30"/>
        <v>25.995999999999999</v>
      </c>
      <c r="P18" s="168">
        <f t="shared" si="31"/>
        <v>0</v>
      </c>
      <c r="Q18" s="169">
        <f t="shared" si="32"/>
        <v>82</v>
      </c>
      <c r="R18" s="170">
        <f t="shared" si="33"/>
        <v>27.176922122715609</v>
      </c>
      <c r="S18" s="142">
        <f t="shared" si="34"/>
        <v>6</v>
      </c>
      <c r="T18" s="142">
        <f t="shared" si="35"/>
        <v>1664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189</v>
      </c>
      <c r="Z18" t="s">
        <v>169</v>
      </c>
      <c r="AA18" t="s">
        <v>48</v>
      </c>
      <c r="AB18">
        <v>531</v>
      </c>
      <c r="AC18" s="1">
        <v>6401.0280000000002</v>
      </c>
      <c r="AD18" s="1">
        <v>3129.058</v>
      </c>
      <c r="AE18" s="28">
        <v>2.0459999999999998</v>
      </c>
      <c r="AF18">
        <v>2.2000000000000002</v>
      </c>
      <c r="AG18">
        <v>12.526999999999999</v>
      </c>
      <c r="AH18">
        <v>390.19795699999997</v>
      </c>
      <c r="AI18">
        <v>11.762407</v>
      </c>
      <c r="AJ18">
        <v>142.90380099999999</v>
      </c>
      <c r="AK18">
        <v>1735</v>
      </c>
      <c r="AL18">
        <v>6</v>
      </c>
      <c r="AM18">
        <v>1664</v>
      </c>
      <c r="AN18">
        <v>82</v>
      </c>
      <c r="AO18">
        <v>16.404565000000002</v>
      </c>
      <c r="AP18">
        <v>7144.8</v>
      </c>
      <c r="AQ18">
        <v>0</v>
      </c>
      <c r="AR18">
        <v>10</v>
      </c>
      <c r="AS18">
        <v>9170</v>
      </c>
      <c r="AT18">
        <v>9.4E-2</v>
      </c>
      <c r="AU18">
        <v>25.995999999999999</v>
      </c>
      <c r="AV18">
        <v>54880</v>
      </c>
      <c r="AW18">
        <v>0</v>
      </c>
      <c r="AX18" s="29">
        <v>0.49</v>
      </c>
      <c r="AY18">
        <v>0.92999999999999983</v>
      </c>
      <c r="AZ18" t="s">
        <v>68</v>
      </c>
      <c r="BA18" t="s">
        <v>175</v>
      </c>
      <c r="BB18">
        <v>3</v>
      </c>
      <c r="BC18" t="s">
        <v>343</v>
      </c>
      <c r="BD18">
        <v>7</v>
      </c>
      <c r="BE18">
        <v>121345.91800000001</v>
      </c>
      <c r="BF18">
        <v>5.2750254029970751E-2</v>
      </c>
      <c r="BG18">
        <v>4.9057736247872789E-2</v>
      </c>
      <c r="BH18">
        <v>449856.63099999999</v>
      </c>
      <c r="BI18">
        <v>1.422904000719287E-2</v>
      </c>
      <c r="BJ18">
        <v>1.3233007206689367E-2</v>
      </c>
      <c r="BK18">
        <v>1</v>
      </c>
      <c r="BL18" t="s">
        <v>69</v>
      </c>
      <c r="BM18">
        <v>1</v>
      </c>
      <c r="BN18" t="s">
        <v>342</v>
      </c>
    </row>
    <row r="19" spans="1:66">
      <c r="A19" s="143" t="str">
        <f t="shared" si="20"/>
        <v>청라교통</v>
      </c>
      <c r="B19" s="143" t="str">
        <f t="shared" si="21"/>
        <v>112</v>
      </c>
      <c r="C19" s="144" t="str">
        <f t="shared" si="22"/>
        <v>70바6091</v>
      </c>
      <c r="D19" s="132" t="str">
        <f t="shared" si="23"/>
        <v>대형</v>
      </c>
      <c r="E19" s="128" t="str">
        <f t="shared" si="16"/>
        <v>S</v>
      </c>
      <c r="F19" s="151">
        <f t="shared" si="17"/>
        <v>1.0090476190476192</v>
      </c>
      <c r="G19" s="152">
        <f t="shared" si="18"/>
        <v>2.1190000000000002</v>
      </c>
      <c r="H19" s="153">
        <f t="shared" si="19"/>
        <v>2.1</v>
      </c>
      <c r="I19" s="154">
        <f t="shared" si="24"/>
        <v>6370.8770000000004</v>
      </c>
      <c r="J19" s="155">
        <f t="shared" si="25"/>
        <v>1.8209249063279677E-2</v>
      </c>
      <c r="K19" s="155">
        <f t="shared" si="26"/>
        <v>0.36080423510334658</v>
      </c>
      <c r="L19" s="155">
        <f t="shared" si="27"/>
        <v>0.18254943550158007</v>
      </c>
      <c r="M19" s="156">
        <f t="shared" si="28"/>
        <v>13.824</v>
      </c>
      <c r="N19" s="157">
        <f t="shared" si="29"/>
        <v>0.439</v>
      </c>
      <c r="O19" s="157">
        <f t="shared" si="30"/>
        <v>42.960999999999999</v>
      </c>
      <c r="P19" s="158">
        <f t="shared" si="31"/>
        <v>0</v>
      </c>
      <c r="Q19" s="159">
        <f t="shared" si="32"/>
        <v>82</v>
      </c>
      <c r="R19" s="160">
        <f t="shared" si="33"/>
        <v>26.736832307009728</v>
      </c>
      <c r="S19" s="145">
        <f t="shared" si="34"/>
        <v>28</v>
      </c>
      <c r="T19" s="145">
        <f t="shared" si="35"/>
        <v>2737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191</v>
      </c>
      <c r="Z19" s="4" t="s">
        <v>169</v>
      </c>
      <c r="AA19" s="4" t="s">
        <v>48</v>
      </c>
      <c r="AB19" s="4">
        <v>531</v>
      </c>
      <c r="AC19" s="4">
        <v>6370.8770000000004</v>
      </c>
      <c r="AD19" s="4">
        <v>3007.0189999999998</v>
      </c>
      <c r="AE19" s="4">
        <v>2.1190000000000002</v>
      </c>
      <c r="AF19" s="4">
        <v>2.1</v>
      </c>
      <c r="AG19" s="4">
        <v>13.824</v>
      </c>
      <c r="AH19" s="4">
        <v>383.71351700000002</v>
      </c>
      <c r="AI19" s="4">
        <v>6.9871350000000003</v>
      </c>
      <c r="AJ19" s="4">
        <v>138.44546199999999</v>
      </c>
      <c r="AK19" s="4">
        <v>1163</v>
      </c>
      <c r="AL19" s="4">
        <v>28</v>
      </c>
      <c r="AM19" s="4">
        <v>2737</v>
      </c>
      <c r="AN19" s="4">
        <v>82</v>
      </c>
      <c r="AO19" s="4">
        <v>16.603211999999999</v>
      </c>
      <c r="AP19" s="4">
        <v>5054.3</v>
      </c>
      <c r="AQ19" s="4">
        <v>0</v>
      </c>
      <c r="AR19" s="4">
        <v>12</v>
      </c>
      <c r="AS19" s="4">
        <v>6153</v>
      </c>
      <c r="AT19" s="4">
        <v>0.439</v>
      </c>
      <c r="AU19" s="4">
        <v>42.960999999999999</v>
      </c>
      <c r="AV19" s="4">
        <v>56723</v>
      </c>
      <c r="AW19" s="4">
        <v>0</v>
      </c>
      <c r="AX19" s="30">
        <v>0.55000000000000004</v>
      </c>
      <c r="AY19">
        <v>1.0090476190476192</v>
      </c>
      <c r="AZ19" t="s">
        <v>71</v>
      </c>
      <c r="BA19" t="s">
        <v>175</v>
      </c>
      <c r="BB19">
        <v>3</v>
      </c>
      <c r="BC19" t="s">
        <v>484</v>
      </c>
      <c r="BD19">
        <v>5</v>
      </c>
      <c r="BE19">
        <v>121345.91800000001</v>
      </c>
      <c r="BF19">
        <v>5.2501782548630929E-2</v>
      </c>
      <c r="BG19">
        <v>5.2976798676451886E-2</v>
      </c>
      <c r="BH19">
        <v>449856.63099999999</v>
      </c>
      <c r="BI19">
        <v>1.4162016431408344E-2</v>
      </c>
      <c r="BJ19">
        <v>1.429014896102585E-2</v>
      </c>
      <c r="BK19">
        <v>1</v>
      </c>
      <c r="BL19" t="s">
        <v>68</v>
      </c>
      <c r="BM19">
        <v>2</v>
      </c>
      <c r="BN19" t="s">
        <v>342</v>
      </c>
    </row>
    <row r="20" spans="1:66">
      <c r="A20" s="140" t="str">
        <f t="shared" si="20"/>
        <v>청라교통</v>
      </c>
      <c r="B20" s="140" t="str">
        <f t="shared" si="21"/>
        <v>112</v>
      </c>
      <c r="C20" s="141" t="str">
        <f t="shared" si="22"/>
        <v>72바1572</v>
      </c>
      <c r="D20" s="115" t="str">
        <f t="shared" si="23"/>
        <v>대형</v>
      </c>
      <c r="E20" s="111" t="str">
        <f t="shared" si="16"/>
        <v>B</v>
      </c>
      <c r="F20" s="161">
        <f t="shared" si="17"/>
        <v>0.93095238095238098</v>
      </c>
      <c r="G20" s="162">
        <f t="shared" si="18"/>
        <v>1.9550000000000001</v>
      </c>
      <c r="H20" s="163">
        <f t="shared" si="19"/>
        <v>2.1</v>
      </c>
      <c r="I20" s="164">
        <f t="shared" si="24"/>
        <v>6109.433</v>
      </c>
      <c r="J20" s="165">
        <f t="shared" si="25"/>
        <v>2.1397781978937915E-2</v>
      </c>
      <c r="K20" s="165">
        <f t="shared" si="26"/>
        <v>0.39227615713997249</v>
      </c>
      <c r="L20" s="165">
        <f t="shared" si="27"/>
        <v>0.26238114077034647</v>
      </c>
      <c r="M20" s="166">
        <f t="shared" si="28"/>
        <v>18.109000000000002</v>
      </c>
      <c r="N20" s="167">
        <f t="shared" si="29"/>
        <v>0.13100000000000001</v>
      </c>
      <c r="O20" s="167">
        <f t="shared" si="30"/>
        <v>52.475999999999999</v>
      </c>
      <c r="P20" s="168">
        <f t="shared" si="31"/>
        <v>0.13833333333333334</v>
      </c>
      <c r="Q20" s="169">
        <f t="shared" si="32"/>
        <v>83</v>
      </c>
      <c r="R20" s="170">
        <f t="shared" si="33"/>
        <v>26.828107586322002</v>
      </c>
      <c r="S20" s="142">
        <f t="shared" si="34"/>
        <v>8</v>
      </c>
      <c r="T20" s="142">
        <f t="shared" si="35"/>
        <v>3206</v>
      </c>
      <c r="U20" t="s">
        <v>117</v>
      </c>
      <c r="V20" s="5" t="s">
        <v>118</v>
      </c>
      <c r="W20" t="s">
        <v>117</v>
      </c>
      <c r="X20" s="5" t="s">
        <v>118</v>
      </c>
      <c r="Y20" t="s">
        <v>192</v>
      </c>
      <c r="Z20" t="s">
        <v>169</v>
      </c>
      <c r="AA20" t="s">
        <v>48</v>
      </c>
      <c r="AB20">
        <v>531</v>
      </c>
      <c r="AC20" s="1">
        <v>6109.433</v>
      </c>
      <c r="AD20" s="1">
        <v>3124.3809999999999</v>
      </c>
      <c r="AE20" s="28">
        <v>1.9550000000000001</v>
      </c>
      <c r="AF20">
        <v>2.1</v>
      </c>
      <c r="AG20">
        <v>18.109000000000002</v>
      </c>
      <c r="AH20">
        <v>388.39324599999998</v>
      </c>
      <c r="AI20">
        <v>8.3107539999999993</v>
      </c>
      <c r="AJ20">
        <v>152.35740999999999</v>
      </c>
      <c r="AK20">
        <v>1603</v>
      </c>
      <c r="AL20">
        <v>8</v>
      </c>
      <c r="AM20">
        <v>3206</v>
      </c>
      <c r="AN20">
        <v>83</v>
      </c>
      <c r="AO20">
        <v>15.730017999999999</v>
      </c>
      <c r="AP20">
        <v>7934.8</v>
      </c>
      <c r="AQ20">
        <v>8.3000000000000007</v>
      </c>
      <c r="AR20">
        <v>54</v>
      </c>
      <c r="AS20">
        <v>36221</v>
      </c>
      <c r="AT20">
        <v>0.13100000000000001</v>
      </c>
      <c r="AU20">
        <v>52.475999999999999</v>
      </c>
      <c r="AV20">
        <v>53816</v>
      </c>
      <c r="AW20">
        <v>0</v>
      </c>
      <c r="AX20" s="29">
        <v>0.61</v>
      </c>
      <c r="AY20">
        <v>0.93095238095238098</v>
      </c>
      <c r="AZ20" t="s">
        <v>68</v>
      </c>
      <c r="BA20" t="s">
        <v>175</v>
      </c>
      <c r="BB20">
        <v>2</v>
      </c>
      <c r="BC20" t="s">
        <v>348</v>
      </c>
      <c r="BD20">
        <v>8</v>
      </c>
      <c r="BE20">
        <v>121345.91800000001</v>
      </c>
      <c r="BF20">
        <v>5.0347247774745911E-2</v>
      </c>
      <c r="BG20">
        <v>4.6870890190299171E-2</v>
      </c>
      <c r="BH20">
        <v>449856.63099999999</v>
      </c>
      <c r="BI20">
        <v>1.3580844604689177E-2</v>
      </c>
      <c r="BJ20">
        <v>1.2643119620079687E-2</v>
      </c>
      <c r="BK20">
        <v>1</v>
      </c>
      <c r="BL20" t="s">
        <v>68</v>
      </c>
      <c r="BM20">
        <v>0</v>
      </c>
      <c r="BN20" t="s">
        <v>341</v>
      </c>
    </row>
    <row r="21" spans="1:66">
      <c r="A21" s="143" t="str">
        <f t="shared" si="20"/>
        <v>청라교통</v>
      </c>
      <c r="B21" s="143" t="str">
        <f t="shared" si="21"/>
        <v>112</v>
      </c>
      <c r="C21" s="144" t="str">
        <f t="shared" si="22"/>
        <v>72바1573</v>
      </c>
      <c r="D21" s="132" t="str">
        <f t="shared" si="23"/>
        <v>대형</v>
      </c>
      <c r="E21" s="128" t="str">
        <f t="shared" si="16"/>
        <v>A</v>
      </c>
      <c r="F21" s="151">
        <f t="shared" si="17"/>
        <v>0.97842105263157897</v>
      </c>
      <c r="G21" s="152">
        <f t="shared" si="18"/>
        <v>1.859</v>
      </c>
      <c r="H21" s="153">
        <f t="shared" si="19"/>
        <v>1.9</v>
      </c>
      <c r="I21" s="154">
        <f t="shared" si="24"/>
        <v>4536.1589999999997</v>
      </c>
      <c r="J21" s="155">
        <f t="shared" si="25"/>
        <v>5.1863660426687767E-2</v>
      </c>
      <c r="K21" s="155">
        <f t="shared" si="26"/>
        <v>0.37836824262710983</v>
      </c>
      <c r="L21" s="155">
        <f t="shared" si="27"/>
        <v>0.21582135899557314</v>
      </c>
      <c r="M21" s="156">
        <f t="shared" si="28"/>
        <v>18.350000000000001</v>
      </c>
      <c r="N21" s="157">
        <f t="shared" si="29"/>
        <v>0.375</v>
      </c>
      <c r="O21" s="157">
        <f t="shared" si="30"/>
        <v>49.027999999999999</v>
      </c>
      <c r="P21" s="158">
        <f t="shared" si="31"/>
        <v>2.6666666666666668E-2</v>
      </c>
      <c r="Q21" s="159">
        <f t="shared" si="32"/>
        <v>84</v>
      </c>
      <c r="R21" s="160">
        <f t="shared" si="33"/>
        <v>27.562532034396106</v>
      </c>
      <c r="S21" s="145">
        <f t="shared" si="34"/>
        <v>17</v>
      </c>
      <c r="T21" s="145">
        <f t="shared" si="35"/>
        <v>2224</v>
      </c>
      <c r="U21" t="s">
        <v>117</v>
      </c>
      <c r="V21" s="5" t="s">
        <v>118</v>
      </c>
      <c r="W21" t="s">
        <v>117</v>
      </c>
      <c r="X21" s="5" t="s">
        <v>118</v>
      </c>
      <c r="Y21" t="s">
        <v>193</v>
      </c>
      <c r="Z21" t="s">
        <v>169</v>
      </c>
      <c r="AA21" t="s">
        <v>48</v>
      </c>
      <c r="AB21">
        <v>531</v>
      </c>
      <c r="AC21" s="1">
        <v>4536.1589999999997</v>
      </c>
      <c r="AD21" s="1">
        <v>2439.931</v>
      </c>
      <c r="AE21" s="28">
        <v>1.859</v>
      </c>
      <c r="AF21">
        <v>1.9</v>
      </c>
      <c r="AG21">
        <v>18.350000000000001</v>
      </c>
      <c r="AH21">
        <v>288.849107</v>
      </c>
      <c r="AI21">
        <v>14.980772</v>
      </c>
      <c r="AJ21">
        <v>109.291329</v>
      </c>
      <c r="AK21">
        <v>979</v>
      </c>
      <c r="AL21">
        <v>17</v>
      </c>
      <c r="AM21">
        <v>2224</v>
      </c>
      <c r="AN21">
        <v>84</v>
      </c>
      <c r="AO21">
        <v>15.704250999999999</v>
      </c>
      <c r="AP21">
        <v>4657</v>
      </c>
      <c r="AQ21">
        <v>1.6</v>
      </c>
      <c r="AR21">
        <v>42</v>
      </c>
      <c r="AS21">
        <v>26409</v>
      </c>
      <c r="AT21">
        <v>0.375</v>
      </c>
      <c r="AU21">
        <v>49.027999999999999</v>
      </c>
      <c r="AV21">
        <v>38770</v>
      </c>
      <c r="AW21">
        <v>0</v>
      </c>
      <c r="AX21" s="29">
        <v>0.56999999999999995</v>
      </c>
      <c r="AY21">
        <v>0.97842105263157897</v>
      </c>
      <c r="AZ21" t="s">
        <v>66</v>
      </c>
      <c r="BA21" t="s">
        <v>175</v>
      </c>
      <c r="BB21">
        <v>2</v>
      </c>
      <c r="BC21" t="s">
        <v>404</v>
      </c>
      <c r="BD21">
        <v>5</v>
      </c>
      <c r="BE21">
        <v>121345.91800000001</v>
      </c>
      <c r="BF21">
        <v>3.7382048566314358E-2</v>
      </c>
      <c r="BG21">
        <v>3.6575383307778105E-2</v>
      </c>
      <c r="BH21">
        <v>449856.63099999999</v>
      </c>
      <c r="BI21">
        <v>1.0083565935032309E-2</v>
      </c>
      <c r="BJ21">
        <v>9.865973196434244E-3</v>
      </c>
      <c r="BK21">
        <v>1</v>
      </c>
      <c r="BL21" t="s">
        <v>67</v>
      </c>
      <c r="BM21">
        <v>3</v>
      </c>
      <c r="BN21" t="s">
        <v>342</v>
      </c>
    </row>
    <row r="22" spans="1:66">
      <c r="A22" s="140" t="str">
        <f t="shared" si="20"/>
        <v>청라교통</v>
      </c>
      <c r="B22" s="140" t="str">
        <f t="shared" si="21"/>
        <v>112</v>
      </c>
      <c r="C22" s="141" t="str">
        <f t="shared" si="22"/>
        <v>72바1609</v>
      </c>
      <c r="D22" s="115" t="str">
        <f t="shared" si="23"/>
        <v>대형</v>
      </c>
      <c r="E22" s="111" t="str">
        <f t="shared" si="16"/>
        <v>C</v>
      </c>
      <c r="F22" s="161">
        <f t="shared" si="17"/>
        <v>0.88818181818181807</v>
      </c>
      <c r="G22" s="162">
        <f t="shared" si="18"/>
        <v>1.954</v>
      </c>
      <c r="H22" s="163">
        <f t="shared" si="19"/>
        <v>2.2000000000000002</v>
      </c>
      <c r="I22" s="164">
        <f t="shared" si="24"/>
        <v>3830.7849999999999</v>
      </c>
      <c r="J22" s="165">
        <f t="shared" si="25"/>
        <v>2.7863517220370042E-2</v>
      </c>
      <c r="K22" s="165">
        <f t="shared" si="26"/>
        <v>0.37540452320616402</v>
      </c>
      <c r="L22" s="165">
        <f t="shared" si="27"/>
        <v>0.29106305887696649</v>
      </c>
      <c r="M22" s="166">
        <f t="shared" si="28"/>
        <v>15.952999999999999</v>
      </c>
      <c r="N22" s="167">
        <f t="shared" si="29"/>
        <v>0.20899999999999999</v>
      </c>
      <c r="O22" s="167">
        <f t="shared" si="30"/>
        <v>13.625999999999999</v>
      </c>
      <c r="P22" s="168">
        <f t="shared" si="31"/>
        <v>0</v>
      </c>
      <c r="Q22" s="169">
        <f t="shared" si="32"/>
        <v>80</v>
      </c>
      <c r="R22" s="170">
        <f t="shared" si="33"/>
        <v>26.702074680142982</v>
      </c>
      <c r="S22" s="142">
        <f t="shared" si="34"/>
        <v>8</v>
      </c>
      <c r="T22" s="142">
        <f t="shared" si="35"/>
        <v>522</v>
      </c>
      <c r="U22" t="s">
        <v>117</v>
      </c>
      <c r="V22" t="s">
        <v>118</v>
      </c>
      <c r="W22" s="4" t="s">
        <v>117</v>
      </c>
      <c r="X22" s="4" t="s">
        <v>118</v>
      </c>
      <c r="Y22" s="4" t="s">
        <v>195</v>
      </c>
      <c r="Z22" s="4" t="s">
        <v>169</v>
      </c>
      <c r="AA22" s="4" t="s">
        <v>48</v>
      </c>
      <c r="AB22" s="4">
        <v>531</v>
      </c>
      <c r="AC22" s="4">
        <v>3830.7849999999999</v>
      </c>
      <c r="AD22" s="4">
        <v>1960.0119999999999</v>
      </c>
      <c r="AE22" s="4">
        <v>1.954</v>
      </c>
      <c r="AF22" s="4">
        <v>2.2000000000000002</v>
      </c>
      <c r="AG22" s="4">
        <v>15.952999999999999</v>
      </c>
      <c r="AH22" s="4">
        <v>240.41605899999999</v>
      </c>
      <c r="AI22" s="4">
        <v>6.6988370000000002</v>
      </c>
      <c r="AJ22" s="4">
        <v>90.253276</v>
      </c>
      <c r="AK22" s="4">
        <v>1115</v>
      </c>
      <c r="AL22" s="4">
        <v>8</v>
      </c>
      <c r="AM22" s="4">
        <v>522</v>
      </c>
      <c r="AN22" s="4">
        <v>80</v>
      </c>
      <c r="AO22" s="4">
        <v>15.933980999999999</v>
      </c>
      <c r="AP22" s="4">
        <v>3659.2</v>
      </c>
      <c r="AQ22" s="4">
        <v>0</v>
      </c>
      <c r="AR22" s="4">
        <v>20</v>
      </c>
      <c r="AS22" s="4">
        <v>4916</v>
      </c>
      <c r="AT22" s="4">
        <v>0.20899999999999999</v>
      </c>
      <c r="AU22" s="4">
        <v>13.625999999999999</v>
      </c>
      <c r="AV22" s="4">
        <v>32938</v>
      </c>
      <c r="AW22" s="4">
        <v>0</v>
      </c>
      <c r="AX22" s="30">
        <v>0.56000000000000005</v>
      </c>
      <c r="AY22">
        <v>0.88818181818181807</v>
      </c>
      <c r="AZ22" t="s">
        <v>69</v>
      </c>
      <c r="BA22" t="s">
        <v>175</v>
      </c>
      <c r="BB22">
        <v>2</v>
      </c>
      <c r="BC22" t="s">
        <v>349</v>
      </c>
      <c r="BD22">
        <v>8</v>
      </c>
      <c r="BE22">
        <v>121345.91800000001</v>
      </c>
      <c r="BF22">
        <v>3.1569129502980062E-2</v>
      </c>
      <c r="BG22">
        <v>2.8039126840374105E-2</v>
      </c>
      <c r="BH22">
        <v>449856.63099999999</v>
      </c>
      <c r="BI22">
        <v>8.5155685967870064E-3</v>
      </c>
      <c r="BJ22">
        <v>7.5633731991462767E-3</v>
      </c>
      <c r="BK22">
        <v>1</v>
      </c>
      <c r="BL22" t="s">
        <v>69</v>
      </c>
      <c r="BM22">
        <v>0</v>
      </c>
      <c r="BN22" t="s">
        <v>341</v>
      </c>
    </row>
    <row r="23" spans="1:66">
      <c r="A23" s="143" t="str">
        <f t="shared" si="20"/>
        <v>청라교통</v>
      </c>
      <c r="B23" s="143" t="str">
        <f t="shared" si="21"/>
        <v>112</v>
      </c>
      <c r="C23" s="144" t="str">
        <f t="shared" si="22"/>
        <v>72바1611</v>
      </c>
      <c r="D23" s="132" t="str">
        <f t="shared" si="23"/>
        <v>대형</v>
      </c>
      <c r="E23" s="128" t="str">
        <f t="shared" si="16"/>
        <v>C</v>
      </c>
      <c r="F23" s="151">
        <f t="shared" si="17"/>
        <v>0.89227272727272722</v>
      </c>
      <c r="G23" s="152">
        <f t="shared" si="18"/>
        <v>1.9630000000000001</v>
      </c>
      <c r="H23" s="153">
        <f t="shared" si="19"/>
        <v>2.2000000000000002</v>
      </c>
      <c r="I23" s="154">
        <f t="shared" si="24"/>
        <v>6561.2129999999997</v>
      </c>
      <c r="J23" s="155">
        <f t="shared" si="25"/>
        <v>2.6042881182586859E-2</v>
      </c>
      <c r="K23" s="155">
        <f t="shared" si="26"/>
        <v>0.39060629091252214</v>
      </c>
      <c r="L23" s="155">
        <f t="shared" si="27"/>
        <v>0.24233323929584363</v>
      </c>
      <c r="M23" s="156">
        <f t="shared" si="28"/>
        <v>15.307</v>
      </c>
      <c r="N23" s="157">
        <f t="shared" si="29"/>
        <v>0.51800000000000002</v>
      </c>
      <c r="O23" s="157">
        <f t="shared" si="30"/>
        <v>29.521999999999998</v>
      </c>
      <c r="P23" s="158">
        <f t="shared" si="31"/>
        <v>19.591666666666665</v>
      </c>
      <c r="Q23" s="159">
        <f t="shared" si="32"/>
        <v>105</v>
      </c>
      <c r="R23" s="160">
        <f t="shared" si="33"/>
        <v>26.064190047563759</v>
      </c>
      <c r="S23" s="145">
        <f t="shared" si="34"/>
        <v>34</v>
      </c>
      <c r="T23" s="145">
        <f t="shared" si="35"/>
        <v>1937</v>
      </c>
      <c r="U23" t="s">
        <v>117</v>
      </c>
      <c r="V23" s="5" t="s">
        <v>118</v>
      </c>
      <c r="W23" t="s">
        <v>117</v>
      </c>
      <c r="X23" s="5" t="s">
        <v>118</v>
      </c>
      <c r="Y23" t="s">
        <v>196</v>
      </c>
      <c r="Z23" t="s">
        <v>169</v>
      </c>
      <c r="AA23" t="s">
        <v>48</v>
      </c>
      <c r="AB23">
        <v>531</v>
      </c>
      <c r="AC23" s="1">
        <v>6561.2129999999997</v>
      </c>
      <c r="AD23" s="1">
        <v>3342.9580000000001</v>
      </c>
      <c r="AE23" s="28">
        <v>1.9630000000000001</v>
      </c>
      <c r="AF23">
        <v>2.2000000000000002</v>
      </c>
      <c r="AG23">
        <v>15.307</v>
      </c>
      <c r="AH23">
        <v>431.52909699999998</v>
      </c>
      <c r="AI23">
        <v>11.238261</v>
      </c>
      <c r="AJ23">
        <v>168.55797999999999</v>
      </c>
      <c r="AK23">
        <v>1590</v>
      </c>
      <c r="AL23">
        <v>34</v>
      </c>
      <c r="AM23">
        <v>1937</v>
      </c>
      <c r="AN23">
        <v>105</v>
      </c>
      <c r="AO23">
        <v>15.204566</v>
      </c>
      <c r="AP23">
        <v>10114.9</v>
      </c>
      <c r="AQ23">
        <v>1175.5</v>
      </c>
      <c r="AR23">
        <v>87</v>
      </c>
      <c r="AS23">
        <v>69356</v>
      </c>
      <c r="AT23">
        <v>0.51800000000000002</v>
      </c>
      <c r="AU23">
        <v>29.521999999999998</v>
      </c>
      <c r="AV23">
        <v>52399</v>
      </c>
      <c r="AW23">
        <v>0</v>
      </c>
      <c r="AX23" s="29">
        <v>0.56000000000000005</v>
      </c>
      <c r="AY23">
        <v>0.89227272727272722</v>
      </c>
      <c r="AZ23" t="s">
        <v>69</v>
      </c>
      <c r="BA23" t="s">
        <v>175</v>
      </c>
      <c r="BB23">
        <v>1</v>
      </c>
      <c r="BC23" t="s">
        <v>184</v>
      </c>
      <c r="BD23">
        <v>9</v>
      </c>
      <c r="BE23">
        <v>121345.91800000001</v>
      </c>
      <c r="BF23">
        <v>5.4070323156647095E-2</v>
      </c>
      <c r="BG23">
        <v>4.8245474707499202E-2</v>
      </c>
      <c r="BH23">
        <v>449856.63099999999</v>
      </c>
      <c r="BI23">
        <v>1.4585120120192249E-2</v>
      </c>
      <c r="BJ23">
        <v>1.3013904907244264E-2</v>
      </c>
      <c r="BK23">
        <v>1</v>
      </c>
      <c r="BL23" t="s">
        <v>69</v>
      </c>
      <c r="BM23">
        <v>0</v>
      </c>
      <c r="BN23" t="s">
        <v>341</v>
      </c>
    </row>
    <row r="24" spans="1:66">
      <c r="A24" s="140" t="str">
        <f t="shared" si="20"/>
        <v>청라교통</v>
      </c>
      <c r="B24" s="140" t="str">
        <f t="shared" si="21"/>
        <v>112</v>
      </c>
      <c r="C24" s="141" t="str">
        <f t="shared" si="22"/>
        <v>72바1612</v>
      </c>
      <c r="D24" s="115" t="str">
        <f t="shared" si="23"/>
        <v>대형</v>
      </c>
      <c r="E24" s="111" t="str">
        <f t="shared" si="16"/>
        <v>S</v>
      </c>
      <c r="F24" s="161">
        <f t="shared" si="17"/>
        <v>1.0423809523809524</v>
      </c>
      <c r="G24" s="162">
        <f t="shared" si="18"/>
        <v>2.1890000000000001</v>
      </c>
      <c r="H24" s="163">
        <f t="shared" si="19"/>
        <v>2.1</v>
      </c>
      <c r="I24" s="164">
        <f t="shared" si="24"/>
        <v>7349.3389999999999</v>
      </c>
      <c r="J24" s="165">
        <f t="shared" si="25"/>
        <v>1.8212586613499369E-2</v>
      </c>
      <c r="K24" s="165">
        <f t="shared" si="26"/>
        <v>0.41051046101560751</v>
      </c>
      <c r="L24" s="165">
        <f t="shared" si="27"/>
        <v>0.16314392355557419</v>
      </c>
      <c r="M24" s="166">
        <f t="shared" si="28"/>
        <v>16.611999999999998</v>
      </c>
      <c r="N24" s="167">
        <f t="shared" si="29"/>
        <v>0.44900000000000001</v>
      </c>
      <c r="O24" s="167">
        <f t="shared" si="30"/>
        <v>54.304000000000002</v>
      </c>
      <c r="P24" s="168">
        <f t="shared" si="31"/>
        <v>0.57999999999999996</v>
      </c>
      <c r="Q24" s="169">
        <f t="shared" si="32"/>
        <v>85</v>
      </c>
      <c r="R24" s="170">
        <f t="shared" si="33"/>
        <v>26.926368506191377</v>
      </c>
      <c r="S24" s="142">
        <f t="shared" si="34"/>
        <v>33</v>
      </c>
      <c r="T24" s="142">
        <f t="shared" si="35"/>
        <v>3991</v>
      </c>
      <c r="U24" t="s">
        <v>117</v>
      </c>
      <c r="V24" s="5" t="s">
        <v>118</v>
      </c>
      <c r="W24" t="s">
        <v>117</v>
      </c>
      <c r="X24" s="5" t="s">
        <v>118</v>
      </c>
      <c r="Y24" t="s">
        <v>197</v>
      </c>
      <c r="Z24" t="s">
        <v>169</v>
      </c>
      <c r="AA24" t="s">
        <v>48</v>
      </c>
      <c r="AB24">
        <v>531</v>
      </c>
      <c r="AC24" s="1">
        <v>7349.3389999999999</v>
      </c>
      <c r="AD24" s="1">
        <v>3356.9009999999998</v>
      </c>
      <c r="AE24" s="28">
        <v>2.1890000000000001</v>
      </c>
      <c r="AF24">
        <v>2.1</v>
      </c>
      <c r="AG24">
        <v>16.611999999999998</v>
      </c>
      <c r="AH24">
        <v>477.77540800000003</v>
      </c>
      <c r="AI24">
        <v>8.7015259999999994</v>
      </c>
      <c r="AJ24">
        <v>196.13180299999999</v>
      </c>
      <c r="AK24">
        <v>1199</v>
      </c>
      <c r="AL24">
        <v>33</v>
      </c>
      <c r="AM24">
        <v>3991</v>
      </c>
      <c r="AN24">
        <v>85</v>
      </c>
      <c r="AO24">
        <v>15.382413</v>
      </c>
      <c r="AP24">
        <v>12296.4</v>
      </c>
      <c r="AQ24">
        <v>34.799999999999997</v>
      </c>
      <c r="AR24">
        <v>87</v>
      </c>
      <c r="AS24">
        <v>86052</v>
      </c>
      <c r="AT24">
        <v>0.44900000000000001</v>
      </c>
      <c r="AU24">
        <v>54.304000000000002</v>
      </c>
      <c r="AV24">
        <v>58548</v>
      </c>
      <c r="AW24">
        <v>0</v>
      </c>
      <c r="AX24" s="29">
        <v>0.64</v>
      </c>
      <c r="AY24">
        <v>1.0423809523809524</v>
      </c>
      <c r="AZ24" t="s">
        <v>71</v>
      </c>
      <c r="BA24" t="s">
        <v>175</v>
      </c>
      <c r="BB24">
        <v>2</v>
      </c>
      <c r="BC24" t="s">
        <v>372</v>
      </c>
      <c r="BD24">
        <v>14</v>
      </c>
      <c r="BE24">
        <v>121345.91800000001</v>
      </c>
      <c r="BF24">
        <v>6.0565193466169995E-2</v>
      </c>
      <c r="BG24">
        <v>6.3132004046402915E-2</v>
      </c>
      <c r="BH24">
        <v>449856.63099999999</v>
      </c>
      <c r="BI24">
        <v>1.6337069398450192E-2</v>
      </c>
      <c r="BJ24">
        <v>1.7029449958670225E-2</v>
      </c>
      <c r="BK24">
        <v>1</v>
      </c>
      <c r="BL24" t="s">
        <v>66</v>
      </c>
      <c r="BM24">
        <v>1</v>
      </c>
      <c r="BN24" t="s">
        <v>342</v>
      </c>
    </row>
    <row r="25" spans="1:66">
      <c r="A25" s="143" t="str">
        <f t="shared" si="20"/>
        <v>청라교통</v>
      </c>
      <c r="B25" s="143" t="str">
        <f t="shared" si="21"/>
        <v>306</v>
      </c>
      <c r="C25" s="144" t="str">
        <f t="shared" si="22"/>
        <v>70바5921</v>
      </c>
      <c r="D25" s="132" t="str">
        <f t="shared" si="23"/>
        <v>대형</v>
      </c>
      <c r="E25" s="128" t="str">
        <f t="shared" si="16"/>
        <v>A</v>
      </c>
      <c r="F25" s="151">
        <f t="shared" si="17"/>
        <v>0.97093750000000001</v>
      </c>
      <c r="G25" s="152">
        <f t="shared" si="18"/>
        <v>3.1070000000000002</v>
      </c>
      <c r="H25" s="153">
        <f t="shared" si="19"/>
        <v>3.2</v>
      </c>
      <c r="I25" s="154">
        <f t="shared" si="24"/>
        <v>10423.960999999999</v>
      </c>
      <c r="J25" s="155">
        <f t="shared" si="25"/>
        <v>1.3982092299385835E-2</v>
      </c>
      <c r="K25" s="155">
        <f t="shared" si="26"/>
        <v>0.21183558854659512</v>
      </c>
      <c r="L25" s="155">
        <f t="shared" si="27"/>
        <v>0.12116315477389067</v>
      </c>
      <c r="M25" s="156">
        <f t="shared" si="28"/>
        <v>14.528</v>
      </c>
      <c r="N25" s="157">
        <f t="shared" si="29"/>
        <v>5.8000000000000003E-2</v>
      </c>
      <c r="O25" s="157">
        <f t="shared" si="30"/>
        <v>11.981999999999999</v>
      </c>
      <c r="P25" s="158">
        <f t="shared" si="31"/>
        <v>384.35833333333335</v>
      </c>
      <c r="Q25" s="159">
        <f t="shared" si="32"/>
        <v>93</v>
      </c>
      <c r="R25" s="160">
        <f t="shared" si="33"/>
        <v>42.062520319382422</v>
      </c>
      <c r="S25" s="145">
        <f t="shared" si="34"/>
        <v>6</v>
      </c>
      <c r="T25" s="145">
        <f t="shared" si="35"/>
        <v>1249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198</v>
      </c>
      <c r="Z25" s="4" t="s">
        <v>169</v>
      </c>
      <c r="AA25" s="4" t="s">
        <v>48</v>
      </c>
      <c r="AB25" s="4">
        <v>531</v>
      </c>
      <c r="AC25" s="4">
        <v>10423.960999999999</v>
      </c>
      <c r="AD25" s="4">
        <v>3355.47</v>
      </c>
      <c r="AE25" s="4">
        <v>3.1070000000000002</v>
      </c>
      <c r="AF25" s="4">
        <v>3.2</v>
      </c>
      <c r="AG25" s="4">
        <v>14.528</v>
      </c>
      <c r="AH25" s="4">
        <v>320.106312</v>
      </c>
      <c r="AI25" s="4">
        <v>4.4757559999999996</v>
      </c>
      <c r="AJ25" s="4">
        <v>67.809909000000005</v>
      </c>
      <c r="AK25" s="4">
        <v>1263</v>
      </c>
      <c r="AL25" s="4">
        <v>6</v>
      </c>
      <c r="AM25" s="4">
        <v>1249</v>
      </c>
      <c r="AN25" s="4">
        <v>93</v>
      </c>
      <c r="AO25" s="4">
        <v>32.564059</v>
      </c>
      <c r="AP25" s="4">
        <v>69729.600000000006</v>
      </c>
      <c r="AQ25" s="4">
        <v>23061.5</v>
      </c>
      <c r="AR25" s="4">
        <v>21</v>
      </c>
      <c r="AS25" s="4">
        <v>10626</v>
      </c>
      <c r="AT25" s="4">
        <v>5.8000000000000003E-2</v>
      </c>
      <c r="AU25" s="4">
        <v>11.981999999999999</v>
      </c>
      <c r="AV25" s="4">
        <v>98961</v>
      </c>
      <c r="AW25" s="4">
        <v>0</v>
      </c>
      <c r="AX25" s="30">
        <v>0.53</v>
      </c>
      <c r="AY25">
        <v>0.97093750000000001</v>
      </c>
      <c r="AZ25" t="s">
        <v>66</v>
      </c>
      <c r="BA25" t="s">
        <v>351</v>
      </c>
      <c r="BB25">
        <v>2</v>
      </c>
      <c r="BC25" t="s">
        <v>466</v>
      </c>
      <c r="BD25">
        <v>11</v>
      </c>
      <c r="BE25">
        <v>148333.03999999998</v>
      </c>
      <c r="BF25">
        <v>7.0274033350897422E-2</v>
      </c>
      <c r="BG25">
        <v>6.8231694256636971E-2</v>
      </c>
      <c r="BH25">
        <v>449856.63099999999</v>
      </c>
      <c r="BI25">
        <v>2.3171740242726353E-2</v>
      </c>
      <c r="BJ25">
        <v>2.2498311541922118E-2</v>
      </c>
      <c r="BK25">
        <v>1</v>
      </c>
      <c r="BL25" t="s">
        <v>68</v>
      </c>
      <c r="BM25">
        <v>1</v>
      </c>
      <c r="BN25" t="s">
        <v>342</v>
      </c>
    </row>
    <row r="26" spans="1:66">
      <c r="A26" s="140" t="str">
        <f t="shared" si="20"/>
        <v>청라교통</v>
      </c>
      <c r="B26" s="140" t="str">
        <f t="shared" si="21"/>
        <v>306</v>
      </c>
      <c r="C26" s="141" t="str">
        <f t="shared" si="22"/>
        <v>70바6049</v>
      </c>
      <c r="D26" s="115" t="str">
        <f t="shared" si="23"/>
        <v>대형</v>
      </c>
      <c r="E26" s="111" t="str">
        <f t="shared" si="16"/>
        <v>C</v>
      </c>
      <c r="F26" s="161">
        <f t="shared" si="17"/>
        <v>0.87705882352941189</v>
      </c>
      <c r="G26" s="162">
        <f t="shared" si="18"/>
        <v>2.9820000000000002</v>
      </c>
      <c r="H26" s="163">
        <f t="shared" si="19"/>
        <v>3.4</v>
      </c>
      <c r="I26" s="164">
        <f t="shared" si="24"/>
        <v>11085.075000000001</v>
      </c>
      <c r="J26" s="165">
        <f t="shared" si="25"/>
        <v>1.5952508261177355E-2</v>
      </c>
      <c r="K26" s="165">
        <f t="shared" si="26"/>
        <v>0.23302747391932885</v>
      </c>
      <c r="L26" s="165">
        <f t="shared" si="27"/>
        <v>0.17383734435716491</v>
      </c>
      <c r="M26" s="166">
        <f t="shared" si="28"/>
        <v>16.783999999999999</v>
      </c>
      <c r="N26" s="167">
        <f t="shared" si="29"/>
        <v>2.7E-2</v>
      </c>
      <c r="O26" s="167">
        <f t="shared" si="30"/>
        <v>13.063000000000001</v>
      </c>
      <c r="P26" s="168">
        <f t="shared" si="31"/>
        <v>571.69499999999994</v>
      </c>
      <c r="Q26" s="169">
        <f t="shared" si="32"/>
        <v>93</v>
      </c>
      <c r="R26" s="170">
        <f t="shared" si="33"/>
        <v>42.220669228158499</v>
      </c>
      <c r="S26" s="142">
        <f t="shared" si="34"/>
        <v>3</v>
      </c>
      <c r="T26" s="142">
        <f t="shared" si="35"/>
        <v>1448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199</v>
      </c>
      <c r="Z26" t="s">
        <v>169</v>
      </c>
      <c r="AA26" t="s">
        <v>48</v>
      </c>
      <c r="AB26">
        <v>531</v>
      </c>
      <c r="AC26" s="1">
        <v>11085.075000000001</v>
      </c>
      <c r="AD26" s="1">
        <v>3716.9769999999999</v>
      </c>
      <c r="AE26" s="28">
        <v>2.9820000000000002</v>
      </c>
      <c r="AF26">
        <v>3.4</v>
      </c>
      <c r="AG26">
        <v>16.783999999999999</v>
      </c>
      <c r="AH26">
        <v>349.592422</v>
      </c>
      <c r="AI26">
        <v>5.5768760000000004</v>
      </c>
      <c r="AJ26">
        <v>81.464639000000005</v>
      </c>
      <c r="AK26">
        <v>1927</v>
      </c>
      <c r="AL26">
        <v>3</v>
      </c>
      <c r="AM26">
        <v>1448</v>
      </c>
      <c r="AN26">
        <v>93</v>
      </c>
      <c r="AO26">
        <v>31.708566999999999</v>
      </c>
      <c r="AP26">
        <v>82366.600000000006</v>
      </c>
      <c r="AQ26">
        <v>34301.699999999997</v>
      </c>
      <c r="AR26">
        <v>25</v>
      </c>
      <c r="AS26">
        <v>15046</v>
      </c>
      <c r="AT26">
        <v>2.7E-2</v>
      </c>
      <c r="AU26">
        <v>13.063000000000001</v>
      </c>
      <c r="AV26">
        <v>106194</v>
      </c>
      <c r="AW26">
        <v>0</v>
      </c>
      <c r="AX26" s="29">
        <v>0.56000000000000005</v>
      </c>
      <c r="AY26">
        <v>0.87705882352941189</v>
      </c>
      <c r="AZ26" t="s">
        <v>69</v>
      </c>
      <c r="BA26" t="s">
        <v>351</v>
      </c>
      <c r="BB26">
        <v>6</v>
      </c>
      <c r="BC26" t="s">
        <v>394</v>
      </c>
      <c r="BD26">
        <v>9</v>
      </c>
      <c r="BE26">
        <v>148333.03999999998</v>
      </c>
      <c r="BF26">
        <v>7.4730990479262085E-2</v>
      </c>
      <c r="BG26">
        <v>6.5543474590929282E-2</v>
      </c>
      <c r="BH26">
        <v>449856.63099999999</v>
      </c>
      <c r="BI26">
        <v>2.4641350679567957E-2</v>
      </c>
      <c r="BJ26">
        <v>2.1611914037197547E-2</v>
      </c>
      <c r="BK26">
        <v>1</v>
      </c>
      <c r="BL26" t="s">
        <v>67</v>
      </c>
      <c r="BM26">
        <v>1</v>
      </c>
      <c r="BN26" t="s">
        <v>342</v>
      </c>
    </row>
    <row r="27" spans="1:66">
      <c r="A27" s="143" t="str">
        <f t="shared" si="20"/>
        <v>청라교통</v>
      </c>
      <c r="B27" s="143" t="str">
        <f t="shared" si="21"/>
        <v>306</v>
      </c>
      <c r="C27" s="144" t="str">
        <f t="shared" si="22"/>
        <v>70바6050</v>
      </c>
      <c r="D27" s="132" t="str">
        <f t="shared" si="23"/>
        <v>대형</v>
      </c>
      <c r="E27" s="128" t="str">
        <f t="shared" si="16"/>
        <v>A</v>
      </c>
      <c r="F27" s="151">
        <f t="shared" si="17"/>
        <v>0.98906249999999996</v>
      </c>
      <c r="G27" s="152">
        <f t="shared" si="18"/>
        <v>3.165</v>
      </c>
      <c r="H27" s="153">
        <f t="shared" si="19"/>
        <v>3.2</v>
      </c>
      <c r="I27" s="154">
        <f t="shared" si="24"/>
        <v>10542.319</v>
      </c>
      <c r="J27" s="155">
        <f t="shared" si="25"/>
        <v>1.7886257044357451E-2</v>
      </c>
      <c r="K27" s="155">
        <f t="shared" si="26"/>
        <v>0.23253563357468565</v>
      </c>
      <c r="L27" s="155">
        <f t="shared" si="27"/>
        <v>0.14380137804594986</v>
      </c>
      <c r="M27" s="156">
        <f t="shared" si="28"/>
        <v>16</v>
      </c>
      <c r="N27" s="157">
        <f t="shared" si="29"/>
        <v>8.9999999999999993E-3</v>
      </c>
      <c r="O27" s="157">
        <f t="shared" si="30"/>
        <v>8.8970000000000002</v>
      </c>
      <c r="P27" s="158">
        <f t="shared" si="31"/>
        <v>433.505</v>
      </c>
      <c r="Q27" s="159">
        <f t="shared" si="32"/>
        <v>92</v>
      </c>
      <c r="R27" s="160">
        <f t="shared" si="33"/>
        <v>41.841689048104577</v>
      </c>
      <c r="S27" s="145">
        <f t="shared" si="34"/>
        <v>1</v>
      </c>
      <c r="T27" s="145">
        <f t="shared" si="35"/>
        <v>938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200</v>
      </c>
      <c r="Z27" s="4" t="s">
        <v>169</v>
      </c>
      <c r="AA27" s="4" t="s">
        <v>48</v>
      </c>
      <c r="AB27" s="4">
        <v>531</v>
      </c>
      <c r="AC27" s="4">
        <v>10542.319</v>
      </c>
      <c r="AD27" s="4">
        <v>3330.3820000000001</v>
      </c>
      <c r="AE27" s="4">
        <v>3.165</v>
      </c>
      <c r="AF27" s="4">
        <v>3.2</v>
      </c>
      <c r="AG27" s="4">
        <v>16</v>
      </c>
      <c r="AH27" s="4">
        <v>336.13214799999997</v>
      </c>
      <c r="AI27" s="4">
        <v>6.0121460000000004</v>
      </c>
      <c r="AJ27" s="4">
        <v>78.162701999999996</v>
      </c>
      <c r="AK27" s="4">
        <v>1516</v>
      </c>
      <c r="AL27" s="4">
        <v>1</v>
      </c>
      <c r="AM27" s="4">
        <v>938</v>
      </c>
      <c r="AN27" s="4">
        <v>92</v>
      </c>
      <c r="AO27" s="4">
        <v>31.363613999999998</v>
      </c>
      <c r="AP27" s="4">
        <v>62774.5</v>
      </c>
      <c r="AQ27" s="4">
        <v>26010.3</v>
      </c>
      <c r="AR27" s="4">
        <v>24</v>
      </c>
      <c r="AS27" s="4">
        <v>12079</v>
      </c>
      <c r="AT27" s="4">
        <v>8.9999999999999993E-3</v>
      </c>
      <c r="AU27" s="4">
        <v>8.8970000000000002</v>
      </c>
      <c r="AV27" s="4">
        <v>101470</v>
      </c>
      <c r="AW27" s="4">
        <v>0</v>
      </c>
      <c r="AX27" s="30">
        <v>0.57999999999999996</v>
      </c>
      <c r="AY27">
        <v>0.98906249999999996</v>
      </c>
      <c r="AZ27" t="s">
        <v>66</v>
      </c>
      <c r="BA27" t="s">
        <v>351</v>
      </c>
      <c r="BB27">
        <v>1</v>
      </c>
      <c r="BC27" t="s">
        <v>374</v>
      </c>
      <c r="BD27">
        <v>10</v>
      </c>
      <c r="BE27">
        <v>148333.03999999998</v>
      </c>
      <c r="BF27">
        <v>7.1071954029931578E-2</v>
      </c>
      <c r="BG27">
        <v>7.0294604532729205E-2</v>
      </c>
      <c r="BH27">
        <v>449856.63099999999</v>
      </c>
      <c r="BI27">
        <v>2.3434841844089654E-2</v>
      </c>
      <c r="BJ27">
        <v>2.3178523261419923E-2</v>
      </c>
      <c r="BK27">
        <v>1</v>
      </c>
      <c r="BL27" t="s">
        <v>66</v>
      </c>
      <c r="BM27">
        <v>0</v>
      </c>
      <c r="BN27" t="s">
        <v>341</v>
      </c>
    </row>
    <row r="28" spans="1:66">
      <c r="A28" s="140" t="str">
        <f t="shared" si="20"/>
        <v>청라교통</v>
      </c>
      <c r="B28" s="140" t="str">
        <f t="shared" si="21"/>
        <v>306</v>
      </c>
      <c r="C28" s="141" t="str">
        <f t="shared" si="22"/>
        <v>70바6051</v>
      </c>
      <c r="D28" s="115" t="str">
        <f t="shared" si="23"/>
        <v>대형</v>
      </c>
      <c r="E28" s="111" t="str">
        <f t="shared" si="16"/>
        <v>B</v>
      </c>
      <c r="F28" s="161">
        <f t="shared" si="17"/>
        <v>0.92882352941176471</v>
      </c>
      <c r="G28" s="162">
        <f t="shared" si="18"/>
        <v>3.1579999999999999</v>
      </c>
      <c r="H28" s="163">
        <f t="shared" si="19"/>
        <v>3.4</v>
      </c>
      <c r="I28" s="164">
        <f t="shared" si="24"/>
        <v>9320.1360000000004</v>
      </c>
      <c r="J28" s="165">
        <f t="shared" si="25"/>
        <v>1.2838298971140284E-2</v>
      </c>
      <c r="K28" s="165">
        <f t="shared" si="26"/>
        <v>0.23446965355927576</v>
      </c>
      <c r="L28" s="165">
        <f t="shared" si="27"/>
        <v>0.1200626256955907</v>
      </c>
      <c r="M28" s="166">
        <f t="shared" si="28"/>
        <v>15.587999999999999</v>
      </c>
      <c r="N28" s="167">
        <f t="shared" si="29"/>
        <v>9.7000000000000003E-2</v>
      </c>
      <c r="O28" s="167">
        <f t="shared" si="30"/>
        <v>8.8089999999999993</v>
      </c>
      <c r="P28" s="168">
        <f t="shared" si="31"/>
        <v>254.09</v>
      </c>
      <c r="Q28" s="169">
        <f t="shared" si="32"/>
        <v>94</v>
      </c>
      <c r="R28" s="170">
        <f t="shared" si="33"/>
        <v>42.461604722543569</v>
      </c>
      <c r="S28" s="142">
        <f t="shared" si="34"/>
        <v>9</v>
      </c>
      <c r="T28" s="142">
        <f t="shared" si="35"/>
        <v>821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201</v>
      </c>
      <c r="Z28" s="4" t="s">
        <v>169</v>
      </c>
      <c r="AA28" s="4" t="s">
        <v>48</v>
      </c>
      <c r="AB28" s="4">
        <v>531</v>
      </c>
      <c r="AC28" s="4">
        <v>9320.1360000000004</v>
      </c>
      <c r="AD28" s="4">
        <v>2951.3409999999999</v>
      </c>
      <c r="AE28" s="4">
        <v>3.1579999999999999</v>
      </c>
      <c r="AF28" s="4">
        <v>3.4</v>
      </c>
      <c r="AG28" s="4">
        <v>15.587999999999999</v>
      </c>
      <c r="AH28" s="4">
        <v>291.61410000000001</v>
      </c>
      <c r="AI28" s="4">
        <v>3.7438289999999999</v>
      </c>
      <c r="AJ28" s="4">
        <v>68.374656999999999</v>
      </c>
      <c r="AK28" s="4">
        <v>1119</v>
      </c>
      <c r="AL28" s="4">
        <v>9</v>
      </c>
      <c r="AM28" s="4">
        <v>821</v>
      </c>
      <c r="AN28" s="4">
        <v>94</v>
      </c>
      <c r="AO28" s="4">
        <v>31.960512000000001</v>
      </c>
      <c r="AP28" s="4">
        <v>62610</v>
      </c>
      <c r="AQ28" s="4">
        <v>15245.4</v>
      </c>
      <c r="AR28" s="4">
        <v>22</v>
      </c>
      <c r="AS28" s="4">
        <v>17551</v>
      </c>
      <c r="AT28" s="4">
        <v>9.7000000000000003E-2</v>
      </c>
      <c r="AU28" s="4">
        <v>8.8089999999999993</v>
      </c>
      <c r="AV28" s="4">
        <v>88369</v>
      </c>
      <c r="AW28" s="4">
        <v>0</v>
      </c>
      <c r="AX28" s="30">
        <v>0.56000000000000005</v>
      </c>
      <c r="AY28">
        <v>0.92882352941176471</v>
      </c>
      <c r="AZ28" t="s">
        <v>68</v>
      </c>
      <c r="BA28" t="s">
        <v>351</v>
      </c>
      <c r="BB28">
        <v>1</v>
      </c>
      <c r="BC28" t="s">
        <v>353</v>
      </c>
      <c r="BD28">
        <v>8</v>
      </c>
      <c r="BE28">
        <v>148333.03999999998</v>
      </c>
      <c r="BF28">
        <v>6.2832501781127134E-2</v>
      </c>
      <c r="BG28">
        <v>5.8360306066117494E-2</v>
      </c>
      <c r="BH28">
        <v>449856.63099999999</v>
      </c>
      <c r="BI28">
        <v>2.0718014046568541E-2</v>
      </c>
      <c r="BJ28">
        <v>1.9243378929136308E-2</v>
      </c>
      <c r="BK28">
        <v>1</v>
      </c>
      <c r="BL28" t="s">
        <v>69</v>
      </c>
      <c r="BM28">
        <v>1</v>
      </c>
      <c r="BN28" t="s">
        <v>342</v>
      </c>
    </row>
    <row r="29" spans="1:66">
      <c r="A29" s="143" t="str">
        <f t="shared" si="20"/>
        <v>청라교통</v>
      </c>
      <c r="B29" s="143" t="str">
        <f t="shared" si="21"/>
        <v>306</v>
      </c>
      <c r="C29" s="144" t="str">
        <f t="shared" si="22"/>
        <v>70바6085</v>
      </c>
      <c r="D29" s="132" t="str">
        <f t="shared" si="23"/>
        <v>대형</v>
      </c>
      <c r="E29" s="128" t="str">
        <f t="shared" si="16"/>
        <v>C</v>
      </c>
      <c r="F29" s="151">
        <f t="shared" si="17"/>
        <v>0.8954545454545455</v>
      </c>
      <c r="G29" s="152">
        <f t="shared" si="18"/>
        <v>2.9550000000000001</v>
      </c>
      <c r="H29" s="153">
        <f t="shared" si="19"/>
        <v>3.3</v>
      </c>
      <c r="I29" s="154">
        <f t="shared" si="24"/>
        <v>10750.655000000001</v>
      </c>
      <c r="J29" s="155">
        <f t="shared" si="25"/>
        <v>1.4973565055370565E-2</v>
      </c>
      <c r="K29" s="155">
        <f t="shared" si="26"/>
        <v>0.26257408511408176</v>
      </c>
      <c r="L29" s="155">
        <f t="shared" si="27"/>
        <v>0.13515455569916437</v>
      </c>
      <c r="M29" s="156">
        <f t="shared" si="28"/>
        <v>18.859000000000002</v>
      </c>
      <c r="N29" s="157">
        <f t="shared" si="29"/>
        <v>0.19500000000000001</v>
      </c>
      <c r="O29" s="157">
        <f t="shared" si="30"/>
        <v>20.631</v>
      </c>
      <c r="P29" s="158">
        <f t="shared" si="31"/>
        <v>457.09166666666664</v>
      </c>
      <c r="Q29" s="159">
        <f t="shared" si="32"/>
        <v>93</v>
      </c>
      <c r="R29" s="160">
        <f t="shared" si="33"/>
        <v>43.912922051555505</v>
      </c>
      <c r="S29" s="145">
        <f t="shared" si="34"/>
        <v>21</v>
      </c>
      <c r="T29" s="145">
        <f t="shared" si="35"/>
        <v>2218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202</v>
      </c>
      <c r="Z29" t="s">
        <v>169</v>
      </c>
      <c r="AA29" t="s">
        <v>48</v>
      </c>
      <c r="AB29">
        <v>531</v>
      </c>
      <c r="AC29" s="1">
        <v>10750.655000000001</v>
      </c>
      <c r="AD29" s="1">
        <v>3638.4690000000001</v>
      </c>
      <c r="AE29" s="28">
        <v>2.9550000000000001</v>
      </c>
      <c r="AF29">
        <v>3.3</v>
      </c>
      <c r="AG29">
        <v>18.859000000000002</v>
      </c>
      <c r="AH29">
        <v>338.87020100000001</v>
      </c>
      <c r="AI29">
        <v>5.0740949999999998</v>
      </c>
      <c r="AJ29">
        <v>88.978532999999999</v>
      </c>
      <c r="AK29">
        <v>1453</v>
      </c>
      <c r="AL29">
        <v>21</v>
      </c>
      <c r="AM29">
        <v>2218</v>
      </c>
      <c r="AN29">
        <v>93</v>
      </c>
      <c r="AO29">
        <v>31.724993000000001</v>
      </c>
      <c r="AP29">
        <v>69703.7</v>
      </c>
      <c r="AQ29">
        <v>27425.5</v>
      </c>
      <c r="AR29">
        <v>59</v>
      </c>
      <c r="AS29">
        <v>32584</v>
      </c>
      <c r="AT29">
        <v>0.19500000000000001</v>
      </c>
      <c r="AU29">
        <v>20.631</v>
      </c>
      <c r="AV29">
        <v>99986</v>
      </c>
      <c r="AW29">
        <v>0</v>
      </c>
      <c r="AX29" s="29">
        <v>0.57999999999999996</v>
      </c>
      <c r="AY29">
        <v>0.8954545454545455</v>
      </c>
      <c r="AZ29" t="s">
        <v>69</v>
      </c>
      <c r="BA29" t="s">
        <v>351</v>
      </c>
      <c r="BB29">
        <v>2</v>
      </c>
      <c r="BC29" t="s">
        <v>376</v>
      </c>
      <c r="BD29">
        <v>10</v>
      </c>
      <c r="BE29">
        <v>148333.03999999998</v>
      </c>
      <c r="BF29">
        <v>7.2476469166950275E-2</v>
      </c>
      <c r="BG29">
        <v>6.4899383754041834E-2</v>
      </c>
      <c r="BH29">
        <v>449856.63099999999</v>
      </c>
      <c r="BI29">
        <v>2.3897958280846149E-2</v>
      </c>
      <c r="BJ29">
        <v>2.1399535369666781E-2</v>
      </c>
      <c r="BK29">
        <v>1</v>
      </c>
      <c r="BL29" t="s">
        <v>69</v>
      </c>
      <c r="BM29">
        <v>0</v>
      </c>
      <c r="BN29" t="s">
        <v>341</v>
      </c>
    </row>
    <row r="30" spans="1:66">
      <c r="A30" s="140" t="str">
        <f t="shared" si="20"/>
        <v>청라교통</v>
      </c>
      <c r="B30" s="140" t="str">
        <f t="shared" si="21"/>
        <v>306</v>
      </c>
      <c r="C30" s="141" t="str">
        <f t="shared" si="22"/>
        <v>70바6087</v>
      </c>
      <c r="D30" s="115" t="str">
        <f t="shared" si="23"/>
        <v>대형</v>
      </c>
      <c r="E30" s="111" t="str">
        <f t="shared" si="16"/>
        <v>C</v>
      </c>
      <c r="F30" s="161">
        <f t="shared" si="17"/>
        <v>0.89235294117647057</v>
      </c>
      <c r="G30" s="162">
        <f t="shared" si="18"/>
        <v>3.0339999999999998</v>
      </c>
      <c r="H30" s="163">
        <f t="shared" si="19"/>
        <v>3.4</v>
      </c>
      <c r="I30" s="164">
        <f t="shared" si="24"/>
        <v>10391.117</v>
      </c>
      <c r="J30" s="165">
        <f t="shared" si="25"/>
        <v>2.8870828683621112E-2</v>
      </c>
      <c r="K30" s="165">
        <f t="shared" si="26"/>
        <v>0.29555853703880186</v>
      </c>
      <c r="L30" s="165">
        <f t="shared" si="27"/>
        <v>0.14983952158367575</v>
      </c>
      <c r="M30" s="166">
        <f t="shared" si="28"/>
        <v>17.675000000000001</v>
      </c>
      <c r="N30" s="167">
        <f t="shared" si="29"/>
        <v>3.7999999999999999E-2</v>
      </c>
      <c r="O30" s="167">
        <f t="shared" si="30"/>
        <v>14.281000000000001</v>
      </c>
      <c r="P30" s="168">
        <f t="shared" si="31"/>
        <v>793.26833333333332</v>
      </c>
      <c r="Q30" s="169">
        <f t="shared" si="32"/>
        <v>94</v>
      </c>
      <c r="R30" s="170">
        <f t="shared" si="33"/>
        <v>42.28915388654071</v>
      </c>
      <c r="S30" s="142">
        <f t="shared" si="34"/>
        <v>4</v>
      </c>
      <c r="T30" s="142">
        <f t="shared" si="35"/>
        <v>1484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203</v>
      </c>
      <c r="Z30" s="4" t="s">
        <v>169</v>
      </c>
      <c r="AA30" s="4" t="s">
        <v>48</v>
      </c>
      <c r="AB30" s="4">
        <v>531</v>
      </c>
      <c r="AC30" s="4">
        <v>10391.117</v>
      </c>
      <c r="AD30" s="4">
        <v>3425.107</v>
      </c>
      <c r="AE30" s="4">
        <v>3.0339999999999998</v>
      </c>
      <c r="AF30" s="4">
        <v>3.4</v>
      </c>
      <c r="AG30" s="4">
        <v>17.675000000000001</v>
      </c>
      <c r="AH30" s="4">
        <v>363.71605799999998</v>
      </c>
      <c r="AI30" s="4">
        <v>10.500783999999999</v>
      </c>
      <c r="AJ30" s="4">
        <v>107.499386</v>
      </c>
      <c r="AK30" s="4">
        <v>1557</v>
      </c>
      <c r="AL30" s="4">
        <v>4</v>
      </c>
      <c r="AM30" s="4">
        <v>1484</v>
      </c>
      <c r="AN30" s="4">
        <v>94</v>
      </c>
      <c r="AO30" s="4">
        <v>28.569310000000002</v>
      </c>
      <c r="AP30" s="4">
        <v>85753.9</v>
      </c>
      <c r="AQ30" s="4">
        <v>47596.1</v>
      </c>
      <c r="AR30" s="4">
        <v>123</v>
      </c>
      <c r="AS30" s="4">
        <v>100859</v>
      </c>
      <c r="AT30" s="4">
        <v>3.7999999999999999E-2</v>
      </c>
      <c r="AU30" s="4">
        <v>14.281000000000001</v>
      </c>
      <c r="AV30" s="4">
        <v>100328</v>
      </c>
      <c r="AW30" s="4">
        <v>0</v>
      </c>
      <c r="AX30" s="30">
        <v>0.59</v>
      </c>
      <c r="AY30">
        <v>0.89235294117647057</v>
      </c>
      <c r="AZ30" t="s">
        <v>69</v>
      </c>
      <c r="BA30" t="s">
        <v>351</v>
      </c>
      <c r="BB30">
        <v>3</v>
      </c>
      <c r="BC30" t="s">
        <v>375</v>
      </c>
      <c r="BD30">
        <v>12</v>
      </c>
      <c r="BE30">
        <v>148333.03999999998</v>
      </c>
      <c r="BF30">
        <v>7.005261268831274E-2</v>
      </c>
      <c r="BG30">
        <v>6.2511654969512012E-2</v>
      </c>
      <c r="BH30">
        <v>449856.63099999999</v>
      </c>
      <c r="BI30">
        <v>2.3098730315259042E-2</v>
      </c>
      <c r="BJ30">
        <v>2.0612219934263511E-2</v>
      </c>
      <c r="BK30">
        <v>1</v>
      </c>
      <c r="BL30" t="s">
        <v>69</v>
      </c>
      <c r="BM30">
        <v>0</v>
      </c>
      <c r="BN30" t="s">
        <v>341</v>
      </c>
    </row>
    <row r="31" spans="1:66">
      <c r="A31" s="143" t="str">
        <f t="shared" si="20"/>
        <v>청라교통</v>
      </c>
      <c r="B31" s="143" t="str">
        <f t="shared" si="21"/>
        <v>306</v>
      </c>
      <c r="C31" s="144" t="str">
        <f t="shared" si="22"/>
        <v>70바6088</v>
      </c>
      <c r="D31" s="132" t="str">
        <f t="shared" si="23"/>
        <v>대형</v>
      </c>
      <c r="E31" s="128" t="str">
        <f t="shared" si="16"/>
        <v>C</v>
      </c>
      <c r="F31" s="151">
        <f t="shared" si="17"/>
        <v>0.88363636363636366</v>
      </c>
      <c r="G31" s="152">
        <f t="shared" si="18"/>
        <v>2.9159999999999999</v>
      </c>
      <c r="H31" s="153">
        <f t="shared" si="19"/>
        <v>3.3</v>
      </c>
      <c r="I31" s="154">
        <f t="shared" si="24"/>
        <v>10630.034</v>
      </c>
      <c r="J31" s="155">
        <f t="shared" si="25"/>
        <v>1.4793026663324532E-2</v>
      </c>
      <c r="K31" s="155">
        <f t="shared" si="26"/>
        <v>0.23578165434339843</v>
      </c>
      <c r="L31" s="155">
        <f t="shared" si="27"/>
        <v>0.14346144142154202</v>
      </c>
      <c r="M31" s="156">
        <f t="shared" si="28"/>
        <v>17.472999999999999</v>
      </c>
      <c r="N31" s="157">
        <f t="shared" si="29"/>
        <v>0.78100000000000003</v>
      </c>
      <c r="O31" s="157">
        <f t="shared" si="30"/>
        <v>12.832000000000001</v>
      </c>
      <c r="P31" s="158">
        <f t="shared" si="31"/>
        <v>677.63666666666666</v>
      </c>
      <c r="Q31" s="159">
        <f t="shared" si="32"/>
        <v>94</v>
      </c>
      <c r="R31" s="160">
        <f t="shared" si="33"/>
        <v>43.25386251586081</v>
      </c>
      <c r="S31" s="145">
        <f t="shared" si="34"/>
        <v>83</v>
      </c>
      <c r="T31" s="145">
        <f t="shared" si="35"/>
        <v>1364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204</v>
      </c>
      <c r="Z31" s="4" t="s">
        <v>169</v>
      </c>
      <c r="AA31" s="4" t="s">
        <v>48</v>
      </c>
      <c r="AB31" s="4">
        <v>531</v>
      </c>
      <c r="AC31" s="4">
        <v>10630.034</v>
      </c>
      <c r="AD31" s="4">
        <v>3644.83</v>
      </c>
      <c r="AE31" s="4">
        <v>2.9159999999999999</v>
      </c>
      <c r="AF31" s="4">
        <v>3.3</v>
      </c>
      <c r="AG31" s="4">
        <v>17.472999999999999</v>
      </c>
      <c r="AH31" s="4">
        <v>327.93018699999999</v>
      </c>
      <c r="AI31" s="4">
        <v>4.8510799999999996</v>
      </c>
      <c r="AJ31" s="4">
        <v>77.319922000000005</v>
      </c>
      <c r="AK31" s="4">
        <v>1525</v>
      </c>
      <c r="AL31" s="4">
        <v>83</v>
      </c>
      <c r="AM31" s="4">
        <v>1364</v>
      </c>
      <c r="AN31" s="4">
        <v>94</v>
      </c>
      <c r="AO31" s="4">
        <v>32.415539000000003</v>
      </c>
      <c r="AP31" s="4">
        <v>73569.3</v>
      </c>
      <c r="AQ31" s="4">
        <v>40658.199999999997</v>
      </c>
      <c r="AR31" s="4">
        <v>29</v>
      </c>
      <c r="AS31" s="4">
        <v>18999</v>
      </c>
      <c r="AT31" s="4">
        <v>0.78100000000000003</v>
      </c>
      <c r="AU31" s="4">
        <v>12.832000000000001</v>
      </c>
      <c r="AV31" s="4">
        <v>100187</v>
      </c>
      <c r="AW31" s="4">
        <v>0</v>
      </c>
      <c r="AX31" s="4">
        <v>0.55000000000000004</v>
      </c>
      <c r="AY31">
        <v>0.88363636363636366</v>
      </c>
      <c r="AZ31" t="s">
        <v>69</v>
      </c>
      <c r="BA31" t="s">
        <v>351</v>
      </c>
      <c r="BB31">
        <v>5</v>
      </c>
      <c r="BC31" t="s">
        <v>392</v>
      </c>
      <c r="BD31">
        <v>12</v>
      </c>
      <c r="BE31">
        <v>148333.03999999998</v>
      </c>
      <c r="BF31">
        <v>7.1663292277971261E-2</v>
      </c>
      <c r="BG31">
        <v>6.3324290994716426E-2</v>
      </c>
      <c r="BH31">
        <v>449856.63099999999</v>
      </c>
      <c r="BI31">
        <v>2.3629826187890515E-2</v>
      </c>
      <c r="BJ31">
        <v>2.0880173686026893E-2</v>
      </c>
      <c r="BK31">
        <v>1</v>
      </c>
      <c r="BL31" t="s">
        <v>67</v>
      </c>
      <c r="BM31">
        <v>1</v>
      </c>
      <c r="BN31" t="s">
        <v>342</v>
      </c>
    </row>
    <row r="32" spans="1:66">
      <c r="A32" s="140" t="str">
        <f t="shared" si="20"/>
        <v>청라교통</v>
      </c>
      <c r="B32" s="140" t="str">
        <f t="shared" si="21"/>
        <v>306</v>
      </c>
      <c r="C32" s="141" t="str">
        <f t="shared" si="22"/>
        <v>70바6089</v>
      </c>
      <c r="D32" s="115" t="str">
        <f t="shared" si="23"/>
        <v>대형</v>
      </c>
      <c r="E32" s="111" t="str">
        <f t="shared" si="16"/>
        <v>D</v>
      </c>
      <c r="F32" s="161">
        <f t="shared" si="17"/>
        <v>0.83031250000000001</v>
      </c>
      <c r="G32" s="162">
        <f t="shared" si="18"/>
        <v>2.657</v>
      </c>
      <c r="H32" s="163">
        <f t="shared" si="19"/>
        <v>3.2</v>
      </c>
      <c r="I32" s="164">
        <f t="shared" si="24"/>
        <v>10492.027</v>
      </c>
      <c r="J32" s="165">
        <f t="shared" si="25"/>
        <v>3.4271545084077454E-2</v>
      </c>
      <c r="K32" s="165">
        <f t="shared" si="26"/>
        <v>0.31158353030447961</v>
      </c>
      <c r="L32" s="165">
        <f t="shared" si="27"/>
        <v>0.19157403998293179</v>
      </c>
      <c r="M32" s="166">
        <f t="shared" si="28"/>
        <v>21.805</v>
      </c>
      <c r="N32" s="167">
        <f t="shared" si="29"/>
        <v>0.45700000000000002</v>
      </c>
      <c r="O32" s="167">
        <f t="shared" si="30"/>
        <v>41.564999999999998</v>
      </c>
      <c r="P32" s="168">
        <f t="shared" si="31"/>
        <v>1026.595</v>
      </c>
      <c r="Q32" s="169">
        <f t="shared" si="32"/>
        <v>95</v>
      </c>
      <c r="R32" s="170">
        <f t="shared" si="33"/>
        <v>43.989158939088526</v>
      </c>
      <c r="S32" s="142">
        <f t="shared" si="34"/>
        <v>48</v>
      </c>
      <c r="T32" s="142">
        <f t="shared" si="35"/>
        <v>4361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205</v>
      </c>
      <c r="Z32" t="s">
        <v>169</v>
      </c>
      <c r="AA32" t="s">
        <v>48</v>
      </c>
      <c r="AB32">
        <v>531</v>
      </c>
      <c r="AC32" s="1">
        <v>10492.027</v>
      </c>
      <c r="AD32" s="1">
        <v>3948.2750000000001</v>
      </c>
      <c r="AE32" s="28">
        <v>2.657</v>
      </c>
      <c r="AF32">
        <v>3.2</v>
      </c>
      <c r="AG32">
        <v>21.805</v>
      </c>
      <c r="AH32">
        <v>364.619394</v>
      </c>
      <c r="AI32">
        <v>12.49607</v>
      </c>
      <c r="AJ32">
        <v>113.609398</v>
      </c>
      <c r="AK32">
        <v>2010</v>
      </c>
      <c r="AL32">
        <v>48</v>
      </c>
      <c r="AM32">
        <v>4361</v>
      </c>
      <c r="AN32">
        <v>95</v>
      </c>
      <c r="AO32">
        <v>28.775285</v>
      </c>
      <c r="AP32">
        <v>115875.6</v>
      </c>
      <c r="AQ32">
        <v>61595.7</v>
      </c>
      <c r="AR32">
        <v>129</v>
      </c>
      <c r="AS32">
        <v>92219</v>
      </c>
      <c r="AT32">
        <v>0.45700000000000002</v>
      </c>
      <c r="AU32">
        <v>41.564999999999998</v>
      </c>
      <c r="AV32">
        <v>97000</v>
      </c>
      <c r="AW32">
        <v>0</v>
      </c>
      <c r="AX32">
        <v>0.57999999999999996</v>
      </c>
      <c r="AY32">
        <v>0.83031250000000001</v>
      </c>
      <c r="AZ32" t="s">
        <v>67</v>
      </c>
      <c r="BA32" t="s">
        <v>351</v>
      </c>
      <c r="BB32">
        <v>1</v>
      </c>
      <c r="BC32" t="s">
        <v>356</v>
      </c>
      <c r="BD32">
        <v>11</v>
      </c>
      <c r="BE32">
        <v>148333.03999999998</v>
      </c>
      <c r="BF32">
        <v>7.0732906168443674E-2</v>
      </c>
      <c r="BG32">
        <v>5.8730416152985888E-2</v>
      </c>
      <c r="BH32">
        <v>449856.63099999999</v>
      </c>
      <c r="BI32">
        <v>2.3323046226254248E-2</v>
      </c>
      <c r="BJ32">
        <v>1.936541681973673E-2</v>
      </c>
      <c r="BK32">
        <v>1</v>
      </c>
      <c r="BL32" t="s">
        <v>67</v>
      </c>
      <c r="BM32">
        <v>0</v>
      </c>
      <c r="BN32" t="s">
        <v>341</v>
      </c>
    </row>
    <row r="33" spans="1:66">
      <c r="A33" s="143" t="str">
        <f t="shared" si="20"/>
        <v>청라교통</v>
      </c>
      <c r="B33" s="143" t="str">
        <f t="shared" si="21"/>
        <v>306</v>
      </c>
      <c r="C33" s="144" t="str">
        <f t="shared" si="22"/>
        <v>70바6090</v>
      </c>
      <c r="D33" s="132" t="str">
        <f t="shared" si="23"/>
        <v>대형</v>
      </c>
      <c r="E33" s="128" t="str">
        <f t="shared" si="16"/>
        <v>C</v>
      </c>
      <c r="F33" s="151">
        <f t="shared" si="17"/>
        <v>0.86878787878787889</v>
      </c>
      <c r="G33" s="152">
        <f t="shared" si="18"/>
        <v>2.867</v>
      </c>
      <c r="H33" s="153">
        <f t="shared" si="19"/>
        <v>3.3</v>
      </c>
      <c r="I33" s="154">
        <f t="shared" si="24"/>
        <v>11340.552</v>
      </c>
      <c r="J33" s="155">
        <f t="shared" si="25"/>
        <v>1.7837363445649745E-2</v>
      </c>
      <c r="K33" s="155">
        <f t="shared" si="26"/>
        <v>0.28376873825531179</v>
      </c>
      <c r="L33" s="155">
        <f t="shared" si="27"/>
        <v>0.15440165522807003</v>
      </c>
      <c r="M33" s="156">
        <f t="shared" si="28"/>
        <v>18.001000000000001</v>
      </c>
      <c r="N33" s="157">
        <f t="shared" si="29"/>
        <v>8.7999999999999995E-2</v>
      </c>
      <c r="O33" s="157">
        <f t="shared" si="30"/>
        <v>15.502000000000001</v>
      </c>
      <c r="P33" s="158">
        <f t="shared" si="31"/>
        <v>708.76499999999999</v>
      </c>
      <c r="Q33" s="159">
        <f t="shared" si="32"/>
        <v>94</v>
      </c>
      <c r="R33" s="160">
        <f t="shared" si="33"/>
        <v>44.245297755540612</v>
      </c>
      <c r="S33" s="145">
        <f t="shared" si="34"/>
        <v>10</v>
      </c>
      <c r="T33" s="145">
        <f t="shared" si="35"/>
        <v>1758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206</v>
      </c>
      <c r="Z33" s="4" t="s">
        <v>169</v>
      </c>
      <c r="AA33" s="4" t="s">
        <v>48</v>
      </c>
      <c r="AB33" s="4">
        <v>531</v>
      </c>
      <c r="AC33" s="4">
        <v>11340.552</v>
      </c>
      <c r="AD33" s="4">
        <v>3955.4459999999999</v>
      </c>
      <c r="AE33" s="4">
        <v>2.867</v>
      </c>
      <c r="AF33" s="4">
        <v>3.3</v>
      </c>
      <c r="AG33" s="4">
        <v>18.001000000000001</v>
      </c>
      <c r="AH33" s="4">
        <v>367.00048299999997</v>
      </c>
      <c r="AI33" s="4">
        <v>6.5463209999999998</v>
      </c>
      <c r="AJ33" s="4">
        <v>104.143264</v>
      </c>
      <c r="AK33" s="4">
        <v>1751</v>
      </c>
      <c r="AL33" s="4">
        <v>10</v>
      </c>
      <c r="AM33" s="4">
        <v>1758</v>
      </c>
      <c r="AN33" s="4">
        <v>94</v>
      </c>
      <c r="AO33" s="4">
        <v>30.900645000000001</v>
      </c>
      <c r="AP33" s="4">
        <v>97227.4</v>
      </c>
      <c r="AQ33" s="4">
        <v>42525.9</v>
      </c>
      <c r="AR33" s="4">
        <v>80</v>
      </c>
      <c r="AS33" s="4">
        <v>73464</v>
      </c>
      <c r="AT33" s="4">
        <v>8.7999999999999995E-2</v>
      </c>
      <c r="AU33" s="4">
        <v>15.502000000000001</v>
      </c>
      <c r="AV33" s="4">
        <v>108101</v>
      </c>
      <c r="AW33" s="4">
        <v>0</v>
      </c>
      <c r="AX33" s="4">
        <v>0.54</v>
      </c>
      <c r="AY33">
        <v>0.86878787878787889</v>
      </c>
      <c r="AZ33" t="s">
        <v>69</v>
      </c>
      <c r="BA33" t="s">
        <v>351</v>
      </c>
      <c r="BB33">
        <v>7</v>
      </c>
      <c r="BC33" t="s">
        <v>395</v>
      </c>
      <c r="BD33">
        <v>16</v>
      </c>
      <c r="BE33">
        <v>148333.03999999998</v>
      </c>
      <c r="BF33">
        <v>7.6453310739131364E-2</v>
      </c>
      <c r="BG33">
        <v>6.6421709663360501E-2</v>
      </c>
      <c r="BH33">
        <v>449856.63099999999</v>
      </c>
      <c r="BI33">
        <v>2.5209258280334206E-2</v>
      </c>
      <c r="BJ33">
        <v>2.1901498027187327E-2</v>
      </c>
      <c r="BK33">
        <v>1</v>
      </c>
      <c r="BL33" t="s">
        <v>67</v>
      </c>
      <c r="BM33">
        <v>1</v>
      </c>
      <c r="BN33" t="s">
        <v>342</v>
      </c>
    </row>
    <row r="34" spans="1:66">
      <c r="A34" s="140" t="str">
        <f t="shared" si="20"/>
        <v>청라교통</v>
      </c>
      <c r="B34" s="140" t="str">
        <f t="shared" si="21"/>
        <v>306</v>
      </c>
      <c r="C34" s="141" t="str">
        <f t="shared" si="22"/>
        <v>72바1305</v>
      </c>
      <c r="D34" s="115" t="str">
        <f t="shared" si="23"/>
        <v>대형</v>
      </c>
      <c r="E34" s="111" t="str">
        <f t="shared" si="16"/>
        <v>C</v>
      </c>
      <c r="F34" s="161">
        <f t="shared" si="17"/>
        <v>0.88624999999999987</v>
      </c>
      <c r="G34" s="162">
        <f t="shared" si="18"/>
        <v>2.8359999999999999</v>
      </c>
      <c r="H34" s="163">
        <f t="shared" si="19"/>
        <v>3.2</v>
      </c>
      <c r="I34" s="164">
        <f t="shared" si="24"/>
        <v>10795.349</v>
      </c>
      <c r="J34" s="165">
        <f t="shared" si="25"/>
        <v>1.1677822040958548E-2</v>
      </c>
      <c r="K34" s="165">
        <f t="shared" si="26"/>
        <v>0.26917995261195982</v>
      </c>
      <c r="L34" s="165">
        <f t="shared" si="27"/>
        <v>0.18109650739406385</v>
      </c>
      <c r="M34" s="166">
        <f t="shared" si="28"/>
        <v>19.366</v>
      </c>
      <c r="N34" s="167">
        <f t="shared" si="29"/>
        <v>4.5999999999999999E-2</v>
      </c>
      <c r="O34" s="167">
        <f t="shared" si="30"/>
        <v>17.637</v>
      </c>
      <c r="P34" s="168">
        <f t="shared" si="31"/>
        <v>803.64833333333331</v>
      </c>
      <c r="Q34" s="169">
        <f t="shared" si="32"/>
        <v>94</v>
      </c>
      <c r="R34" s="170">
        <f t="shared" si="33"/>
        <v>42.966552239365797</v>
      </c>
      <c r="S34" s="142">
        <f t="shared" si="34"/>
        <v>5</v>
      </c>
      <c r="T34" s="142">
        <f t="shared" si="35"/>
        <v>1904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207</v>
      </c>
      <c r="Z34" s="4" t="s">
        <v>169</v>
      </c>
      <c r="AA34" s="4" t="s">
        <v>48</v>
      </c>
      <c r="AB34" s="4">
        <v>531</v>
      </c>
      <c r="AC34" s="4">
        <v>10795.349</v>
      </c>
      <c r="AD34" s="4">
        <v>3807.1120000000001</v>
      </c>
      <c r="AE34" s="4">
        <v>2.8359999999999999</v>
      </c>
      <c r="AF34" s="4">
        <v>3.2</v>
      </c>
      <c r="AG34" s="4">
        <v>19.366</v>
      </c>
      <c r="AH34" s="4">
        <v>349.37465099999997</v>
      </c>
      <c r="AI34" s="4">
        <v>4.0799349999999999</v>
      </c>
      <c r="AJ34" s="4">
        <v>94.044651999999999</v>
      </c>
      <c r="AK34" s="4">
        <v>1955</v>
      </c>
      <c r="AL34" s="4">
        <v>5</v>
      </c>
      <c r="AM34" s="4">
        <v>1904</v>
      </c>
      <c r="AN34" s="4">
        <v>94</v>
      </c>
      <c r="AO34" s="4">
        <v>30.899061</v>
      </c>
      <c r="AP34" s="4">
        <v>91328.8</v>
      </c>
      <c r="AQ34" s="4">
        <v>48218.9</v>
      </c>
      <c r="AR34" s="4">
        <v>73</v>
      </c>
      <c r="AS34" s="4">
        <v>45794</v>
      </c>
      <c r="AT34" s="4">
        <v>4.5999999999999999E-2</v>
      </c>
      <c r="AU34" s="4">
        <v>17.637</v>
      </c>
      <c r="AV34" s="4">
        <v>101180</v>
      </c>
      <c r="AW34" s="4">
        <v>0</v>
      </c>
      <c r="AX34" s="4">
        <v>0.57999999999999996</v>
      </c>
      <c r="AY34">
        <v>0.88624999999999987</v>
      </c>
      <c r="AZ34" t="s">
        <v>69</v>
      </c>
      <c r="BA34" t="s">
        <v>351</v>
      </c>
      <c r="BB34">
        <v>4</v>
      </c>
      <c r="BC34" t="s">
        <v>393</v>
      </c>
      <c r="BD34">
        <v>8</v>
      </c>
      <c r="BE34">
        <v>148333.03999999998</v>
      </c>
      <c r="BF34">
        <v>7.2777777627964765E-2</v>
      </c>
      <c r="BG34">
        <v>6.4499305422783759E-2</v>
      </c>
      <c r="BH34">
        <v>449856.63099999999</v>
      </c>
      <c r="BI34">
        <v>2.3997309934062083E-2</v>
      </c>
      <c r="BJ34">
        <v>2.1267615929062518E-2</v>
      </c>
      <c r="BK34">
        <v>1</v>
      </c>
      <c r="BL34" t="s">
        <v>69</v>
      </c>
      <c r="BM34">
        <v>0</v>
      </c>
      <c r="BN34" t="s">
        <v>341</v>
      </c>
    </row>
    <row r="35" spans="1:66">
      <c r="A35" s="143" t="str">
        <f t="shared" si="20"/>
        <v>청라교통</v>
      </c>
      <c r="B35" s="143" t="str">
        <f t="shared" si="21"/>
        <v>306</v>
      </c>
      <c r="C35" s="144" t="str">
        <f t="shared" si="22"/>
        <v>72바1306</v>
      </c>
      <c r="D35" s="132" t="str">
        <f t="shared" si="23"/>
        <v>대형</v>
      </c>
      <c r="E35" s="128" t="str">
        <f t="shared" si="16"/>
        <v>C</v>
      </c>
      <c r="F35" s="151">
        <f t="shared" si="17"/>
        <v>0.86343749999999997</v>
      </c>
      <c r="G35" s="152">
        <f t="shared" si="18"/>
        <v>2.7629999999999999</v>
      </c>
      <c r="H35" s="153">
        <f t="shared" si="19"/>
        <v>3.2</v>
      </c>
      <c r="I35" s="154">
        <f t="shared" si="24"/>
        <v>11100.406000000001</v>
      </c>
      <c r="J35" s="155">
        <f t="shared" si="25"/>
        <v>3.0436036234835342E-2</v>
      </c>
      <c r="K35" s="155">
        <f t="shared" si="26"/>
        <v>0.26941564071682794</v>
      </c>
      <c r="L35" s="155">
        <f t="shared" si="27"/>
        <v>0.16657048399851321</v>
      </c>
      <c r="M35" s="156">
        <f t="shared" si="28"/>
        <v>19.463000000000001</v>
      </c>
      <c r="N35" s="157">
        <f t="shared" si="29"/>
        <v>6.3E-2</v>
      </c>
      <c r="O35" s="157">
        <f t="shared" si="30"/>
        <v>15.827999999999999</v>
      </c>
      <c r="P35" s="158">
        <f t="shared" si="31"/>
        <v>702.58833333333337</v>
      </c>
      <c r="Q35" s="159">
        <f t="shared" si="32"/>
        <v>94</v>
      </c>
      <c r="R35" s="160">
        <f t="shared" si="33"/>
        <v>43.527153390093439</v>
      </c>
      <c r="S35" s="145">
        <f t="shared" si="34"/>
        <v>7</v>
      </c>
      <c r="T35" s="145">
        <f t="shared" si="35"/>
        <v>1757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208</v>
      </c>
      <c r="Z35" s="4" t="s">
        <v>169</v>
      </c>
      <c r="AA35" s="4" t="s">
        <v>48</v>
      </c>
      <c r="AB35" s="4">
        <v>531</v>
      </c>
      <c r="AC35" s="4">
        <v>11100.406000000001</v>
      </c>
      <c r="AD35" s="4">
        <v>4017.1509999999998</v>
      </c>
      <c r="AE35" s="4">
        <v>2.7629999999999999</v>
      </c>
      <c r="AF35" s="4">
        <v>3.2</v>
      </c>
      <c r="AG35" s="4">
        <v>19.463000000000001</v>
      </c>
      <c r="AH35" s="4">
        <v>364.24076100000002</v>
      </c>
      <c r="AI35" s="4">
        <v>11.086045</v>
      </c>
      <c r="AJ35" s="4">
        <v>98.132158000000004</v>
      </c>
      <c r="AK35" s="4">
        <v>1849</v>
      </c>
      <c r="AL35" s="4">
        <v>7</v>
      </c>
      <c r="AM35" s="4">
        <v>1757</v>
      </c>
      <c r="AN35" s="4">
        <v>94</v>
      </c>
      <c r="AO35" s="4">
        <v>30.475463000000001</v>
      </c>
      <c r="AP35" s="4">
        <v>82681.7</v>
      </c>
      <c r="AQ35" s="4">
        <v>42155.3</v>
      </c>
      <c r="AR35" s="4">
        <v>91</v>
      </c>
      <c r="AS35" s="4">
        <v>48109</v>
      </c>
      <c r="AT35" s="4">
        <v>6.3E-2</v>
      </c>
      <c r="AU35" s="4">
        <v>15.827999999999999</v>
      </c>
      <c r="AV35" s="4">
        <v>100795</v>
      </c>
      <c r="AW35" s="4">
        <v>0</v>
      </c>
      <c r="AX35" s="4">
        <v>0.56000000000000005</v>
      </c>
      <c r="AY35">
        <v>0.86343749999999997</v>
      </c>
      <c r="AZ35" t="s">
        <v>69</v>
      </c>
      <c r="BA35" t="s">
        <v>351</v>
      </c>
      <c r="BB35">
        <v>8</v>
      </c>
      <c r="BC35" t="s">
        <v>405</v>
      </c>
      <c r="BD35">
        <v>9</v>
      </c>
      <c r="BE35">
        <v>148333.03999999998</v>
      </c>
      <c r="BF35">
        <v>7.4834345739829791E-2</v>
      </c>
      <c r="BG35">
        <v>6.4614780399734284E-2</v>
      </c>
      <c r="BH35">
        <v>449856.63099999999</v>
      </c>
      <c r="BI35">
        <v>2.4675430426188385E-2</v>
      </c>
      <c r="BJ35">
        <v>2.1305691958612032E-2</v>
      </c>
      <c r="BK35">
        <v>1</v>
      </c>
      <c r="BL35" t="s">
        <v>69</v>
      </c>
      <c r="BM35">
        <v>0</v>
      </c>
      <c r="BN35" t="s">
        <v>341</v>
      </c>
    </row>
    <row r="36" spans="1:66">
      <c r="A36" s="140" t="str">
        <f t="shared" si="20"/>
        <v>청라교통</v>
      </c>
      <c r="B36" s="140" t="str">
        <f t="shared" si="21"/>
        <v>306</v>
      </c>
      <c r="C36" s="141" t="str">
        <f t="shared" si="22"/>
        <v>72바1307</v>
      </c>
      <c r="D36" s="115" t="str">
        <f t="shared" si="23"/>
        <v>대형</v>
      </c>
      <c r="E36" s="111" t="str">
        <f t="shared" si="16"/>
        <v>C</v>
      </c>
      <c r="F36" s="161">
        <f t="shared" si="17"/>
        <v>0.89812499999999995</v>
      </c>
      <c r="G36" s="162">
        <f t="shared" si="18"/>
        <v>2.8740000000000001</v>
      </c>
      <c r="H36" s="163">
        <f t="shared" si="19"/>
        <v>3.2</v>
      </c>
      <c r="I36" s="164">
        <f t="shared" si="24"/>
        <v>11057.802</v>
      </c>
      <c r="J36" s="165">
        <f t="shared" si="25"/>
        <v>1.9419542343734837E-2</v>
      </c>
      <c r="K36" s="165">
        <f t="shared" si="26"/>
        <v>0.23745657807612963</v>
      </c>
      <c r="L36" s="165">
        <f t="shared" si="27"/>
        <v>0.16730268818342017</v>
      </c>
      <c r="M36" s="166">
        <f t="shared" si="28"/>
        <v>19.562000000000001</v>
      </c>
      <c r="N36" s="167">
        <f t="shared" si="29"/>
        <v>0.17199999999999999</v>
      </c>
      <c r="O36" s="167">
        <f t="shared" si="30"/>
        <v>23.576000000000001</v>
      </c>
      <c r="P36" s="168">
        <f t="shared" si="31"/>
        <v>656.81</v>
      </c>
      <c r="Q36" s="169">
        <f t="shared" si="32"/>
        <v>98</v>
      </c>
      <c r="R36" s="170">
        <f t="shared" si="33"/>
        <v>43.866322664121121</v>
      </c>
      <c r="S36" s="142">
        <f t="shared" si="34"/>
        <v>19</v>
      </c>
      <c r="T36" s="142">
        <f t="shared" si="35"/>
        <v>2607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209</v>
      </c>
      <c r="Z36" t="s">
        <v>169</v>
      </c>
      <c r="AA36" t="s">
        <v>48</v>
      </c>
      <c r="AB36">
        <v>531</v>
      </c>
      <c r="AC36" s="1">
        <v>11057.802</v>
      </c>
      <c r="AD36" s="1">
        <v>3847.7530000000002</v>
      </c>
      <c r="AE36" s="28">
        <v>2.8740000000000001</v>
      </c>
      <c r="AF36">
        <v>3.2</v>
      </c>
      <c r="AG36">
        <v>19.562000000000001</v>
      </c>
      <c r="AH36">
        <v>339.216027</v>
      </c>
      <c r="AI36">
        <v>6.5874199999999998</v>
      </c>
      <c r="AJ36">
        <v>80.549076999999997</v>
      </c>
      <c r="AK36">
        <v>1850</v>
      </c>
      <c r="AL36">
        <v>19</v>
      </c>
      <c r="AM36">
        <v>2607</v>
      </c>
      <c r="AN36">
        <v>98</v>
      </c>
      <c r="AO36">
        <v>32.598111000000003</v>
      </c>
      <c r="AP36">
        <v>76427.7</v>
      </c>
      <c r="AQ36">
        <v>39408.6</v>
      </c>
      <c r="AR36">
        <v>31</v>
      </c>
      <c r="AS36">
        <v>15950</v>
      </c>
      <c r="AT36">
        <v>0.17199999999999999</v>
      </c>
      <c r="AU36">
        <v>23.576000000000001</v>
      </c>
      <c r="AV36">
        <v>102580</v>
      </c>
      <c r="AW36">
        <v>0</v>
      </c>
      <c r="AX36">
        <v>0.57999999999999996</v>
      </c>
      <c r="AY36">
        <v>0.89812499999999995</v>
      </c>
      <c r="AZ36" t="s">
        <v>69</v>
      </c>
      <c r="BA36" t="s">
        <v>351</v>
      </c>
      <c r="BB36">
        <v>1</v>
      </c>
      <c r="BC36" t="s">
        <v>354</v>
      </c>
      <c r="BD36">
        <v>9</v>
      </c>
      <c r="BE36">
        <v>148333.03999999998</v>
      </c>
      <c r="BF36">
        <v>7.4547127194318955E-2</v>
      </c>
      <c r="BG36">
        <v>6.6952638611397705E-2</v>
      </c>
      <c r="BH36">
        <v>449856.63099999999</v>
      </c>
      <c r="BI36">
        <v>2.4580724697598155E-2</v>
      </c>
      <c r="BJ36">
        <v>2.2076563369030341E-2</v>
      </c>
      <c r="BK36">
        <v>1</v>
      </c>
      <c r="BL36" t="s">
        <v>69</v>
      </c>
      <c r="BM36">
        <v>0</v>
      </c>
      <c r="BN36" t="s">
        <v>341</v>
      </c>
    </row>
    <row r="37" spans="1:66">
      <c r="A37" s="143" t="str">
        <f t="shared" si="20"/>
        <v>청라교통</v>
      </c>
      <c r="B37" s="143" t="str">
        <f t="shared" si="21"/>
        <v>306</v>
      </c>
      <c r="C37" s="144" t="str">
        <f t="shared" si="22"/>
        <v>72바1381</v>
      </c>
      <c r="D37" s="132" t="str">
        <f t="shared" si="23"/>
        <v>대형</v>
      </c>
      <c r="E37" s="128" t="str">
        <f t="shared" si="16"/>
        <v>D</v>
      </c>
      <c r="F37" s="151">
        <f t="shared" si="17"/>
        <v>0.82484848484848483</v>
      </c>
      <c r="G37" s="152">
        <f t="shared" si="18"/>
        <v>2.722</v>
      </c>
      <c r="H37" s="153">
        <f t="shared" si="19"/>
        <v>3.3</v>
      </c>
      <c r="I37" s="154">
        <f t="shared" si="24"/>
        <v>9764.4809999999998</v>
      </c>
      <c r="J37" s="155">
        <f t="shared" si="25"/>
        <v>3.3712169315757073E-2</v>
      </c>
      <c r="K37" s="155">
        <f t="shared" si="26"/>
        <v>0.28164390142417339</v>
      </c>
      <c r="L37" s="155">
        <f t="shared" si="27"/>
        <v>0.162323015427036</v>
      </c>
      <c r="M37" s="156">
        <f t="shared" si="28"/>
        <v>20.035</v>
      </c>
      <c r="N37" s="157">
        <f t="shared" si="29"/>
        <v>0.36899999999999999</v>
      </c>
      <c r="O37" s="157">
        <f t="shared" si="30"/>
        <v>10.210000000000001</v>
      </c>
      <c r="P37" s="158">
        <f t="shared" si="31"/>
        <v>755.69</v>
      </c>
      <c r="Q37" s="159">
        <f t="shared" si="32"/>
        <v>93</v>
      </c>
      <c r="R37" s="160">
        <f t="shared" si="33"/>
        <v>43.799556601125012</v>
      </c>
      <c r="S37" s="145">
        <f t="shared" si="34"/>
        <v>36</v>
      </c>
      <c r="T37" s="145">
        <f t="shared" si="35"/>
        <v>997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210</v>
      </c>
      <c r="Z37" s="4" t="s">
        <v>169</v>
      </c>
      <c r="AA37" s="4" t="s">
        <v>48</v>
      </c>
      <c r="AB37" s="4">
        <v>531</v>
      </c>
      <c r="AC37" s="4">
        <v>9764.4809999999998</v>
      </c>
      <c r="AD37" s="4">
        <v>3587.4180000000001</v>
      </c>
      <c r="AE37" s="4">
        <v>2.722</v>
      </c>
      <c r="AF37" s="4">
        <v>3.3</v>
      </c>
      <c r="AG37" s="4">
        <v>20.035</v>
      </c>
      <c r="AH37" s="4">
        <v>325.62271199999998</v>
      </c>
      <c r="AI37" s="4">
        <v>10.977448000000001</v>
      </c>
      <c r="AJ37" s="4">
        <v>91.709650999999994</v>
      </c>
      <c r="AK37" s="4">
        <v>1585</v>
      </c>
      <c r="AL37" s="4">
        <v>36</v>
      </c>
      <c r="AM37" s="4">
        <v>997</v>
      </c>
      <c r="AN37" s="4">
        <v>93</v>
      </c>
      <c r="AO37" s="4">
        <v>29.987100000000002</v>
      </c>
      <c r="AP37" s="4">
        <v>83753.100000000006</v>
      </c>
      <c r="AQ37" s="4">
        <v>45341.4</v>
      </c>
      <c r="AR37" s="4">
        <v>63</v>
      </c>
      <c r="AS37" s="4">
        <v>66883</v>
      </c>
      <c r="AT37" s="4">
        <v>0.36899999999999999</v>
      </c>
      <c r="AU37" s="4">
        <v>10.210000000000001</v>
      </c>
      <c r="AV37" s="4">
        <v>94426</v>
      </c>
      <c r="AW37" s="4">
        <v>0</v>
      </c>
      <c r="AX37" s="4">
        <v>0.56000000000000005</v>
      </c>
      <c r="AY37">
        <v>0.82484848484848483</v>
      </c>
      <c r="AZ37" t="s">
        <v>67</v>
      </c>
      <c r="BA37" t="s">
        <v>351</v>
      </c>
      <c r="BB37">
        <v>2</v>
      </c>
      <c r="BC37" t="s">
        <v>352</v>
      </c>
      <c r="BD37">
        <v>9</v>
      </c>
      <c r="BE37">
        <v>148333.03999999998</v>
      </c>
      <c r="BF37">
        <v>6.5828091974653793E-2</v>
      </c>
      <c r="BG37">
        <v>5.4298201925759883E-2</v>
      </c>
      <c r="BH37">
        <v>449856.63099999999</v>
      </c>
      <c r="BI37">
        <v>2.1705762074228488E-2</v>
      </c>
      <c r="BJ37">
        <v>1.7903964959409074E-2</v>
      </c>
      <c r="BK37">
        <v>1</v>
      </c>
      <c r="BL37" t="s">
        <v>70</v>
      </c>
      <c r="BM37">
        <v>1</v>
      </c>
      <c r="BN37" t="s">
        <v>342</v>
      </c>
    </row>
    <row r="38" spans="1:66">
      <c r="A38" s="140" t="str">
        <f t="shared" si="20"/>
        <v>청라교통</v>
      </c>
      <c r="B38" s="140" t="str">
        <f t="shared" si="21"/>
        <v>306</v>
      </c>
      <c r="C38" s="141" t="str">
        <f t="shared" si="22"/>
        <v>72바1499</v>
      </c>
      <c r="D38" s="115" t="str">
        <f t="shared" si="23"/>
        <v>대형</v>
      </c>
      <c r="E38" s="111" t="str">
        <f t="shared" si="16"/>
        <v>B</v>
      </c>
      <c r="F38" s="161">
        <f t="shared" si="17"/>
        <v>0.90727272727272734</v>
      </c>
      <c r="G38" s="162">
        <f t="shared" si="18"/>
        <v>2.9940000000000002</v>
      </c>
      <c r="H38" s="163">
        <f t="shared" si="19"/>
        <v>3.3</v>
      </c>
      <c r="I38" s="164">
        <f t="shared" si="24"/>
        <v>10639.126</v>
      </c>
      <c r="J38" s="165">
        <f t="shared" si="25"/>
        <v>3.0788253591873815E-2</v>
      </c>
      <c r="K38" s="165">
        <f t="shared" si="26"/>
        <v>0.26105052011377278</v>
      </c>
      <c r="L38" s="165">
        <f t="shared" si="27"/>
        <v>0.18121789327431595</v>
      </c>
      <c r="M38" s="166">
        <f t="shared" si="28"/>
        <v>15.209</v>
      </c>
      <c r="N38" s="167">
        <f t="shared" si="29"/>
        <v>0.122</v>
      </c>
      <c r="O38" s="167">
        <f t="shared" si="30"/>
        <v>10.132</v>
      </c>
      <c r="P38" s="168">
        <f t="shared" si="31"/>
        <v>807.78499999999997</v>
      </c>
      <c r="Q38" s="169">
        <f t="shared" si="32"/>
        <v>96</v>
      </c>
      <c r="R38" s="170">
        <f t="shared" si="33"/>
        <v>43.461655739403973</v>
      </c>
      <c r="S38" s="142">
        <f t="shared" si="34"/>
        <v>13</v>
      </c>
      <c r="T38" s="142">
        <f t="shared" si="35"/>
        <v>1078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211</v>
      </c>
      <c r="Z38" s="4" t="s">
        <v>169</v>
      </c>
      <c r="AA38" s="4" t="s">
        <v>48</v>
      </c>
      <c r="AB38" s="4">
        <v>531</v>
      </c>
      <c r="AC38" s="4">
        <v>10639.126</v>
      </c>
      <c r="AD38" s="4">
        <v>3553.5129999999999</v>
      </c>
      <c r="AE38" s="4">
        <v>2.9940000000000002</v>
      </c>
      <c r="AF38" s="4">
        <v>3.3</v>
      </c>
      <c r="AG38" s="4">
        <v>15.209</v>
      </c>
      <c r="AH38" s="4">
        <v>345.67465700000002</v>
      </c>
      <c r="AI38" s="4">
        <v>10.642719</v>
      </c>
      <c r="AJ38" s="4">
        <v>90.238549000000006</v>
      </c>
      <c r="AK38" s="4">
        <v>1928</v>
      </c>
      <c r="AL38" s="4">
        <v>13</v>
      </c>
      <c r="AM38" s="4">
        <v>1078</v>
      </c>
      <c r="AN38" s="4">
        <v>96</v>
      </c>
      <c r="AO38" s="4">
        <v>30.777858999999999</v>
      </c>
      <c r="AP38" s="4">
        <v>91052.1</v>
      </c>
      <c r="AQ38" s="4">
        <v>48467.1</v>
      </c>
      <c r="AR38" s="4">
        <v>75</v>
      </c>
      <c r="AS38" s="4">
        <v>54210</v>
      </c>
      <c r="AT38" s="4">
        <v>0.122</v>
      </c>
      <c r="AU38" s="4">
        <v>10.132</v>
      </c>
      <c r="AV38" s="4">
        <v>71859</v>
      </c>
      <c r="AW38" s="4">
        <v>0</v>
      </c>
      <c r="AX38" s="4">
        <v>0.51</v>
      </c>
      <c r="AY38">
        <v>0.90727272727272734</v>
      </c>
      <c r="AZ38" t="s">
        <v>68</v>
      </c>
      <c r="BA38" t="s">
        <v>351</v>
      </c>
      <c r="BB38">
        <v>2</v>
      </c>
      <c r="BC38" t="s">
        <v>450</v>
      </c>
      <c r="BD38">
        <v>10</v>
      </c>
      <c r="BE38">
        <v>148333.03999999998</v>
      </c>
      <c r="BF38">
        <v>7.1724586781205329E-2</v>
      </c>
      <c r="BG38">
        <v>6.5073761461493573E-2</v>
      </c>
      <c r="BH38">
        <v>449856.63099999999</v>
      </c>
      <c r="BI38">
        <v>2.3650037071477559E-2</v>
      </c>
      <c r="BJ38">
        <v>2.145703363394055E-2</v>
      </c>
      <c r="BK38">
        <v>1</v>
      </c>
      <c r="BL38" t="s">
        <v>67</v>
      </c>
      <c r="BM38">
        <v>2</v>
      </c>
      <c r="BN38" t="s">
        <v>342</v>
      </c>
    </row>
    <row r="39" spans="1:66">
      <c r="A39" s="143" t="str">
        <f t="shared" si="20"/>
        <v>청라교통</v>
      </c>
      <c r="B39" s="143" t="str">
        <f t="shared" si="21"/>
        <v>307</v>
      </c>
      <c r="C39" s="144" t="str">
        <f t="shared" si="22"/>
        <v>70바5968</v>
      </c>
      <c r="D39" s="132" t="str">
        <f t="shared" si="23"/>
        <v>대형</v>
      </c>
      <c r="E39" s="128" t="str">
        <f t="shared" si="16"/>
        <v>B</v>
      </c>
      <c r="F39" s="151">
        <f t="shared" si="17"/>
        <v>0.91714285714285726</v>
      </c>
      <c r="G39" s="152">
        <f t="shared" si="18"/>
        <v>2.5680000000000001</v>
      </c>
      <c r="H39" s="153">
        <f t="shared" si="19"/>
        <v>2.8</v>
      </c>
      <c r="I39" s="154">
        <f t="shared" si="24"/>
        <v>9447.2219999999998</v>
      </c>
      <c r="J39" s="155">
        <f t="shared" si="25"/>
        <v>1.8650026652285968E-2</v>
      </c>
      <c r="K39" s="155">
        <f t="shared" si="26"/>
        <v>0.32609614919549235</v>
      </c>
      <c r="L39" s="155">
        <f t="shared" si="27"/>
        <v>0.22514555072380008</v>
      </c>
      <c r="M39" s="156">
        <f t="shared" si="28"/>
        <v>19.350999999999999</v>
      </c>
      <c r="N39" s="157">
        <f t="shared" si="29"/>
        <v>0.63500000000000001</v>
      </c>
      <c r="O39" s="157">
        <f t="shared" si="30"/>
        <v>39.197000000000003</v>
      </c>
      <c r="P39" s="158">
        <f t="shared" si="31"/>
        <v>606.46999999999991</v>
      </c>
      <c r="Q39" s="159">
        <f t="shared" si="32"/>
        <v>94</v>
      </c>
      <c r="R39" s="160">
        <f t="shared" si="33"/>
        <v>39.57194789548722</v>
      </c>
      <c r="S39" s="145">
        <f t="shared" si="34"/>
        <v>60</v>
      </c>
      <c r="T39" s="145">
        <f t="shared" si="35"/>
        <v>3703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212</v>
      </c>
      <c r="Z39" t="s">
        <v>169</v>
      </c>
      <c r="AA39" t="s">
        <v>48</v>
      </c>
      <c r="AB39">
        <v>531</v>
      </c>
      <c r="AC39" s="1">
        <v>9447.2219999999998</v>
      </c>
      <c r="AD39" s="1">
        <v>3678.9740000000002</v>
      </c>
      <c r="AE39" s="28">
        <v>2.5680000000000001</v>
      </c>
      <c r="AF39">
        <v>2.8</v>
      </c>
      <c r="AG39">
        <v>19.350999999999999</v>
      </c>
      <c r="AH39">
        <v>364.34023000000002</v>
      </c>
      <c r="AI39">
        <v>6.7949549999999999</v>
      </c>
      <c r="AJ39">
        <v>118.809946</v>
      </c>
      <c r="AK39">
        <v>2127</v>
      </c>
      <c r="AL39">
        <v>60</v>
      </c>
      <c r="AM39">
        <v>3703</v>
      </c>
      <c r="AN39">
        <v>94</v>
      </c>
      <c r="AO39">
        <v>25.929670000000002</v>
      </c>
      <c r="AP39">
        <v>87436.5</v>
      </c>
      <c r="AQ39">
        <v>36388.199999999997</v>
      </c>
      <c r="AR39">
        <v>82</v>
      </c>
      <c r="AS39">
        <v>62746</v>
      </c>
      <c r="AT39">
        <v>0.63500000000000001</v>
      </c>
      <c r="AU39">
        <v>39.197000000000003</v>
      </c>
      <c r="AV39">
        <v>87044</v>
      </c>
      <c r="AW39">
        <v>0</v>
      </c>
      <c r="AX39">
        <v>0.56999999999999995</v>
      </c>
      <c r="AY39">
        <v>0.91714285714285726</v>
      </c>
      <c r="AZ39" t="s">
        <v>68</v>
      </c>
      <c r="BA39" t="s">
        <v>357</v>
      </c>
      <c r="BB39">
        <v>2</v>
      </c>
      <c r="BC39" t="s">
        <v>444</v>
      </c>
      <c r="BD39">
        <v>9</v>
      </c>
      <c r="BE39">
        <v>92440.997999999992</v>
      </c>
      <c r="BF39">
        <v>0.1021973172552724</v>
      </c>
      <c r="BG39">
        <v>9.3729539539835552E-2</v>
      </c>
      <c r="BH39">
        <v>449856.63099999999</v>
      </c>
      <c r="BI39">
        <v>2.1000517384837658E-2</v>
      </c>
      <c r="BJ39">
        <v>1.9260474515808253E-2</v>
      </c>
      <c r="BK39">
        <v>1</v>
      </c>
      <c r="BL39" t="s">
        <v>69</v>
      </c>
      <c r="BM39">
        <v>1</v>
      </c>
      <c r="BN39" t="s">
        <v>342</v>
      </c>
    </row>
    <row r="40" spans="1:66">
      <c r="A40" s="140" t="str">
        <f t="shared" si="20"/>
        <v>청라교통</v>
      </c>
      <c r="B40" s="140" t="str">
        <f t="shared" si="21"/>
        <v>307</v>
      </c>
      <c r="C40" s="141" t="str">
        <f t="shared" si="22"/>
        <v>70바5991</v>
      </c>
      <c r="D40" s="115" t="str">
        <f t="shared" si="23"/>
        <v>대형</v>
      </c>
      <c r="E40" s="111" t="str">
        <f t="shared" si="16"/>
        <v>C</v>
      </c>
      <c r="F40" s="161">
        <f t="shared" si="17"/>
        <v>0.85892857142857137</v>
      </c>
      <c r="G40" s="162">
        <f t="shared" si="18"/>
        <v>2.4049999999999998</v>
      </c>
      <c r="H40" s="163">
        <f t="shared" si="19"/>
        <v>2.8</v>
      </c>
      <c r="I40" s="164">
        <f t="shared" si="24"/>
        <v>10101.177</v>
      </c>
      <c r="J40" s="165">
        <f t="shared" si="25"/>
        <v>2.207541797354403E-2</v>
      </c>
      <c r="K40" s="165">
        <f t="shared" si="26"/>
        <v>0.31734495174955429</v>
      </c>
      <c r="L40" s="165">
        <f t="shared" si="27"/>
        <v>0.16671324539704632</v>
      </c>
      <c r="M40" s="166">
        <f t="shared" si="28"/>
        <v>18.276</v>
      </c>
      <c r="N40" s="167">
        <f t="shared" si="29"/>
        <v>0.53500000000000003</v>
      </c>
      <c r="O40" s="167">
        <f t="shared" si="30"/>
        <v>31.155000000000001</v>
      </c>
      <c r="P40" s="168">
        <f t="shared" si="31"/>
        <v>390.79666666666668</v>
      </c>
      <c r="Q40" s="169">
        <f t="shared" si="32"/>
        <v>95</v>
      </c>
      <c r="R40" s="170">
        <f t="shared" si="33"/>
        <v>38.972378616787296</v>
      </c>
      <c r="S40" s="142">
        <f t="shared" si="34"/>
        <v>54</v>
      </c>
      <c r="T40" s="142">
        <f t="shared" si="35"/>
        <v>3147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213</v>
      </c>
      <c r="Z40" s="4" t="s">
        <v>169</v>
      </c>
      <c r="AA40" s="4" t="s">
        <v>48</v>
      </c>
      <c r="AB40" s="4">
        <v>531</v>
      </c>
      <c r="AC40" s="4">
        <v>10101.177</v>
      </c>
      <c r="AD40" s="4">
        <v>4199.2340000000004</v>
      </c>
      <c r="AE40" s="4">
        <v>2.4049999999999998</v>
      </c>
      <c r="AF40" s="4">
        <v>2.8</v>
      </c>
      <c r="AG40" s="4">
        <v>18.276</v>
      </c>
      <c r="AH40" s="4">
        <v>392.364666</v>
      </c>
      <c r="AI40" s="4">
        <v>8.6616140000000001</v>
      </c>
      <c r="AJ40" s="4">
        <v>124.51494599999999</v>
      </c>
      <c r="AK40" s="4">
        <v>1684</v>
      </c>
      <c r="AL40" s="4">
        <v>54</v>
      </c>
      <c r="AM40" s="4">
        <v>3147</v>
      </c>
      <c r="AN40" s="4">
        <v>95</v>
      </c>
      <c r="AO40" s="4">
        <v>25.744358999999999</v>
      </c>
      <c r="AP40" s="4">
        <v>78248</v>
      </c>
      <c r="AQ40" s="4">
        <v>23447.8</v>
      </c>
      <c r="AR40" s="4">
        <v>81</v>
      </c>
      <c r="AS40" s="4">
        <v>63994</v>
      </c>
      <c r="AT40" s="4">
        <v>0.53500000000000003</v>
      </c>
      <c r="AU40" s="4">
        <v>31.155000000000001</v>
      </c>
      <c r="AV40" s="4">
        <v>78611</v>
      </c>
      <c r="AW40" s="4">
        <v>0</v>
      </c>
      <c r="AX40" s="4">
        <v>0.52</v>
      </c>
      <c r="AY40">
        <v>0.85892857142857137</v>
      </c>
      <c r="AZ40" t="s">
        <v>69</v>
      </c>
      <c r="BA40" t="s">
        <v>357</v>
      </c>
      <c r="BB40">
        <v>3</v>
      </c>
      <c r="BC40" t="s">
        <v>379</v>
      </c>
      <c r="BD40">
        <v>8</v>
      </c>
      <c r="BE40">
        <v>92440.997999999992</v>
      </c>
      <c r="BF40">
        <v>0.10927161344580032</v>
      </c>
      <c r="BG40">
        <v>9.3856510834696344E-2</v>
      </c>
      <c r="BH40">
        <v>449856.63099999999</v>
      </c>
      <c r="BI40">
        <v>2.2454213862638382E-2</v>
      </c>
      <c r="BJ40">
        <v>1.9286565835587608E-2</v>
      </c>
      <c r="BK40">
        <v>1</v>
      </c>
      <c r="BL40" t="s">
        <v>70</v>
      </c>
      <c r="BM40">
        <v>2</v>
      </c>
      <c r="BN40" t="s">
        <v>342</v>
      </c>
    </row>
    <row r="41" spans="1:66">
      <c r="A41" s="143" t="str">
        <f t="shared" si="20"/>
        <v>청라교통</v>
      </c>
      <c r="B41" s="143" t="str">
        <f t="shared" si="21"/>
        <v>307</v>
      </c>
      <c r="C41" s="144" t="str">
        <f t="shared" si="22"/>
        <v>70바6052</v>
      </c>
      <c r="D41" s="132" t="str">
        <f t="shared" si="23"/>
        <v>대형</v>
      </c>
      <c r="E41" s="128" t="str">
        <f t="shared" si="16"/>
        <v>C</v>
      </c>
      <c r="F41" s="151">
        <f t="shared" si="17"/>
        <v>0.87285714285714289</v>
      </c>
      <c r="G41" s="152">
        <f t="shared" si="18"/>
        <v>2.444</v>
      </c>
      <c r="H41" s="153">
        <f t="shared" si="19"/>
        <v>2.8</v>
      </c>
      <c r="I41" s="154">
        <f t="shared" si="24"/>
        <v>10103.677</v>
      </c>
      <c r="J41" s="155">
        <f t="shared" si="25"/>
        <v>4.4955640613769977E-2</v>
      </c>
      <c r="K41" s="155">
        <f t="shared" si="26"/>
        <v>0.30789599100585224</v>
      </c>
      <c r="L41" s="155">
        <f t="shared" si="27"/>
        <v>0.17815296352011253</v>
      </c>
      <c r="M41" s="156">
        <f t="shared" si="28"/>
        <v>21.036999999999999</v>
      </c>
      <c r="N41" s="157">
        <f t="shared" si="29"/>
        <v>0.64300000000000002</v>
      </c>
      <c r="O41" s="157">
        <f t="shared" si="30"/>
        <v>48.616</v>
      </c>
      <c r="P41" s="158">
        <f t="shared" si="31"/>
        <v>464.05</v>
      </c>
      <c r="Q41" s="159">
        <f t="shared" si="32"/>
        <v>95</v>
      </c>
      <c r="R41" s="160">
        <f t="shared" si="33"/>
        <v>39.385212879242246</v>
      </c>
      <c r="S41" s="145">
        <f t="shared" si="34"/>
        <v>65</v>
      </c>
      <c r="T41" s="145">
        <f t="shared" si="35"/>
        <v>4912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214</v>
      </c>
      <c r="Z41" s="4" t="s">
        <v>169</v>
      </c>
      <c r="AA41" s="4" t="s">
        <v>48</v>
      </c>
      <c r="AB41" s="4">
        <v>531</v>
      </c>
      <c r="AC41" s="4">
        <v>10103.677</v>
      </c>
      <c r="AD41" s="4">
        <v>4133.7299999999996</v>
      </c>
      <c r="AE41" s="4">
        <v>2.444</v>
      </c>
      <c r="AF41" s="4">
        <v>2.8</v>
      </c>
      <c r="AG41" s="4">
        <v>21.036999999999999</v>
      </c>
      <c r="AH41" s="4">
        <v>396.40798699999999</v>
      </c>
      <c r="AI41" s="4">
        <v>17.820775000000001</v>
      </c>
      <c r="AJ41" s="4">
        <v>122.05243</v>
      </c>
      <c r="AK41" s="4">
        <v>1800</v>
      </c>
      <c r="AL41" s="4">
        <v>65</v>
      </c>
      <c r="AM41" s="4">
        <v>4912</v>
      </c>
      <c r="AN41" s="4">
        <v>95</v>
      </c>
      <c r="AO41" s="4">
        <v>25.488076</v>
      </c>
      <c r="AP41" s="4">
        <v>78530.100000000006</v>
      </c>
      <c r="AQ41" s="4">
        <v>27843</v>
      </c>
      <c r="AR41" s="4">
        <v>54</v>
      </c>
      <c r="AS41" s="4">
        <v>45485</v>
      </c>
      <c r="AT41" s="4">
        <v>0.64300000000000002</v>
      </c>
      <c r="AU41" s="4">
        <v>48.616</v>
      </c>
      <c r="AV41" s="4">
        <v>93470</v>
      </c>
      <c r="AW41" s="4">
        <v>0</v>
      </c>
      <c r="AX41" s="4">
        <v>0.57999999999999996</v>
      </c>
      <c r="AY41">
        <v>0.87285714285714289</v>
      </c>
      <c r="AZ41" t="s">
        <v>69</v>
      </c>
      <c r="BA41" t="s">
        <v>357</v>
      </c>
      <c r="BB41">
        <v>1</v>
      </c>
      <c r="BC41" t="s">
        <v>378</v>
      </c>
      <c r="BD41">
        <v>9</v>
      </c>
      <c r="BE41">
        <v>92440.997999999992</v>
      </c>
      <c r="BF41">
        <v>0.10929865772327556</v>
      </c>
      <c r="BG41">
        <v>9.5402114098459098E-2</v>
      </c>
      <c r="BH41">
        <v>449856.63099999999</v>
      </c>
      <c r="BI41">
        <v>2.2459771188745686E-2</v>
      </c>
      <c r="BJ41">
        <v>1.9604171709033735E-2</v>
      </c>
      <c r="BK41">
        <v>1</v>
      </c>
      <c r="BL41" t="s">
        <v>69</v>
      </c>
      <c r="BM41">
        <v>0</v>
      </c>
      <c r="BN41" t="s">
        <v>341</v>
      </c>
    </row>
    <row r="42" spans="1:66">
      <c r="A42" s="140" t="str">
        <f t="shared" si="20"/>
        <v>청라교통</v>
      </c>
      <c r="B42" s="140" t="str">
        <f t="shared" si="21"/>
        <v>307</v>
      </c>
      <c r="C42" s="141" t="str">
        <f t="shared" si="22"/>
        <v>72바1699</v>
      </c>
      <c r="D42" s="115" t="str">
        <f t="shared" si="23"/>
        <v>대형</v>
      </c>
      <c r="E42" s="111" t="str">
        <f t="shared" si="16"/>
        <v>D</v>
      </c>
      <c r="F42" s="161">
        <f t="shared" si="17"/>
        <v>0.80249999999999999</v>
      </c>
      <c r="G42" s="162">
        <f t="shared" si="18"/>
        <v>2.2469999999999999</v>
      </c>
      <c r="H42" s="163">
        <f t="shared" si="19"/>
        <v>2.8</v>
      </c>
      <c r="I42" s="164">
        <f t="shared" si="24"/>
        <v>8147.61</v>
      </c>
      <c r="J42" s="165">
        <f t="shared" si="25"/>
        <v>2.2873745122143102E-2</v>
      </c>
      <c r="K42" s="165">
        <f t="shared" si="26"/>
        <v>0.30650139609743288</v>
      </c>
      <c r="L42" s="165">
        <f t="shared" si="27"/>
        <v>0.17821177007736011</v>
      </c>
      <c r="M42" s="166">
        <f t="shared" si="28"/>
        <v>20.800999999999998</v>
      </c>
      <c r="N42" s="167">
        <f t="shared" si="29"/>
        <v>0.25800000000000001</v>
      </c>
      <c r="O42" s="167">
        <f t="shared" si="30"/>
        <v>22.792000000000002</v>
      </c>
      <c r="P42" s="168">
        <f t="shared" si="31"/>
        <v>409.16500000000002</v>
      </c>
      <c r="Q42" s="169">
        <f t="shared" si="32"/>
        <v>92</v>
      </c>
      <c r="R42" s="170">
        <f t="shared" si="33"/>
        <v>37.846857937745561</v>
      </c>
      <c r="S42" s="142">
        <f t="shared" si="34"/>
        <v>21</v>
      </c>
      <c r="T42" s="142">
        <f t="shared" si="35"/>
        <v>1857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215</v>
      </c>
      <c r="Z42" s="4" t="s">
        <v>169</v>
      </c>
      <c r="AA42" s="4" t="s">
        <v>48</v>
      </c>
      <c r="AB42" s="4">
        <v>531</v>
      </c>
      <c r="AC42" s="4">
        <v>8147.61</v>
      </c>
      <c r="AD42" s="4">
        <v>3626.6370000000002</v>
      </c>
      <c r="AE42" s="4">
        <v>2.2469999999999999</v>
      </c>
      <c r="AF42" s="4">
        <v>2.8</v>
      </c>
      <c r="AG42" s="4">
        <v>20.800999999999998</v>
      </c>
      <c r="AH42" s="4">
        <v>321.01162099999999</v>
      </c>
      <c r="AI42" s="4">
        <v>7.3427379999999998</v>
      </c>
      <c r="AJ42" s="4">
        <v>98.390510000000006</v>
      </c>
      <c r="AK42" s="4">
        <v>1452</v>
      </c>
      <c r="AL42" s="4">
        <v>21</v>
      </c>
      <c r="AM42" s="4">
        <v>1857</v>
      </c>
      <c r="AN42" s="4">
        <v>92</v>
      </c>
      <c r="AO42" s="4">
        <v>25.381042999999998</v>
      </c>
      <c r="AP42" s="4">
        <v>75238.2</v>
      </c>
      <c r="AQ42" s="4">
        <v>24549.9</v>
      </c>
      <c r="AR42" s="4">
        <v>35</v>
      </c>
      <c r="AS42" s="4">
        <v>20181</v>
      </c>
      <c r="AT42" s="4">
        <v>0.25800000000000001</v>
      </c>
      <c r="AU42" s="4">
        <v>22.792000000000002</v>
      </c>
      <c r="AV42" s="4">
        <v>76775</v>
      </c>
      <c r="AW42" s="4">
        <v>0</v>
      </c>
      <c r="AX42" s="4">
        <v>0.55000000000000004</v>
      </c>
      <c r="AY42">
        <v>0.80249999999999999</v>
      </c>
      <c r="AZ42" t="s">
        <v>67</v>
      </c>
      <c r="BA42" t="s">
        <v>357</v>
      </c>
      <c r="BB42">
        <v>5</v>
      </c>
      <c r="BC42" t="s">
        <v>396</v>
      </c>
      <c r="BD42">
        <v>9</v>
      </c>
      <c r="BE42">
        <v>92440.997999999992</v>
      </c>
      <c r="BF42">
        <v>8.8138490240012343E-2</v>
      </c>
      <c r="BG42">
        <v>7.0731138417609904E-2</v>
      </c>
      <c r="BH42">
        <v>449856.63099999999</v>
      </c>
      <c r="BI42">
        <v>1.8111570306051573E-2</v>
      </c>
      <c r="BJ42">
        <v>1.4534535170606388E-2</v>
      </c>
      <c r="BK42">
        <v>1</v>
      </c>
      <c r="BL42" t="s">
        <v>70</v>
      </c>
      <c r="BM42">
        <v>1</v>
      </c>
      <c r="BN42" t="s">
        <v>342</v>
      </c>
    </row>
    <row r="43" spans="1:66">
      <c r="A43" s="143" t="str">
        <f t="shared" si="20"/>
        <v>청라교통</v>
      </c>
      <c r="B43" s="143" t="str">
        <f t="shared" si="21"/>
        <v>307</v>
      </c>
      <c r="C43" s="144" t="str">
        <f t="shared" si="22"/>
        <v>72바1700</v>
      </c>
      <c r="D43" s="132" t="str">
        <f t="shared" si="23"/>
        <v>대형</v>
      </c>
      <c r="E43" s="128" t="str">
        <f t="shared" si="16"/>
        <v>D</v>
      </c>
      <c r="F43" s="151">
        <f t="shared" si="17"/>
        <v>0.84571428571428575</v>
      </c>
      <c r="G43" s="152">
        <f t="shared" si="18"/>
        <v>2.3679999999999999</v>
      </c>
      <c r="H43" s="153">
        <f t="shared" si="19"/>
        <v>2.8</v>
      </c>
      <c r="I43" s="154">
        <f t="shared" si="24"/>
        <v>5824.1229999999996</v>
      </c>
      <c r="J43" s="155">
        <f t="shared" si="25"/>
        <v>2.538377944693699E-2</v>
      </c>
      <c r="K43" s="155">
        <f t="shared" si="26"/>
        <v>0.33721571787773419</v>
      </c>
      <c r="L43" s="155">
        <f t="shared" si="27"/>
        <v>0.17410346587803865</v>
      </c>
      <c r="M43" s="156">
        <f t="shared" si="28"/>
        <v>21.515000000000001</v>
      </c>
      <c r="N43" s="157">
        <f t="shared" si="29"/>
        <v>0.67</v>
      </c>
      <c r="O43" s="157">
        <f t="shared" si="30"/>
        <v>55.613999999999997</v>
      </c>
      <c r="P43" s="158">
        <f t="shared" si="31"/>
        <v>287.62833333333333</v>
      </c>
      <c r="Q43" s="159">
        <f t="shared" si="32"/>
        <v>94</v>
      </c>
      <c r="R43" s="160">
        <f t="shared" si="33"/>
        <v>39.490477551161504</v>
      </c>
      <c r="S43" s="145">
        <f t="shared" si="34"/>
        <v>39</v>
      </c>
      <c r="T43" s="145">
        <f t="shared" si="35"/>
        <v>3239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216</v>
      </c>
      <c r="Z43" s="4" t="s">
        <v>169</v>
      </c>
      <c r="AA43" s="4" t="s">
        <v>48</v>
      </c>
      <c r="AB43" s="4">
        <v>531</v>
      </c>
      <c r="AC43" s="4">
        <v>5824.1229999999996</v>
      </c>
      <c r="AD43" s="4">
        <v>2459.241</v>
      </c>
      <c r="AE43" s="4">
        <v>2.3679999999999999</v>
      </c>
      <c r="AF43" s="4">
        <v>2.8</v>
      </c>
      <c r="AG43" s="4">
        <v>21.515000000000001</v>
      </c>
      <c r="AH43" s="4">
        <v>231.379965</v>
      </c>
      <c r="AI43" s="4">
        <v>5.8732980000000001</v>
      </c>
      <c r="AJ43" s="4">
        <v>78.024961000000005</v>
      </c>
      <c r="AK43" s="4">
        <v>1014</v>
      </c>
      <c r="AL43" s="4">
        <v>39</v>
      </c>
      <c r="AM43" s="4">
        <v>3239</v>
      </c>
      <c r="AN43" s="4">
        <v>94</v>
      </c>
      <c r="AO43" s="4">
        <v>25.171250000000001</v>
      </c>
      <c r="AP43" s="4">
        <v>46178.6</v>
      </c>
      <c r="AQ43" s="4">
        <v>17257.7</v>
      </c>
      <c r="AR43" s="4">
        <v>53</v>
      </c>
      <c r="AS43" s="4">
        <v>33768</v>
      </c>
      <c r="AT43" s="4">
        <v>0.67</v>
      </c>
      <c r="AU43" s="4">
        <v>55.613999999999997</v>
      </c>
      <c r="AV43" s="4">
        <v>53161</v>
      </c>
      <c r="AW43" s="4">
        <v>0</v>
      </c>
      <c r="AX43" s="4">
        <v>0.56999999999999995</v>
      </c>
      <c r="AY43">
        <v>0.84571428571428575</v>
      </c>
      <c r="AZ43" t="s">
        <v>67</v>
      </c>
      <c r="BA43" t="s">
        <v>357</v>
      </c>
      <c r="BB43">
        <v>1</v>
      </c>
      <c r="BC43" t="s">
        <v>359</v>
      </c>
      <c r="BD43">
        <v>7</v>
      </c>
      <c r="BE43">
        <v>92440.997999999992</v>
      </c>
      <c r="BF43">
        <v>6.3003679384768224E-2</v>
      </c>
      <c r="BG43">
        <v>5.3283111708261131E-2</v>
      </c>
      <c r="BH43">
        <v>449856.63099999999</v>
      </c>
      <c r="BI43">
        <v>1.2946620320019246E-2</v>
      </c>
      <c r="BJ43">
        <v>1.0949141756359134E-2</v>
      </c>
      <c r="BK43">
        <v>1</v>
      </c>
      <c r="BL43" t="s">
        <v>67</v>
      </c>
      <c r="BM43">
        <v>0</v>
      </c>
      <c r="BN43" t="s">
        <v>341</v>
      </c>
    </row>
    <row r="44" spans="1:66">
      <c r="A44" s="140" t="str">
        <f t="shared" si="20"/>
        <v>청라교통</v>
      </c>
      <c r="B44" s="140" t="str">
        <f t="shared" si="21"/>
        <v>307</v>
      </c>
      <c r="C44" s="141" t="str">
        <f t="shared" si="22"/>
        <v>72바1701</v>
      </c>
      <c r="D44" s="115" t="str">
        <f t="shared" si="23"/>
        <v>대형</v>
      </c>
      <c r="E44" s="111" t="str">
        <f t="shared" si="16"/>
        <v>B</v>
      </c>
      <c r="F44" s="161">
        <f t="shared" si="17"/>
        <v>0.9225000000000001</v>
      </c>
      <c r="G44" s="162">
        <f t="shared" si="18"/>
        <v>2.5830000000000002</v>
      </c>
      <c r="H44" s="163">
        <f t="shared" si="19"/>
        <v>2.8</v>
      </c>
      <c r="I44" s="164">
        <f t="shared" si="24"/>
        <v>10175.941000000001</v>
      </c>
      <c r="J44" s="165">
        <f t="shared" si="25"/>
        <v>2.0732157432638988E-2</v>
      </c>
      <c r="K44" s="165">
        <f t="shared" si="26"/>
        <v>0.32947929519513464</v>
      </c>
      <c r="L44" s="165">
        <f t="shared" si="27"/>
        <v>0.21668757709974928</v>
      </c>
      <c r="M44" s="166">
        <f t="shared" si="28"/>
        <v>19.614999999999998</v>
      </c>
      <c r="N44" s="167">
        <f t="shared" si="29"/>
        <v>0.42299999999999999</v>
      </c>
      <c r="O44" s="167">
        <f t="shared" si="30"/>
        <v>37.972000000000001</v>
      </c>
      <c r="P44" s="168">
        <f t="shared" si="31"/>
        <v>437.83333333333331</v>
      </c>
      <c r="Q44" s="169">
        <f t="shared" si="32"/>
        <v>94</v>
      </c>
      <c r="R44" s="170">
        <f t="shared" si="33"/>
        <v>38.831640443728404</v>
      </c>
      <c r="S44" s="142">
        <f t="shared" si="34"/>
        <v>43</v>
      </c>
      <c r="T44" s="142">
        <f t="shared" si="35"/>
        <v>3864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217</v>
      </c>
      <c r="Z44" s="4" t="s">
        <v>169</v>
      </c>
      <c r="AA44" s="4" t="s">
        <v>48</v>
      </c>
      <c r="AB44" s="4">
        <v>531</v>
      </c>
      <c r="AC44" s="4">
        <v>10175.941000000001</v>
      </c>
      <c r="AD44" s="4">
        <v>3940.299</v>
      </c>
      <c r="AE44" s="4">
        <v>2.5830000000000002</v>
      </c>
      <c r="AF44" s="4">
        <v>2.8</v>
      </c>
      <c r="AG44" s="4">
        <v>19.614999999999998</v>
      </c>
      <c r="AH44" s="4">
        <v>403.28938399999998</v>
      </c>
      <c r="AI44" s="4">
        <v>8.3610589999999991</v>
      </c>
      <c r="AJ44" s="4">
        <v>132.87550200000001</v>
      </c>
      <c r="AK44" s="4">
        <v>2205</v>
      </c>
      <c r="AL44" s="4">
        <v>43</v>
      </c>
      <c r="AM44" s="4">
        <v>3864</v>
      </c>
      <c r="AN44" s="4">
        <v>94</v>
      </c>
      <c r="AO44" s="4">
        <v>25.232354999999998</v>
      </c>
      <c r="AP44" s="4">
        <v>90890.5</v>
      </c>
      <c r="AQ44" s="4">
        <v>26270</v>
      </c>
      <c r="AR44" s="4">
        <v>77</v>
      </c>
      <c r="AS44" s="4">
        <v>64980</v>
      </c>
      <c r="AT44" s="4">
        <v>0.42299999999999999</v>
      </c>
      <c r="AU44" s="4">
        <v>37.972000000000001</v>
      </c>
      <c r="AV44" s="4">
        <v>96047</v>
      </c>
      <c r="AW44" s="4">
        <v>0</v>
      </c>
      <c r="AX44" s="4">
        <v>0.59</v>
      </c>
      <c r="AY44">
        <v>0.9225000000000001</v>
      </c>
      <c r="AZ44" t="s">
        <v>68</v>
      </c>
      <c r="BA44" t="s">
        <v>357</v>
      </c>
      <c r="BB44">
        <v>1</v>
      </c>
      <c r="BC44" t="s">
        <v>407</v>
      </c>
      <c r="BD44">
        <v>6</v>
      </c>
      <c r="BE44">
        <v>92440.997999999992</v>
      </c>
      <c r="BF44">
        <v>0.11008038879026383</v>
      </c>
      <c r="BG44">
        <v>0.1015491586590184</v>
      </c>
      <c r="BH44">
        <v>449856.63099999999</v>
      </c>
      <c r="BI44">
        <v>2.2620409034272967E-2</v>
      </c>
      <c r="BJ44">
        <v>2.0867327334116816E-2</v>
      </c>
      <c r="BK44">
        <v>1</v>
      </c>
      <c r="BL44" t="s">
        <v>69</v>
      </c>
      <c r="BM44">
        <v>1</v>
      </c>
      <c r="BN44" t="s">
        <v>342</v>
      </c>
    </row>
    <row r="45" spans="1:66">
      <c r="A45" s="143" t="str">
        <f t="shared" si="20"/>
        <v>청라교통</v>
      </c>
      <c r="B45" s="143" t="str">
        <f t="shared" si="21"/>
        <v>307</v>
      </c>
      <c r="C45" s="144" t="str">
        <f t="shared" si="22"/>
        <v>72바1702</v>
      </c>
      <c r="D45" s="132" t="str">
        <f t="shared" si="23"/>
        <v>대형</v>
      </c>
      <c r="E45" s="128" t="str">
        <f t="shared" si="16"/>
        <v>C</v>
      </c>
      <c r="F45" s="151">
        <f t="shared" si="17"/>
        <v>0.86620689655172411</v>
      </c>
      <c r="G45" s="152">
        <f t="shared" si="18"/>
        <v>2.512</v>
      </c>
      <c r="H45" s="153">
        <f t="shared" si="19"/>
        <v>2.9</v>
      </c>
      <c r="I45" s="154">
        <f t="shared" si="24"/>
        <v>10021.718999999999</v>
      </c>
      <c r="J45" s="155">
        <f t="shared" si="25"/>
        <v>1.38008057531785E-2</v>
      </c>
      <c r="K45" s="155">
        <f t="shared" si="26"/>
        <v>0.30743626535630142</v>
      </c>
      <c r="L45" s="155">
        <f t="shared" si="27"/>
        <v>0.18988758315813886</v>
      </c>
      <c r="M45" s="156">
        <f t="shared" si="28"/>
        <v>18.63</v>
      </c>
      <c r="N45" s="157">
        <f t="shared" si="29"/>
        <v>7.0000000000000007E-2</v>
      </c>
      <c r="O45" s="157">
        <f t="shared" si="30"/>
        <v>17.562000000000001</v>
      </c>
      <c r="P45" s="158">
        <f t="shared" si="31"/>
        <v>413.48166666666668</v>
      </c>
      <c r="Q45" s="159">
        <f t="shared" si="32"/>
        <v>93</v>
      </c>
      <c r="R45" s="160">
        <f t="shared" si="33"/>
        <v>37.653138013042522</v>
      </c>
      <c r="S45" s="145">
        <f t="shared" si="34"/>
        <v>7</v>
      </c>
      <c r="T45" s="145">
        <f t="shared" si="35"/>
        <v>1760</v>
      </c>
      <c r="U45" t="s">
        <v>117</v>
      </c>
      <c r="V45" t="s">
        <v>120</v>
      </c>
      <c r="W45" t="s">
        <v>117</v>
      </c>
      <c r="X45" s="4" t="s">
        <v>120</v>
      </c>
      <c r="Y45" s="4" t="s">
        <v>218</v>
      </c>
      <c r="Z45" s="4" t="s">
        <v>169</v>
      </c>
      <c r="AA45" s="4" t="s">
        <v>48</v>
      </c>
      <c r="AB45" s="4">
        <v>531</v>
      </c>
      <c r="AC45" s="4">
        <v>10021.718999999999</v>
      </c>
      <c r="AD45" s="4">
        <v>3989.5250000000001</v>
      </c>
      <c r="AE45" s="4">
        <v>2.512</v>
      </c>
      <c r="AF45" s="4">
        <v>2.9</v>
      </c>
      <c r="AG45" s="4">
        <v>18.63</v>
      </c>
      <c r="AH45" s="4">
        <v>392.12355400000001</v>
      </c>
      <c r="AI45" s="4">
        <v>5.4116210000000002</v>
      </c>
      <c r="AJ45" s="4">
        <v>120.55300099999999</v>
      </c>
      <c r="AK45" s="4">
        <v>1903</v>
      </c>
      <c r="AL45" s="4">
        <v>7</v>
      </c>
      <c r="AM45" s="4">
        <v>1760</v>
      </c>
      <c r="AN45" s="4">
        <v>93</v>
      </c>
      <c r="AO45" s="4">
        <v>25.557554</v>
      </c>
      <c r="AP45" s="4">
        <v>76970.2</v>
      </c>
      <c r="AQ45" s="4">
        <v>24808.9</v>
      </c>
      <c r="AR45" s="4">
        <v>72</v>
      </c>
      <c r="AS45" s="4">
        <v>38174</v>
      </c>
      <c r="AT45" s="4">
        <v>7.0000000000000007E-2</v>
      </c>
      <c r="AU45" s="4">
        <v>17.562000000000001</v>
      </c>
      <c r="AV45" s="4">
        <v>93193</v>
      </c>
      <c r="AW45" s="4">
        <v>0</v>
      </c>
      <c r="AX45" s="4">
        <v>0.56999999999999995</v>
      </c>
      <c r="AY45">
        <v>0.86620689655172411</v>
      </c>
      <c r="AZ45" t="s">
        <v>69</v>
      </c>
      <c r="BA45" t="s">
        <v>357</v>
      </c>
      <c r="BB45">
        <v>2</v>
      </c>
      <c r="BC45" t="s">
        <v>377</v>
      </c>
      <c r="BD45">
        <v>7</v>
      </c>
      <c r="BE45">
        <v>92440.997999999992</v>
      </c>
      <c r="BF45">
        <v>0.10841205976594931</v>
      </c>
      <c r="BG45">
        <v>9.3907273838642988E-2</v>
      </c>
      <c r="BH45">
        <v>449856.63099999999</v>
      </c>
      <c r="BI45">
        <v>2.2277584255504725E-2</v>
      </c>
      <c r="BJ45">
        <v>1.9296997120630297E-2</v>
      </c>
      <c r="BK45">
        <v>1</v>
      </c>
      <c r="BL45" t="s">
        <v>67</v>
      </c>
      <c r="BM45">
        <v>1</v>
      </c>
      <c r="BN45" t="s">
        <v>342</v>
      </c>
    </row>
    <row r="46" spans="1:66">
      <c r="A46" s="140" t="str">
        <f t="shared" ref="A46:A50" si="36">W46</f>
        <v>청라교통</v>
      </c>
      <c r="B46" s="140" t="str">
        <f t="shared" ref="B46:B50" si="37">V46</f>
        <v>307</v>
      </c>
      <c r="C46" s="141" t="str">
        <f t="shared" ref="C46:C50" si="38">Y46</f>
        <v>72바1703</v>
      </c>
      <c r="D46" s="115" t="str">
        <f t="shared" ref="D46:D50" si="39">Z46</f>
        <v>대형</v>
      </c>
      <c r="E46" s="111" t="str">
        <f t="shared" ref="E46:E50" si="40">AZ46</f>
        <v>D</v>
      </c>
      <c r="F46" s="161">
        <f t="shared" ref="F46:F50" si="41">G46/H46</f>
        <v>0.84551724137931039</v>
      </c>
      <c r="G46" s="162">
        <f t="shared" ref="G46:G50" si="42">AE46</f>
        <v>2.452</v>
      </c>
      <c r="H46" s="163">
        <f t="shared" ref="H46:H50" si="43">AF46</f>
        <v>2.9</v>
      </c>
      <c r="I46" s="164">
        <f t="shared" ref="I46:I50" si="44">AC46</f>
        <v>9686.4249999999993</v>
      </c>
      <c r="J46" s="165">
        <f t="shared" ref="J46:J50" si="45">AI46/AH46</f>
        <v>3.4838922447060557E-2</v>
      </c>
      <c r="K46" s="165">
        <f t="shared" ref="K46:K50" si="46">AJ46/AH46</f>
        <v>0.33444180577524829</v>
      </c>
      <c r="L46" s="165">
        <f t="shared" ref="L46:L50" si="47">AK46/AC46</f>
        <v>0.18417527622420038</v>
      </c>
      <c r="M46" s="166">
        <f t="shared" ref="M46:M50" si="48">AG46</f>
        <v>21.99</v>
      </c>
      <c r="N46" s="167">
        <f t="shared" ref="N46:N50" si="49">IF(AW46=0,AT46,"속도계이상")</f>
        <v>0.114</v>
      </c>
      <c r="O46" s="167">
        <f t="shared" ref="O46:O50" si="50">IF(AW46=0,AU46,"속도계이상")</f>
        <v>59.268999999999998</v>
      </c>
      <c r="P46" s="168">
        <f t="shared" ref="P46:P50" si="51">AQ46/60</f>
        <v>469.35166666666663</v>
      </c>
      <c r="Q46" s="169">
        <f t="shared" ref="Q46:Q50" si="52">AN46</f>
        <v>94</v>
      </c>
      <c r="R46" s="170">
        <f t="shared" ref="R46:R50" si="53">AC46/(AH46-AI46-AJ46)</f>
        <v>39.482971206894177</v>
      </c>
      <c r="S46" s="142">
        <f t="shared" ref="S46:S50" si="54">IF(AW46=0,AL46,"속도계이상")</f>
        <v>11</v>
      </c>
      <c r="T46" s="142">
        <f t="shared" ref="T46:T50" si="55">IF(AW46=0,AM46,"속도계이상")</f>
        <v>5741</v>
      </c>
      <c r="U46" t="s">
        <v>117</v>
      </c>
      <c r="V46" t="s">
        <v>120</v>
      </c>
      <c r="W46" t="s">
        <v>117</v>
      </c>
      <c r="X46" s="4" t="s">
        <v>120</v>
      </c>
      <c r="Y46" s="4" t="s">
        <v>219</v>
      </c>
      <c r="Z46" s="4" t="s">
        <v>169</v>
      </c>
      <c r="AA46" s="4" t="s">
        <v>48</v>
      </c>
      <c r="AB46" s="4">
        <v>531</v>
      </c>
      <c r="AC46" s="4">
        <v>9686.4249999999993</v>
      </c>
      <c r="AD46" s="4">
        <v>3950.7820000000002</v>
      </c>
      <c r="AE46" s="4">
        <v>2.452</v>
      </c>
      <c r="AF46" s="4">
        <v>2.9</v>
      </c>
      <c r="AG46" s="4">
        <v>21.99</v>
      </c>
      <c r="AH46" s="4">
        <v>388.97133000000002</v>
      </c>
      <c r="AI46" s="4">
        <v>13.551342</v>
      </c>
      <c r="AJ46" s="4">
        <v>130.08827400000001</v>
      </c>
      <c r="AK46" s="4">
        <v>1784</v>
      </c>
      <c r="AL46" s="4">
        <v>11</v>
      </c>
      <c r="AM46" s="4">
        <v>5741</v>
      </c>
      <c r="AN46" s="4">
        <v>94</v>
      </c>
      <c r="AO46" s="4">
        <v>24.902670000000001</v>
      </c>
      <c r="AP46" s="4">
        <v>87178.2</v>
      </c>
      <c r="AQ46" s="4">
        <v>28161.1</v>
      </c>
      <c r="AR46" s="4">
        <v>95</v>
      </c>
      <c r="AS46" s="4">
        <v>53108</v>
      </c>
      <c r="AT46" s="4">
        <v>0.114</v>
      </c>
      <c r="AU46" s="4">
        <v>59.268999999999998</v>
      </c>
      <c r="AV46" s="4">
        <v>90582</v>
      </c>
      <c r="AW46" s="4">
        <v>0</v>
      </c>
      <c r="AX46" s="4">
        <v>0.6</v>
      </c>
      <c r="AY46">
        <v>0.84551724137931039</v>
      </c>
      <c r="AZ46" t="s">
        <v>67</v>
      </c>
      <c r="BA46" t="s">
        <v>357</v>
      </c>
      <c r="BB46">
        <v>2</v>
      </c>
      <c r="BC46" t="s">
        <v>358</v>
      </c>
      <c r="BD46">
        <v>9</v>
      </c>
      <c r="BE46">
        <v>92440.997999999992</v>
      </c>
      <c r="BF46">
        <v>0.10478494617723622</v>
      </c>
      <c r="BG46">
        <v>8.8597478629856286E-2</v>
      </c>
      <c r="BH46">
        <v>449856.63099999999</v>
      </c>
      <c r="BI46">
        <v>2.1532249015575808E-2</v>
      </c>
      <c r="BJ46">
        <v>1.8205887788342028E-2</v>
      </c>
      <c r="BK46">
        <v>1</v>
      </c>
      <c r="BL46" t="s">
        <v>69</v>
      </c>
      <c r="BM46">
        <v>-1</v>
      </c>
      <c r="BN46" t="s">
        <v>403</v>
      </c>
    </row>
    <row r="47" spans="1:66">
      <c r="A47" s="143" t="str">
        <f t="shared" si="36"/>
        <v>청라교통</v>
      </c>
      <c r="B47" s="143" t="str">
        <f t="shared" si="37"/>
        <v>307</v>
      </c>
      <c r="C47" s="144" t="str">
        <f t="shared" si="38"/>
        <v>75아1145</v>
      </c>
      <c r="D47" s="132" t="str">
        <f t="shared" si="39"/>
        <v>대형</v>
      </c>
      <c r="E47" s="128" t="str">
        <f t="shared" si="40"/>
        <v>D</v>
      </c>
      <c r="F47" s="151">
        <f t="shared" si="41"/>
        <v>0.82793103448275862</v>
      </c>
      <c r="G47" s="152">
        <f t="shared" si="42"/>
        <v>2.4009999999999998</v>
      </c>
      <c r="H47" s="153">
        <f t="shared" si="43"/>
        <v>2.9</v>
      </c>
      <c r="I47" s="154">
        <f t="shared" si="44"/>
        <v>9767.8909999999996</v>
      </c>
      <c r="J47" s="155">
        <f t="shared" si="45"/>
        <v>2.1395341989305584E-2</v>
      </c>
      <c r="K47" s="155">
        <f t="shared" si="46"/>
        <v>0.32221097241066438</v>
      </c>
      <c r="L47" s="155">
        <f t="shared" si="47"/>
        <v>0.21939229256346124</v>
      </c>
      <c r="M47" s="156">
        <f t="shared" si="48"/>
        <v>20.364000000000001</v>
      </c>
      <c r="N47" s="157">
        <f t="shared" si="49"/>
        <v>0.44</v>
      </c>
      <c r="O47" s="157">
        <f t="shared" si="50"/>
        <v>21.56</v>
      </c>
      <c r="P47" s="158">
        <f t="shared" si="51"/>
        <v>589.44000000000005</v>
      </c>
      <c r="Q47" s="159">
        <f t="shared" si="52"/>
        <v>98</v>
      </c>
      <c r="R47" s="160">
        <f t="shared" si="53"/>
        <v>39.110143653665141</v>
      </c>
      <c r="S47" s="145">
        <f t="shared" si="54"/>
        <v>43</v>
      </c>
      <c r="T47" s="145">
        <f t="shared" si="55"/>
        <v>2106</v>
      </c>
      <c r="U47" t="s">
        <v>117</v>
      </c>
      <c r="V47" t="s">
        <v>120</v>
      </c>
      <c r="W47" t="s">
        <v>117</v>
      </c>
      <c r="X47" s="4" t="s">
        <v>120</v>
      </c>
      <c r="Y47" s="4" t="s">
        <v>220</v>
      </c>
      <c r="Z47" s="4" t="s">
        <v>169</v>
      </c>
      <c r="AA47" s="4" t="s">
        <v>48</v>
      </c>
      <c r="AB47" s="4">
        <v>531</v>
      </c>
      <c r="AC47" s="4">
        <v>9767.8909999999996</v>
      </c>
      <c r="AD47" s="4">
        <v>4067.826</v>
      </c>
      <c r="AE47" s="4">
        <v>2.4009999999999998</v>
      </c>
      <c r="AF47" s="4">
        <v>2.9</v>
      </c>
      <c r="AG47" s="4">
        <v>20.364000000000001</v>
      </c>
      <c r="AH47" s="4">
        <v>380.49328700000001</v>
      </c>
      <c r="AI47" s="4">
        <v>8.140784</v>
      </c>
      <c r="AJ47" s="4">
        <v>122.59911200000001</v>
      </c>
      <c r="AK47" s="4">
        <v>2143</v>
      </c>
      <c r="AL47" s="4">
        <v>43</v>
      </c>
      <c r="AM47" s="4">
        <v>2106</v>
      </c>
      <c r="AN47" s="4">
        <v>98</v>
      </c>
      <c r="AO47" s="4">
        <v>25.671651000000001</v>
      </c>
      <c r="AP47" s="4">
        <v>93628.2</v>
      </c>
      <c r="AQ47" s="4">
        <v>35366.400000000001</v>
      </c>
      <c r="AR47" s="4">
        <v>72</v>
      </c>
      <c r="AS47" s="4">
        <v>50373</v>
      </c>
      <c r="AT47" s="4">
        <v>0.44</v>
      </c>
      <c r="AU47" s="4">
        <v>21.56</v>
      </c>
      <c r="AV47" s="4">
        <v>6621</v>
      </c>
      <c r="AW47" s="4">
        <v>0</v>
      </c>
      <c r="AX47" s="4">
        <v>0.56000000000000005</v>
      </c>
      <c r="AY47">
        <v>0.82793103448275862</v>
      </c>
      <c r="AZ47" t="s">
        <v>67</v>
      </c>
      <c r="BA47" t="s">
        <v>357</v>
      </c>
      <c r="BB47">
        <v>3</v>
      </c>
      <c r="BC47" t="s">
        <v>362</v>
      </c>
      <c r="BD47">
        <v>12</v>
      </c>
      <c r="BE47">
        <v>92440.997999999992</v>
      </c>
      <c r="BF47">
        <v>0.10566622182075534</v>
      </c>
      <c r="BG47">
        <v>8.7484344341942619E-2</v>
      </c>
      <c r="BH47">
        <v>449856.63099999999</v>
      </c>
      <c r="BI47">
        <v>2.1713342267038849E-2</v>
      </c>
      <c r="BJ47">
        <v>1.797714992522768E-2</v>
      </c>
      <c r="BK47">
        <v>1</v>
      </c>
      <c r="BL47" t="s">
        <v>67</v>
      </c>
      <c r="BM47">
        <v>0</v>
      </c>
      <c r="BN47" t="s">
        <v>341</v>
      </c>
    </row>
    <row r="48" spans="1:66">
      <c r="A48" s="140" t="str">
        <f t="shared" si="36"/>
        <v>청라교통</v>
      </c>
      <c r="B48" s="140" t="str">
        <f t="shared" si="37"/>
        <v>307</v>
      </c>
      <c r="C48" s="141" t="str">
        <f t="shared" si="38"/>
        <v>75아1146</v>
      </c>
      <c r="D48" s="115" t="str">
        <f t="shared" si="39"/>
        <v>대형</v>
      </c>
      <c r="E48" s="111" t="str">
        <f t="shared" si="40"/>
        <v>D</v>
      </c>
      <c r="F48" s="161">
        <f t="shared" si="41"/>
        <v>0.82034482758620697</v>
      </c>
      <c r="G48" s="162">
        <f t="shared" si="42"/>
        <v>2.379</v>
      </c>
      <c r="H48" s="163">
        <f t="shared" si="43"/>
        <v>2.9</v>
      </c>
      <c r="I48" s="164">
        <f t="shared" si="44"/>
        <v>9165.2129999999997</v>
      </c>
      <c r="J48" s="165">
        <f t="shared" si="45"/>
        <v>1.3236148342525301E-2</v>
      </c>
      <c r="K48" s="165">
        <f t="shared" si="46"/>
        <v>0.29470061585488649</v>
      </c>
      <c r="L48" s="165">
        <f t="shared" si="47"/>
        <v>0.17282740728447882</v>
      </c>
      <c r="M48" s="166">
        <f t="shared" si="48"/>
        <v>17.552</v>
      </c>
      <c r="N48" s="167">
        <f t="shared" si="49"/>
        <v>0.53500000000000003</v>
      </c>
      <c r="O48" s="167">
        <f t="shared" si="50"/>
        <v>23</v>
      </c>
      <c r="P48" s="168">
        <f t="shared" si="51"/>
        <v>288.51</v>
      </c>
      <c r="Q48" s="169">
        <f t="shared" si="52"/>
        <v>93</v>
      </c>
      <c r="R48" s="170">
        <f t="shared" si="53"/>
        <v>37.440181508722873</v>
      </c>
      <c r="S48" s="142">
        <f t="shared" si="54"/>
        <v>49</v>
      </c>
      <c r="T48" s="142">
        <f t="shared" si="55"/>
        <v>2108</v>
      </c>
      <c r="U48" t="s">
        <v>117</v>
      </c>
      <c r="V48" t="s">
        <v>120</v>
      </c>
      <c r="W48" t="s">
        <v>117</v>
      </c>
      <c r="X48" s="4" t="s">
        <v>120</v>
      </c>
      <c r="Y48" s="4" t="s">
        <v>221</v>
      </c>
      <c r="Z48" s="4" t="s">
        <v>169</v>
      </c>
      <c r="AA48" s="4" t="s">
        <v>48</v>
      </c>
      <c r="AB48" s="4">
        <v>531</v>
      </c>
      <c r="AC48" s="4">
        <v>9165.2129999999997</v>
      </c>
      <c r="AD48" s="4">
        <v>3852.8780000000002</v>
      </c>
      <c r="AE48" s="4">
        <v>2.379</v>
      </c>
      <c r="AF48" s="4">
        <v>2.9</v>
      </c>
      <c r="AG48" s="4">
        <v>17.552</v>
      </c>
      <c r="AH48" s="4">
        <v>353.71936599999998</v>
      </c>
      <c r="AI48" s="4">
        <v>4.6818819999999999</v>
      </c>
      <c r="AJ48" s="4">
        <v>104.241315</v>
      </c>
      <c r="AK48" s="4">
        <v>1584</v>
      </c>
      <c r="AL48" s="4">
        <v>49</v>
      </c>
      <c r="AM48" s="4">
        <v>2108</v>
      </c>
      <c r="AN48" s="4">
        <v>93</v>
      </c>
      <c r="AO48" s="4">
        <v>25.910972999999998</v>
      </c>
      <c r="AP48" s="4">
        <v>67374.2</v>
      </c>
      <c r="AQ48" s="4">
        <v>17310.599999999999</v>
      </c>
      <c r="AR48" s="4">
        <v>36</v>
      </c>
      <c r="AS48" s="4">
        <v>22027</v>
      </c>
      <c r="AT48" s="4">
        <v>0.53500000000000003</v>
      </c>
      <c r="AU48" s="4">
        <v>23</v>
      </c>
      <c r="AV48" s="4">
        <v>84289</v>
      </c>
      <c r="AW48" s="4">
        <v>0</v>
      </c>
      <c r="AX48" s="4">
        <v>0.52</v>
      </c>
      <c r="AY48">
        <v>0.82034482758620697</v>
      </c>
      <c r="AZ48" t="s">
        <v>67</v>
      </c>
      <c r="BA48" t="s">
        <v>357</v>
      </c>
      <c r="BB48">
        <v>4</v>
      </c>
      <c r="BC48" t="s">
        <v>361</v>
      </c>
      <c r="BD48">
        <v>12</v>
      </c>
      <c r="BE48">
        <v>92440.997999999992</v>
      </c>
      <c r="BF48">
        <v>9.9146625396666535E-2</v>
      </c>
      <c r="BG48">
        <v>8.133442131678266E-2</v>
      </c>
      <c r="BH48">
        <v>449856.63099999999</v>
      </c>
      <c r="BI48">
        <v>2.0373630993559811E-2</v>
      </c>
      <c r="BJ48">
        <v>1.6713402804716827E-2</v>
      </c>
      <c r="BK48">
        <v>1</v>
      </c>
      <c r="BL48" t="s">
        <v>67</v>
      </c>
      <c r="BM48">
        <v>0</v>
      </c>
      <c r="BN48" t="s">
        <v>341</v>
      </c>
    </row>
    <row r="49" spans="1:66">
      <c r="A49" s="143" t="str">
        <f t="shared" si="36"/>
        <v>청라교통</v>
      </c>
      <c r="B49" s="143" t="str">
        <f t="shared" si="37"/>
        <v>308</v>
      </c>
      <c r="C49" s="144" t="str">
        <f t="shared" si="38"/>
        <v>70바5066</v>
      </c>
      <c r="D49" s="132" t="str">
        <f t="shared" si="39"/>
        <v>대형</v>
      </c>
      <c r="E49" s="128" t="str">
        <f t="shared" si="40"/>
        <v>D</v>
      </c>
      <c r="F49" s="151">
        <f t="shared" si="41"/>
        <v>0.80366666666666664</v>
      </c>
      <c r="G49" s="152">
        <f t="shared" si="42"/>
        <v>2.411</v>
      </c>
      <c r="H49" s="153">
        <f t="shared" si="43"/>
        <v>3</v>
      </c>
      <c r="I49" s="154">
        <f t="shared" si="44"/>
        <v>11732.419</v>
      </c>
      <c r="J49" s="155">
        <f t="shared" si="45"/>
        <v>1.6375284007079712E-2</v>
      </c>
      <c r="K49" s="155">
        <f t="shared" si="46"/>
        <v>0.275180421215933</v>
      </c>
      <c r="L49" s="155">
        <f t="shared" si="47"/>
        <v>0.14694326890302845</v>
      </c>
      <c r="M49" s="156">
        <f t="shared" si="48"/>
        <v>22.172999999999998</v>
      </c>
      <c r="N49" s="157">
        <f t="shared" si="49"/>
        <v>0.23899999999999999</v>
      </c>
      <c r="O49" s="157">
        <f t="shared" si="50"/>
        <v>20.132000000000001</v>
      </c>
      <c r="P49" s="158">
        <f t="shared" si="51"/>
        <v>685.75666666666666</v>
      </c>
      <c r="Q49" s="159">
        <f t="shared" si="52"/>
        <v>98</v>
      </c>
      <c r="R49" s="160">
        <f t="shared" si="53"/>
        <v>49.871993977487413</v>
      </c>
      <c r="S49" s="145">
        <f t="shared" si="54"/>
        <v>28</v>
      </c>
      <c r="T49" s="145">
        <f t="shared" si="55"/>
        <v>2362</v>
      </c>
      <c r="U49" t="s">
        <v>117</v>
      </c>
      <c r="V49" t="s">
        <v>121</v>
      </c>
      <c r="W49" t="s">
        <v>117</v>
      </c>
      <c r="X49" s="4" t="s">
        <v>121</v>
      </c>
      <c r="Y49" s="4" t="s">
        <v>222</v>
      </c>
      <c r="Z49" s="4" t="s">
        <v>169</v>
      </c>
      <c r="AA49" s="4" t="s">
        <v>48</v>
      </c>
      <c r="AB49" s="4">
        <v>531</v>
      </c>
      <c r="AC49" s="4">
        <v>11732.419</v>
      </c>
      <c r="AD49" s="4">
        <v>4867.1490000000003</v>
      </c>
      <c r="AE49" s="4">
        <v>2.411</v>
      </c>
      <c r="AF49" s="4">
        <v>3</v>
      </c>
      <c r="AG49" s="4">
        <v>22.172999999999998</v>
      </c>
      <c r="AH49" s="4">
        <v>332.06654600000002</v>
      </c>
      <c r="AI49" s="4">
        <v>5.437684</v>
      </c>
      <c r="AJ49" s="4">
        <v>91.378212000000005</v>
      </c>
      <c r="AK49" s="4">
        <v>1724</v>
      </c>
      <c r="AL49" s="4">
        <v>28</v>
      </c>
      <c r="AM49" s="4">
        <v>2362</v>
      </c>
      <c r="AN49" s="4">
        <v>98</v>
      </c>
      <c r="AO49" s="4">
        <v>35.331529000000003</v>
      </c>
      <c r="AP49" s="4">
        <v>90384.9</v>
      </c>
      <c r="AQ49" s="4">
        <v>41145.4</v>
      </c>
      <c r="AR49" s="4">
        <v>45</v>
      </c>
      <c r="AS49" s="4">
        <v>22579</v>
      </c>
      <c r="AT49" s="4">
        <v>0.23899999999999999</v>
      </c>
      <c r="AU49" s="4">
        <v>20.132000000000001</v>
      </c>
      <c r="AV49" s="4">
        <v>107967</v>
      </c>
      <c r="AW49" s="4">
        <v>0</v>
      </c>
      <c r="AX49" s="4">
        <v>0.47</v>
      </c>
      <c r="AY49">
        <v>0.80366666666666664</v>
      </c>
      <c r="AZ49" t="s">
        <v>67</v>
      </c>
      <c r="BA49" t="s">
        <v>363</v>
      </c>
      <c r="BB49">
        <v>3</v>
      </c>
      <c r="BC49" t="s">
        <v>459</v>
      </c>
      <c r="BD49">
        <v>6</v>
      </c>
      <c r="BE49">
        <v>78816.146000000008</v>
      </c>
      <c r="BF49">
        <v>0.14885806519897585</v>
      </c>
      <c r="BG49">
        <v>0.11963226506491025</v>
      </c>
      <c r="BH49">
        <v>449856.63099999999</v>
      </c>
      <c r="BI49">
        <v>2.6080351364210524E-2</v>
      </c>
      <c r="BJ49">
        <v>2.0959909046370524E-2</v>
      </c>
      <c r="BK49">
        <v>1</v>
      </c>
      <c r="BL49" t="s">
        <v>70</v>
      </c>
      <c r="BM49">
        <v>1</v>
      </c>
      <c r="BN49" t="s">
        <v>342</v>
      </c>
    </row>
    <row r="50" spans="1:66">
      <c r="A50" s="140" t="str">
        <f t="shared" si="36"/>
        <v>청라교통</v>
      </c>
      <c r="B50" s="140" t="str">
        <f t="shared" si="37"/>
        <v>308</v>
      </c>
      <c r="C50" s="141" t="str">
        <f t="shared" si="38"/>
        <v>70바5088</v>
      </c>
      <c r="D50" s="115" t="str">
        <f t="shared" si="39"/>
        <v>대형</v>
      </c>
      <c r="E50" s="111" t="str">
        <f t="shared" si="40"/>
        <v>F</v>
      </c>
      <c r="F50" s="161">
        <f t="shared" si="41"/>
        <v>0.77031249999999996</v>
      </c>
      <c r="G50" s="162">
        <f t="shared" si="42"/>
        <v>2.4649999999999999</v>
      </c>
      <c r="H50" s="163">
        <f t="shared" si="43"/>
        <v>3.2</v>
      </c>
      <c r="I50" s="164">
        <f t="shared" si="44"/>
        <v>13431.156000000001</v>
      </c>
      <c r="J50" s="165">
        <f t="shared" si="45"/>
        <v>2.3710395254459313E-2</v>
      </c>
      <c r="K50" s="165">
        <f t="shared" si="46"/>
        <v>0.31294806302700851</v>
      </c>
      <c r="L50" s="165">
        <f t="shared" si="47"/>
        <v>0.15657624704828088</v>
      </c>
      <c r="M50" s="166">
        <f t="shared" si="48"/>
        <v>22.084</v>
      </c>
      <c r="N50" s="167">
        <f t="shared" si="49"/>
        <v>7.0000000000000001E-3</v>
      </c>
      <c r="O50" s="167">
        <f t="shared" si="50"/>
        <v>9.24</v>
      </c>
      <c r="P50" s="168">
        <f t="shared" si="51"/>
        <v>1181.3383333333334</v>
      </c>
      <c r="Q50" s="169">
        <f t="shared" si="52"/>
        <v>94</v>
      </c>
      <c r="R50" s="170">
        <f t="shared" si="53"/>
        <v>48.775374284823172</v>
      </c>
      <c r="S50" s="142">
        <f t="shared" si="54"/>
        <v>1</v>
      </c>
      <c r="T50" s="142">
        <f t="shared" si="55"/>
        <v>1241</v>
      </c>
      <c r="U50" t="s">
        <v>117</v>
      </c>
      <c r="V50" t="s">
        <v>121</v>
      </c>
      <c r="W50" t="s">
        <v>117</v>
      </c>
      <c r="X50" s="4" t="s">
        <v>121</v>
      </c>
      <c r="Y50" s="4" t="s">
        <v>223</v>
      </c>
      <c r="Z50" s="4" t="s">
        <v>169</v>
      </c>
      <c r="AA50" s="4" t="s">
        <v>48</v>
      </c>
      <c r="AB50" s="4">
        <v>531</v>
      </c>
      <c r="AC50" s="4">
        <v>13431.156000000001</v>
      </c>
      <c r="AD50" s="4">
        <v>5448.0219999999999</v>
      </c>
      <c r="AE50" s="4">
        <v>2.4649999999999999</v>
      </c>
      <c r="AF50" s="4">
        <v>3.2</v>
      </c>
      <c r="AG50" s="4">
        <v>22.084</v>
      </c>
      <c r="AH50" s="4">
        <v>415.12184400000001</v>
      </c>
      <c r="AI50" s="4">
        <v>9.8427030000000002</v>
      </c>
      <c r="AJ50" s="4">
        <v>129.91157699999999</v>
      </c>
      <c r="AK50" s="4">
        <v>2103</v>
      </c>
      <c r="AL50" s="4">
        <v>1</v>
      </c>
      <c r="AM50" s="4">
        <v>1241</v>
      </c>
      <c r="AN50" s="4">
        <v>94</v>
      </c>
      <c r="AO50" s="4">
        <v>32.354731000000001</v>
      </c>
      <c r="AP50" s="4">
        <v>140208.29999999999</v>
      </c>
      <c r="AQ50" s="4">
        <v>70880.3</v>
      </c>
      <c r="AR50" s="4">
        <v>80</v>
      </c>
      <c r="AS50" s="4">
        <v>69489</v>
      </c>
      <c r="AT50" s="4">
        <v>7.0000000000000001E-3</v>
      </c>
      <c r="AU50" s="4">
        <v>9.24</v>
      </c>
      <c r="AV50" s="4">
        <v>124950</v>
      </c>
      <c r="AW50" s="4">
        <v>0</v>
      </c>
      <c r="AX50" s="4">
        <v>0.49</v>
      </c>
      <c r="AY50">
        <v>0.77031249999999996</v>
      </c>
      <c r="AZ50" t="s">
        <v>70</v>
      </c>
      <c r="BA50" t="s">
        <v>363</v>
      </c>
      <c r="BB50">
        <v>1</v>
      </c>
      <c r="BC50" t="s">
        <v>365</v>
      </c>
      <c r="BD50">
        <v>7</v>
      </c>
      <c r="BE50">
        <v>78816.146000000008</v>
      </c>
      <c r="BF50">
        <v>0.17041122513145973</v>
      </c>
      <c r="BG50">
        <v>0.13126989685907756</v>
      </c>
      <c r="BH50">
        <v>449856.63099999999</v>
      </c>
      <c r="BI50">
        <v>2.9856525556027653E-2</v>
      </c>
      <c r="BJ50">
        <v>2.2998854842377549E-2</v>
      </c>
      <c r="BK50">
        <v>1</v>
      </c>
      <c r="BL50" t="s">
        <v>70</v>
      </c>
      <c r="BM50">
        <v>0</v>
      </c>
      <c r="BN50" t="s">
        <v>341</v>
      </c>
    </row>
    <row r="51" spans="1:66">
      <c r="A51" s="143" t="str">
        <f t="shared" ref="A51:A57" si="56">W51</f>
        <v>청라교통</v>
      </c>
      <c r="B51" s="143" t="str">
        <f t="shared" ref="B51:B57" si="57">V51</f>
        <v>308</v>
      </c>
      <c r="C51" s="144" t="str">
        <f t="shared" ref="C51:C57" si="58">Y51</f>
        <v>70바6034</v>
      </c>
      <c r="D51" s="132" t="str">
        <f t="shared" ref="D51:D57" si="59">Z51</f>
        <v>대형</v>
      </c>
      <c r="E51" s="128" t="str">
        <f t="shared" ref="E51:E57" si="60">AZ51</f>
        <v>D</v>
      </c>
      <c r="F51" s="151">
        <f t="shared" ref="F51:F57" si="61">G51/H51</f>
        <v>0.83300000000000007</v>
      </c>
      <c r="G51" s="152">
        <f t="shared" ref="G51:G57" si="62">AE51</f>
        <v>2.4990000000000001</v>
      </c>
      <c r="H51" s="153">
        <f t="shared" ref="H51:H57" si="63">AF51</f>
        <v>3</v>
      </c>
      <c r="I51" s="154">
        <f t="shared" ref="I51:I57" si="64">AC51</f>
        <v>11727.321</v>
      </c>
      <c r="J51" s="155">
        <f t="shared" ref="J51:J57" si="65">AI51/AH51</f>
        <v>1.7529264697773959E-2</v>
      </c>
      <c r="K51" s="155">
        <f t="shared" ref="K51:K57" si="66">AJ51/AH51</f>
        <v>0.33207734263391114</v>
      </c>
      <c r="L51" s="155">
        <f t="shared" ref="L51:L57" si="67">AK51/AC51</f>
        <v>0.14785985648384656</v>
      </c>
      <c r="M51" s="156">
        <f t="shared" ref="M51:M57" si="68">AG51</f>
        <v>21.893000000000001</v>
      </c>
      <c r="N51" s="157">
        <f t="shared" ref="N51:N57" si="69">IF(AW51=0,AT51,"속도계이상")</f>
        <v>0.28999999999999998</v>
      </c>
      <c r="O51" s="157">
        <f t="shared" ref="O51:O57" si="70">IF(AW51=0,AU51,"속도계이상")</f>
        <v>17.420999999999999</v>
      </c>
      <c r="P51" s="158">
        <f t="shared" ref="P51:P57" si="71">AQ51/60</f>
        <v>1134.4016666666669</v>
      </c>
      <c r="Q51" s="159">
        <f t="shared" ref="Q51:Q57" si="72">AN51</f>
        <v>95</v>
      </c>
      <c r="R51" s="160">
        <f t="shared" ref="R51:R57" si="73">AC51/(AH51-AI51-AJ51)</f>
        <v>49.107598410836694</v>
      </c>
      <c r="S51" s="145">
        <f t="shared" ref="S51:S57" si="74">IF(AW51=0,AL51,"속도계이상")</f>
        <v>34</v>
      </c>
      <c r="T51" s="145">
        <f t="shared" ref="T51:T57" si="75">IF(AW51=0,AM51,"속도계이상")</f>
        <v>2043</v>
      </c>
      <c r="U51" t="s">
        <v>117</v>
      </c>
      <c r="V51" t="s">
        <v>121</v>
      </c>
      <c r="W51" t="s">
        <v>117</v>
      </c>
      <c r="X51" s="4" t="s">
        <v>121</v>
      </c>
      <c r="Y51" s="4" t="s">
        <v>224</v>
      </c>
      <c r="Z51" s="4" t="s">
        <v>169</v>
      </c>
      <c r="AA51" s="4" t="s">
        <v>48</v>
      </c>
      <c r="AB51" s="4">
        <v>531</v>
      </c>
      <c r="AC51" s="4">
        <v>11727.321</v>
      </c>
      <c r="AD51" s="4">
        <v>4693.55</v>
      </c>
      <c r="AE51" s="4">
        <v>2.4990000000000001</v>
      </c>
      <c r="AF51" s="4">
        <v>3</v>
      </c>
      <c r="AG51" s="4">
        <v>21.893000000000001</v>
      </c>
      <c r="AH51" s="4">
        <v>367.17575499999998</v>
      </c>
      <c r="AI51" s="4">
        <v>6.4363210000000004</v>
      </c>
      <c r="AJ51" s="4">
        <v>121.93074900000001</v>
      </c>
      <c r="AK51" s="4">
        <v>1734</v>
      </c>
      <c r="AL51" s="4">
        <v>34</v>
      </c>
      <c r="AM51" s="4">
        <v>2043</v>
      </c>
      <c r="AN51" s="4">
        <v>95</v>
      </c>
      <c r="AO51" s="4">
        <v>31.939257000000001</v>
      </c>
      <c r="AP51" s="4">
        <v>124835.9</v>
      </c>
      <c r="AQ51" s="4">
        <v>68064.100000000006</v>
      </c>
      <c r="AR51" s="4">
        <v>96</v>
      </c>
      <c r="AS51" s="4">
        <v>86882</v>
      </c>
      <c r="AT51" s="4">
        <v>0.28999999999999998</v>
      </c>
      <c r="AU51" s="4">
        <v>17.420999999999999</v>
      </c>
      <c r="AV51" s="4">
        <v>111309</v>
      </c>
      <c r="AW51" s="4">
        <v>0</v>
      </c>
      <c r="AX51" s="4">
        <v>0.49</v>
      </c>
      <c r="AY51">
        <v>0.83300000000000007</v>
      </c>
      <c r="AZ51" t="s">
        <v>67</v>
      </c>
      <c r="BA51" t="s">
        <v>363</v>
      </c>
      <c r="BB51">
        <v>2</v>
      </c>
      <c r="BC51" t="s">
        <v>516</v>
      </c>
      <c r="BD51">
        <v>6</v>
      </c>
      <c r="BE51">
        <v>78816.146000000008</v>
      </c>
      <c r="BF51">
        <v>0.14879338302078357</v>
      </c>
      <c r="BG51">
        <v>0.12394488805631272</v>
      </c>
      <c r="BH51">
        <v>449856.63099999999</v>
      </c>
      <c r="BI51">
        <v>2.6069018864812509E-2</v>
      </c>
      <c r="BJ51">
        <v>2.1715492714388822E-2</v>
      </c>
      <c r="BK51">
        <v>1</v>
      </c>
      <c r="BL51" t="s">
        <v>69</v>
      </c>
      <c r="BM51">
        <v>-1</v>
      </c>
      <c r="BN51" t="s">
        <v>403</v>
      </c>
    </row>
    <row r="52" spans="1:66">
      <c r="A52" s="140" t="str">
        <f t="shared" si="56"/>
        <v>청라교통</v>
      </c>
      <c r="B52" s="140" t="str">
        <f t="shared" si="57"/>
        <v>308</v>
      </c>
      <c r="C52" s="141" t="str">
        <f t="shared" si="58"/>
        <v>70바6035</v>
      </c>
      <c r="D52" s="115" t="str">
        <f t="shared" si="59"/>
        <v>대형</v>
      </c>
      <c r="E52" s="111" t="str">
        <f t="shared" si="60"/>
        <v>C</v>
      </c>
      <c r="F52" s="161">
        <f t="shared" si="61"/>
        <v>0.89933333333333332</v>
      </c>
      <c r="G52" s="162">
        <f t="shared" si="62"/>
        <v>2.698</v>
      </c>
      <c r="H52" s="163">
        <f t="shared" si="63"/>
        <v>3</v>
      </c>
      <c r="I52" s="164">
        <f t="shared" si="64"/>
        <v>13834.252</v>
      </c>
      <c r="J52" s="165">
        <f t="shared" si="65"/>
        <v>2.7659104989305398E-2</v>
      </c>
      <c r="K52" s="165">
        <f t="shared" si="66"/>
        <v>0.27679122357281194</v>
      </c>
      <c r="L52" s="165">
        <f t="shared" si="67"/>
        <v>0.14044850419090241</v>
      </c>
      <c r="M52" s="166">
        <f t="shared" si="68"/>
        <v>19.603999999999999</v>
      </c>
      <c r="N52" s="167">
        <f t="shared" si="69"/>
        <v>0.34699999999999998</v>
      </c>
      <c r="O52" s="167">
        <f t="shared" si="70"/>
        <v>16.907</v>
      </c>
      <c r="P52" s="168">
        <f t="shared" si="71"/>
        <v>1043.9266666666667</v>
      </c>
      <c r="Q52" s="169">
        <f t="shared" si="72"/>
        <v>98</v>
      </c>
      <c r="R52" s="170">
        <f t="shared" si="73"/>
        <v>48.827422375748029</v>
      </c>
      <c r="S52" s="142">
        <f t="shared" si="74"/>
        <v>48</v>
      </c>
      <c r="T52" s="142">
        <f t="shared" si="75"/>
        <v>2339</v>
      </c>
      <c r="U52" t="s">
        <v>117</v>
      </c>
      <c r="V52" t="s">
        <v>121</v>
      </c>
      <c r="W52" t="s">
        <v>117</v>
      </c>
      <c r="X52" s="4" t="s">
        <v>121</v>
      </c>
      <c r="Y52" s="4" t="s">
        <v>225</v>
      </c>
      <c r="Z52" s="4" t="s">
        <v>169</v>
      </c>
      <c r="AA52" s="4" t="s">
        <v>48</v>
      </c>
      <c r="AB52" s="4">
        <v>531</v>
      </c>
      <c r="AC52" s="4">
        <v>13834.252</v>
      </c>
      <c r="AD52" s="4">
        <v>5127.7190000000001</v>
      </c>
      <c r="AE52" s="4">
        <v>2.698</v>
      </c>
      <c r="AF52" s="4">
        <v>3</v>
      </c>
      <c r="AG52" s="4">
        <v>19.603999999999999</v>
      </c>
      <c r="AH52" s="4">
        <v>407.34626100000003</v>
      </c>
      <c r="AI52" s="4">
        <v>11.266833</v>
      </c>
      <c r="AJ52" s="4">
        <v>112.74987</v>
      </c>
      <c r="AK52" s="4">
        <v>1943</v>
      </c>
      <c r="AL52" s="4">
        <v>48</v>
      </c>
      <c r="AM52" s="4">
        <v>2339</v>
      </c>
      <c r="AN52" s="4">
        <v>98</v>
      </c>
      <c r="AO52" s="4">
        <v>33.961897</v>
      </c>
      <c r="AP52" s="4">
        <v>118940</v>
      </c>
      <c r="AQ52" s="4">
        <v>62635.6</v>
      </c>
      <c r="AR52" s="4">
        <v>46</v>
      </c>
      <c r="AS52" s="4">
        <v>28551</v>
      </c>
      <c r="AT52" s="4">
        <v>0.34699999999999998</v>
      </c>
      <c r="AU52" s="4">
        <v>16.907</v>
      </c>
      <c r="AV52" s="4">
        <v>131414</v>
      </c>
      <c r="AW52" s="4">
        <v>0</v>
      </c>
      <c r="AX52" s="4">
        <v>0.49</v>
      </c>
      <c r="AY52">
        <v>0.89933333333333332</v>
      </c>
      <c r="AZ52" t="s">
        <v>69</v>
      </c>
      <c r="BA52" t="s">
        <v>363</v>
      </c>
      <c r="BB52">
        <v>1</v>
      </c>
      <c r="BC52" t="s">
        <v>408</v>
      </c>
      <c r="BD52">
        <v>9</v>
      </c>
      <c r="BE52">
        <v>78816.146000000008</v>
      </c>
      <c r="BF52">
        <v>0.17552560867414146</v>
      </c>
      <c r="BG52">
        <v>0.1578560307342779</v>
      </c>
      <c r="BH52">
        <v>449856.63099999999</v>
      </c>
      <c r="BI52">
        <v>3.0752579925847533E-2</v>
      </c>
      <c r="BJ52">
        <v>2.7656820213312214E-2</v>
      </c>
      <c r="BK52">
        <v>1</v>
      </c>
      <c r="BL52" t="s">
        <v>68</v>
      </c>
      <c r="BM52">
        <v>-1</v>
      </c>
      <c r="BN52" t="s">
        <v>403</v>
      </c>
    </row>
    <row r="53" spans="1:66">
      <c r="A53" s="143" t="str">
        <f t="shared" si="56"/>
        <v>청라교통</v>
      </c>
      <c r="B53" s="143" t="str">
        <f t="shared" si="57"/>
        <v>308</v>
      </c>
      <c r="C53" s="144" t="str">
        <f t="shared" si="58"/>
        <v>75아1292</v>
      </c>
      <c r="D53" s="132" t="str">
        <f t="shared" si="59"/>
        <v>대형</v>
      </c>
      <c r="E53" s="128" t="str">
        <f t="shared" si="60"/>
        <v>D</v>
      </c>
      <c r="F53" s="151">
        <f t="shared" si="61"/>
        <v>0.84299999999999997</v>
      </c>
      <c r="G53" s="152">
        <f t="shared" si="62"/>
        <v>2.5289999999999999</v>
      </c>
      <c r="H53" s="153">
        <f t="shared" si="63"/>
        <v>3</v>
      </c>
      <c r="I53" s="154">
        <f t="shared" si="64"/>
        <v>13460.602999999999</v>
      </c>
      <c r="J53" s="155">
        <f t="shared" si="65"/>
        <v>2.9145357131423567E-2</v>
      </c>
      <c r="K53" s="155">
        <f t="shared" si="66"/>
        <v>0.321960163732745</v>
      </c>
      <c r="L53" s="155">
        <f t="shared" si="67"/>
        <v>0.14590728216261933</v>
      </c>
      <c r="M53" s="156">
        <f t="shared" si="68"/>
        <v>20.323</v>
      </c>
      <c r="N53" s="157">
        <f t="shared" si="69"/>
        <v>0.35699999999999998</v>
      </c>
      <c r="O53" s="157">
        <f t="shared" si="70"/>
        <v>20.771999999999998</v>
      </c>
      <c r="P53" s="158">
        <f t="shared" si="71"/>
        <v>1275.7016666666668</v>
      </c>
      <c r="Q53" s="159">
        <f t="shared" si="72"/>
        <v>96</v>
      </c>
      <c r="R53" s="160">
        <f t="shared" si="73"/>
        <v>47.980320737140893</v>
      </c>
      <c r="S53" s="145">
        <f t="shared" si="74"/>
        <v>48</v>
      </c>
      <c r="T53" s="145">
        <f t="shared" si="75"/>
        <v>2796</v>
      </c>
      <c r="U53" t="s">
        <v>117</v>
      </c>
      <c r="V53" t="s">
        <v>121</v>
      </c>
      <c r="W53" t="s">
        <v>117</v>
      </c>
      <c r="X53" s="4" t="s">
        <v>121</v>
      </c>
      <c r="Y53" s="4" t="s">
        <v>226</v>
      </c>
      <c r="Z53" s="4" t="s">
        <v>169</v>
      </c>
      <c r="AA53" s="4" t="s">
        <v>48</v>
      </c>
      <c r="AB53" s="4">
        <v>531</v>
      </c>
      <c r="AC53" s="4">
        <v>13460.602999999999</v>
      </c>
      <c r="AD53" s="4">
        <v>5323.4160000000002</v>
      </c>
      <c r="AE53" s="4">
        <v>2.5289999999999999</v>
      </c>
      <c r="AF53" s="4">
        <v>3</v>
      </c>
      <c r="AG53" s="4">
        <v>20.323</v>
      </c>
      <c r="AH53" s="4">
        <v>432.34186299999999</v>
      </c>
      <c r="AI53" s="4">
        <v>12.600758000000001</v>
      </c>
      <c r="AJ53" s="4">
        <v>139.19685699999999</v>
      </c>
      <c r="AK53" s="4">
        <v>1964</v>
      </c>
      <c r="AL53" s="4">
        <v>48</v>
      </c>
      <c r="AM53" s="4">
        <v>2796</v>
      </c>
      <c r="AN53" s="4">
        <v>96</v>
      </c>
      <c r="AO53" s="4">
        <v>31.134164999999999</v>
      </c>
      <c r="AP53" s="4">
        <v>191118.9</v>
      </c>
      <c r="AQ53" s="4">
        <v>76542.100000000006</v>
      </c>
      <c r="AR53" s="4">
        <v>127</v>
      </c>
      <c r="AS53" s="4">
        <v>97759</v>
      </c>
      <c r="AT53" s="4">
        <v>0.35699999999999998</v>
      </c>
      <c r="AU53" s="4">
        <v>20.771999999999998</v>
      </c>
      <c r="AV53" s="4">
        <v>124629</v>
      </c>
      <c r="AW53" s="4">
        <v>0</v>
      </c>
      <c r="AX53" s="4">
        <v>0.48</v>
      </c>
      <c r="AY53">
        <v>0.84299999999999997</v>
      </c>
      <c r="AZ53" t="s">
        <v>67</v>
      </c>
      <c r="BA53" t="s">
        <v>363</v>
      </c>
      <c r="BB53">
        <v>1</v>
      </c>
      <c r="BC53" t="s">
        <v>380</v>
      </c>
      <c r="BD53">
        <v>7</v>
      </c>
      <c r="BE53">
        <v>78816.146000000008</v>
      </c>
      <c r="BF53">
        <v>0.17078484147144163</v>
      </c>
      <c r="BG53">
        <v>0.14397162136042529</v>
      </c>
      <c r="BH53">
        <v>449856.63099999999</v>
      </c>
      <c r="BI53">
        <v>2.9921984188780358E-2</v>
      </c>
      <c r="BJ53">
        <v>2.5224232671141843E-2</v>
      </c>
      <c r="BK53">
        <v>1</v>
      </c>
      <c r="BL53" t="s">
        <v>67</v>
      </c>
      <c r="BM53">
        <v>0</v>
      </c>
      <c r="BN53" t="s">
        <v>341</v>
      </c>
    </row>
    <row r="54" spans="1:66">
      <c r="A54" s="140" t="str">
        <f t="shared" si="56"/>
        <v>청라교통</v>
      </c>
      <c r="B54" s="140" t="str">
        <f t="shared" si="57"/>
        <v>308</v>
      </c>
      <c r="C54" s="141" t="str">
        <f t="shared" si="58"/>
        <v>75아1293</v>
      </c>
      <c r="D54" s="115" t="str">
        <f t="shared" si="59"/>
        <v>대형</v>
      </c>
      <c r="E54" s="111" t="str">
        <f t="shared" si="60"/>
        <v>A</v>
      </c>
      <c r="F54" s="161">
        <f t="shared" si="61"/>
        <v>0.95000000000000007</v>
      </c>
      <c r="G54" s="162">
        <f t="shared" si="62"/>
        <v>2.85</v>
      </c>
      <c r="H54" s="163">
        <f t="shared" si="63"/>
        <v>3</v>
      </c>
      <c r="I54" s="164">
        <f t="shared" si="64"/>
        <v>14630.395</v>
      </c>
      <c r="J54" s="165">
        <f t="shared" si="65"/>
        <v>1.9112253296887333E-2</v>
      </c>
      <c r="K54" s="165">
        <f t="shared" si="66"/>
        <v>0.24876013177381681</v>
      </c>
      <c r="L54" s="165">
        <f t="shared" si="67"/>
        <v>0.11742676804009734</v>
      </c>
      <c r="M54" s="166">
        <f t="shared" si="68"/>
        <v>19.539000000000001</v>
      </c>
      <c r="N54" s="167">
        <f t="shared" si="69"/>
        <v>0.246</v>
      </c>
      <c r="O54" s="167">
        <f t="shared" si="70"/>
        <v>12.993</v>
      </c>
      <c r="P54" s="168">
        <f t="shared" si="71"/>
        <v>812.76333333333343</v>
      </c>
      <c r="Q54" s="169">
        <f t="shared" si="72"/>
        <v>98</v>
      </c>
      <c r="R54" s="170">
        <f t="shared" si="73"/>
        <v>48.492677632674194</v>
      </c>
      <c r="S54" s="142">
        <f t="shared" si="74"/>
        <v>36</v>
      </c>
      <c r="T54" s="142">
        <f t="shared" si="75"/>
        <v>1901</v>
      </c>
      <c r="U54" t="s">
        <v>117</v>
      </c>
      <c r="V54" t="s">
        <v>121</v>
      </c>
      <c r="W54" t="s">
        <v>117</v>
      </c>
      <c r="X54" s="4" t="s">
        <v>121</v>
      </c>
      <c r="Y54" s="4" t="s">
        <v>227</v>
      </c>
      <c r="Z54" s="4" t="s">
        <v>169</v>
      </c>
      <c r="AA54" s="4" t="s">
        <v>48</v>
      </c>
      <c r="AB54" s="4">
        <v>531</v>
      </c>
      <c r="AC54" s="4">
        <v>14630.395</v>
      </c>
      <c r="AD54" s="4">
        <v>5132.7430000000004</v>
      </c>
      <c r="AE54" s="4">
        <v>2.85</v>
      </c>
      <c r="AF54" s="4">
        <v>3</v>
      </c>
      <c r="AG54" s="4">
        <v>19.539000000000001</v>
      </c>
      <c r="AH54" s="4">
        <v>412.09097000000003</v>
      </c>
      <c r="AI54" s="4">
        <v>7.8759870000000003</v>
      </c>
      <c r="AJ54" s="4">
        <v>102.511804</v>
      </c>
      <c r="AK54" s="4">
        <v>1718</v>
      </c>
      <c r="AL54" s="4">
        <v>36</v>
      </c>
      <c r="AM54" s="4">
        <v>1901</v>
      </c>
      <c r="AN54" s="4">
        <v>98</v>
      </c>
      <c r="AO54" s="4">
        <v>35.502828000000001</v>
      </c>
      <c r="AP54" s="4">
        <v>112916.6</v>
      </c>
      <c r="AQ54" s="4">
        <v>48765.8</v>
      </c>
      <c r="AR54" s="4">
        <v>7</v>
      </c>
      <c r="AS54" s="4">
        <v>3088</v>
      </c>
      <c r="AT54" s="4">
        <v>0.246</v>
      </c>
      <c r="AU54" s="4">
        <v>12.993</v>
      </c>
      <c r="AV54" s="4">
        <v>137018</v>
      </c>
      <c r="AW54" s="4">
        <v>0</v>
      </c>
      <c r="AX54" s="4">
        <v>0.52</v>
      </c>
      <c r="AY54">
        <v>0.95000000000000007</v>
      </c>
      <c r="AZ54" t="s">
        <v>66</v>
      </c>
      <c r="BA54" t="s">
        <v>363</v>
      </c>
      <c r="BB54">
        <v>1</v>
      </c>
      <c r="BC54" t="s">
        <v>505</v>
      </c>
      <c r="BD54">
        <v>6</v>
      </c>
      <c r="BE54">
        <v>78816.146000000008</v>
      </c>
      <c r="BF54">
        <v>0.1856268765031977</v>
      </c>
      <c r="BG54">
        <v>0.17634553267803782</v>
      </c>
      <c r="BH54">
        <v>449856.63099999999</v>
      </c>
      <c r="BI54">
        <v>3.2522350437466374E-2</v>
      </c>
      <c r="BJ54">
        <v>3.0896232915593059E-2</v>
      </c>
      <c r="BK54">
        <v>1</v>
      </c>
      <c r="BL54" t="s">
        <v>68</v>
      </c>
      <c r="BM54">
        <v>1</v>
      </c>
      <c r="BN54" t="s">
        <v>342</v>
      </c>
    </row>
    <row r="55" spans="1:66">
      <c r="A55" s="143" t="str">
        <f t="shared" si="56"/>
        <v>청라교통</v>
      </c>
      <c r="B55" s="143" t="str">
        <f t="shared" si="57"/>
        <v>예비</v>
      </c>
      <c r="C55" s="144" t="str">
        <f t="shared" si="58"/>
        <v>70바6011</v>
      </c>
      <c r="D55" s="132" t="str">
        <f t="shared" si="59"/>
        <v>대형</v>
      </c>
      <c r="E55" s="128" t="str">
        <f t="shared" si="60"/>
        <v>C</v>
      </c>
      <c r="F55" s="151">
        <f t="shared" si="61"/>
        <v>0.87045454545454537</v>
      </c>
      <c r="G55" s="152">
        <f t="shared" si="62"/>
        <v>1.915</v>
      </c>
      <c r="H55" s="153">
        <f t="shared" si="63"/>
        <v>2.2000000000000002</v>
      </c>
      <c r="I55" s="154">
        <f t="shared" si="64"/>
        <v>1664.681</v>
      </c>
      <c r="J55" s="155">
        <f t="shared" si="65"/>
        <v>2.4247508730091134E-2</v>
      </c>
      <c r="K55" s="155">
        <f t="shared" si="66"/>
        <v>0.39570323985439354</v>
      </c>
      <c r="L55" s="155">
        <f t="shared" si="67"/>
        <v>0.22166409059753789</v>
      </c>
      <c r="M55" s="156">
        <f t="shared" si="68"/>
        <v>14.643000000000001</v>
      </c>
      <c r="N55" s="157">
        <f t="shared" si="69"/>
        <v>0</v>
      </c>
      <c r="O55" s="157">
        <f t="shared" si="70"/>
        <v>41.329000000000001</v>
      </c>
      <c r="P55" s="158">
        <f t="shared" si="71"/>
        <v>3.5883333333333334</v>
      </c>
      <c r="Q55" s="159">
        <f t="shared" si="72"/>
        <v>90</v>
      </c>
      <c r="R55" s="160">
        <f t="shared" si="73"/>
        <v>26.568879349001875</v>
      </c>
      <c r="S55" s="145">
        <f t="shared" si="74"/>
        <v>0</v>
      </c>
      <c r="T55" s="145">
        <f t="shared" si="75"/>
        <v>688</v>
      </c>
      <c r="U55" t="s">
        <v>117</v>
      </c>
      <c r="V55" t="s">
        <v>91</v>
      </c>
      <c r="W55" t="s">
        <v>117</v>
      </c>
      <c r="X55" s="4" t="s">
        <v>91</v>
      </c>
      <c r="Y55" s="4" t="s">
        <v>228</v>
      </c>
      <c r="Z55" s="4" t="s">
        <v>169</v>
      </c>
      <c r="AA55" s="4" t="s">
        <v>48</v>
      </c>
      <c r="AB55" s="4">
        <v>531</v>
      </c>
      <c r="AC55" s="4">
        <v>1664.681</v>
      </c>
      <c r="AD55" s="4">
        <v>869.25800000000004</v>
      </c>
      <c r="AE55" s="4">
        <v>1.915</v>
      </c>
      <c r="AF55" s="4">
        <v>2.2000000000000002</v>
      </c>
      <c r="AG55" s="4">
        <v>14.643000000000001</v>
      </c>
      <c r="AH55" s="4">
        <v>108.0172</v>
      </c>
      <c r="AI55" s="4">
        <v>2.619148</v>
      </c>
      <c r="AJ55" s="4">
        <v>42.742756</v>
      </c>
      <c r="AK55" s="4">
        <v>369</v>
      </c>
      <c r="AL55" s="4">
        <v>0</v>
      </c>
      <c r="AM55" s="4">
        <v>688</v>
      </c>
      <c r="AN55" s="4">
        <v>90</v>
      </c>
      <c r="AO55" s="4">
        <v>15.411258</v>
      </c>
      <c r="AP55" s="4">
        <v>1791.8</v>
      </c>
      <c r="AQ55" s="4">
        <v>215.3</v>
      </c>
      <c r="AR55" s="4">
        <v>15</v>
      </c>
      <c r="AS55" s="4">
        <v>11757</v>
      </c>
      <c r="AT55" s="4">
        <v>0</v>
      </c>
      <c r="AU55" s="4">
        <v>41.329000000000001</v>
      </c>
      <c r="AV55" s="4">
        <v>15040</v>
      </c>
      <c r="AW55" s="4">
        <v>0</v>
      </c>
      <c r="AX55" s="4">
        <v>0.52</v>
      </c>
      <c r="AY55">
        <v>0.87045454545454537</v>
      </c>
      <c r="AZ55" t="s">
        <v>69</v>
      </c>
      <c r="BA55" t="s">
        <v>366</v>
      </c>
      <c r="BB55">
        <v>10</v>
      </c>
      <c r="BC55" t="s">
        <v>673</v>
      </c>
      <c r="BD55">
        <v>12</v>
      </c>
      <c r="BE55">
        <v>8920.5290000000005</v>
      </c>
      <c r="BF55">
        <v>0.18661236345961096</v>
      </c>
      <c r="BG55">
        <v>0.16243758001143407</v>
      </c>
      <c r="BH55">
        <v>449856.63099999999</v>
      </c>
      <c r="BI55">
        <v>3.7004700726529917E-3</v>
      </c>
      <c r="BJ55">
        <v>3.2210909950593082E-3</v>
      </c>
      <c r="BK55">
        <v>1</v>
      </c>
      <c r="BL55" t="s">
        <v>70</v>
      </c>
      <c r="BM55">
        <v>2</v>
      </c>
      <c r="BN55" t="s">
        <v>342</v>
      </c>
    </row>
    <row r="56" spans="1:66">
      <c r="A56" s="140" t="str">
        <f t="shared" si="56"/>
        <v>청라교통</v>
      </c>
      <c r="B56" s="140" t="str">
        <f t="shared" si="57"/>
        <v>예비</v>
      </c>
      <c r="C56" s="141" t="str">
        <f t="shared" si="58"/>
        <v>70바6012</v>
      </c>
      <c r="D56" s="115" t="str">
        <f t="shared" si="59"/>
        <v>대형</v>
      </c>
      <c r="E56" s="111" t="str">
        <f t="shared" si="60"/>
        <v>F</v>
      </c>
      <c r="F56" s="161">
        <f t="shared" si="61"/>
        <v>0.68730769230769229</v>
      </c>
      <c r="G56" s="162">
        <f t="shared" si="62"/>
        <v>1.7869999999999999</v>
      </c>
      <c r="H56" s="163">
        <f t="shared" si="63"/>
        <v>2.6</v>
      </c>
      <c r="I56" s="164">
        <f t="shared" si="64"/>
        <v>1859.971</v>
      </c>
      <c r="J56" s="165">
        <f t="shared" si="65"/>
        <v>2.2741160224325044E-2</v>
      </c>
      <c r="K56" s="165">
        <f t="shared" si="66"/>
        <v>0.37363784506278919</v>
      </c>
      <c r="L56" s="165">
        <f t="shared" si="67"/>
        <v>0.25914382536071801</v>
      </c>
      <c r="M56" s="166">
        <f t="shared" si="68"/>
        <v>15.779</v>
      </c>
      <c r="N56" s="167">
        <f t="shared" si="69"/>
        <v>0.64500000000000002</v>
      </c>
      <c r="O56" s="167">
        <f t="shared" si="70"/>
        <v>19.838999999999999</v>
      </c>
      <c r="P56" s="168">
        <f t="shared" si="71"/>
        <v>0.83333333333333337</v>
      </c>
      <c r="Q56" s="169">
        <f t="shared" si="72"/>
        <v>90</v>
      </c>
      <c r="R56" s="170">
        <f t="shared" si="73"/>
        <v>27.137223934260835</v>
      </c>
      <c r="S56" s="142">
        <f t="shared" si="74"/>
        <v>12</v>
      </c>
      <c r="T56" s="142">
        <f t="shared" si="75"/>
        <v>369</v>
      </c>
      <c r="U56" t="s">
        <v>117</v>
      </c>
      <c r="V56" t="s">
        <v>91</v>
      </c>
      <c r="W56" t="s">
        <v>117</v>
      </c>
      <c r="X56" s="4" t="s">
        <v>91</v>
      </c>
      <c r="Y56" s="4" t="s">
        <v>381</v>
      </c>
      <c r="Z56" s="4" t="s">
        <v>169</v>
      </c>
      <c r="AA56" s="4" t="s">
        <v>48</v>
      </c>
      <c r="AB56" s="4">
        <v>531</v>
      </c>
      <c r="AC56" s="4">
        <v>1859.971</v>
      </c>
      <c r="AD56" s="4">
        <v>1040.779</v>
      </c>
      <c r="AE56" s="4">
        <v>1.7869999999999999</v>
      </c>
      <c r="AF56" s="4">
        <v>2.6</v>
      </c>
      <c r="AG56" s="4">
        <v>15.779</v>
      </c>
      <c r="AH56" s="4">
        <v>113.547197</v>
      </c>
      <c r="AI56" s="4">
        <v>2.582195</v>
      </c>
      <c r="AJ56" s="4">
        <v>42.425530000000002</v>
      </c>
      <c r="AK56" s="4">
        <v>482</v>
      </c>
      <c r="AL56" s="4">
        <v>12</v>
      </c>
      <c r="AM56" s="4">
        <v>369</v>
      </c>
      <c r="AN56" s="4">
        <v>90</v>
      </c>
      <c r="AO56" s="4">
        <v>16.380597999999999</v>
      </c>
      <c r="AP56" s="4">
        <v>1646</v>
      </c>
      <c r="AQ56" s="4">
        <v>50</v>
      </c>
      <c r="AR56" s="4">
        <v>5</v>
      </c>
      <c r="AS56" s="4">
        <v>4004</v>
      </c>
      <c r="AT56" s="4">
        <v>0.64500000000000002</v>
      </c>
      <c r="AU56" s="4">
        <v>19.838999999999999</v>
      </c>
      <c r="AV56" s="4">
        <v>15355</v>
      </c>
      <c r="AW56" s="4">
        <v>0</v>
      </c>
      <c r="AX56" s="4">
        <v>0.5</v>
      </c>
      <c r="AY56">
        <v>0.68730769230769229</v>
      </c>
      <c r="AZ56" t="s">
        <v>70</v>
      </c>
      <c r="BA56" t="s">
        <v>366</v>
      </c>
      <c r="BB56">
        <v>11</v>
      </c>
      <c r="BC56" t="s">
        <v>409</v>
      </c>
      <c r="BD56">
        <v>10</v>
      </c>
      <c r="BE56">
        <v>8920.5290000000005</v>
      </c>
      <c r="BF56">
        <v>0.20850456290204314</v>
      </c>
      <c r="BG56">
        <v>0.14330678996382734</v>
      </c>
      <c r="BH56">
        <v>449856.63099999999</v>
      </c>
      <c r="BI56">
        <v>4.1345861588511293E-3</v>
      </c>
      <c r="BJ56">
        <v>2.8417328714872951E-3</v>
      </c>
      <c r="BK56">
        <v>1</v>
      </c>
      <c r="BL56" t="s">
        <v>674</v>
      </c>
      <c r="BM56">
        <v>1</v>
      </c>
      <c r="BN56" t="s">
        <v>342</v>
      </c>
    </row>
    <row r="57" spans="1:66">
      <c r="A57" s="143" t="str">
        <f t="shared" si="56"/>
        <v>청라교통</v>
      </c>
      <c r="B57" s="143" t="str">
        <f t="shared" si="57"/>
        <v>예비</v>
      </c>
      <c r="C57" s="144" t="str">
        <f t="shared" si="58"/>
        <v>70바6040</v>
      </c>
      <c r="D57" s="132" t="str">
        <f t="shared" si="59"/>
        <v>대형</v>
      </c>
      <c r="E57" s="128" t="str">
        <f t="shared" si="60"/>
        <v>C</v>
      </c>
      <c r="F57" s="151">
        <f t="shared" si="61"/>
        <v>0.86599999999999999</v>
      </c>
      <c r="G57" s="152">
        <f t="shared" si="62"/>
        <v>2.165</v>
      </c>
      <c r="H57" s="153">
        <f t="shared" si="63"/>
        <v>2.5</v>
      </c>
      <c r="I57" s="154">
        <f t="shared" si="64"/>
        <v>5395.8770000000004</v>
      </c>
      <c r="J57" s="155">
        <f t="shared" si="65"/>
        <v>2.1338934166909983E-2</v>
      </c>
      <c r="K57" s="155">
        <f t="shared" si="66"/>
        <v>0.33843370623061486</v>
      </c>
      <c r="L57" s="155">
        <f t="shared" si="67"/>
        <v>0.17643100463557637</v>
      </c>
      <c r="M57" s="156">
        <f t="shared" si="68"/>
        <v>18.716999999999999</v>
      </c>
      <c r="N57" s="157">
        <f t="shared" si="69"/>
        <v>0.61199999999999999</v>
      </c>
      <c r="O57" s="157">
        <f t="shared" si="70"/>
        <v>50.057000000000002</v>
      </c>
      <c r="P57" s="158">
        <f t="shared" si="71"/>
        <v>315.87666666666667</v>
      </c>
      <c r="Q57" s="159">
        <f t="shared" si="72"/>
        <v>93</v>
      </c>
      <c r="R57" s="160">
        <f t="shared" si="73"/>
        <v>40.331942141119889</v>
      </c>
      <c r="S57" s="145">
        <f t="shared" si="74"/>
        <v>33</v>
      </c>
      <c r="T57" s="145">
        <f t="shared" si="75"/>
        <v>2701</v>
      </c>
      <c r="U57" t="s">
        <v>117</v>
      </c>
      <c r="V57" t="s">
        <v>91</v>
      </c>
      <c r="W57" t="s">
        <v>117</v>
      </c>
      <c r="X57" s="4" t="s">
        <v>91</v>
      </c>
      <c r="Y57" s="4" t="s">
        <v>382</v>
      </c>
      <c r="Z57" s="4" t="s">
        <v>169</v>
      </c>
      <c r="AA57" s="4" t="s">
        <v>48</v>
      </c>
      <c r="AB57" s="4">
        <v>531</v>
      </c>
      <c r="AC57" s="4">
        <v>5395.8770000000004</v>
      </c>
      <c r="AD57" s="4">
        <v>2492.8319999999999</v>
      </c>
      <c r="AE57" s="4">
        <v>2.165</v>
      </c>
      <c r="AF57" s="4">
        <v>2.5</v>
      </c>
      <c r="AG57" s="4">
        <v>18.716999999999999</v>
      </c>
      <c r="AH57" s="4">
        <v>208.967466</v>
      </c>
      <c r="AI57" s="4">
        <v>4.4591430000000001</v>
      </c>
      <c r="AJ57" s="4">
        <v>70.721633999999995</v>
      </c>
      <c r="AK57" s="4">
        <v>952</v>
      </c>
      <c r="AL57" s="4">
        <v>33</v>
      </c>
      <c r="AM57" s="4">
        <v>2701</v>
      </c>
      <c r="AN57" s="4">
        <v>93</v>
      </c>
      <c r="AO57" s="4">
        <v>25.821611999999998</v>
      </c>
      <c r="AP57" s="4">
        <v>50175.7</v>
      </c>
      <c r="AQ57" s="4">
        <v>18952.599999999999</v>
      </c>
      <c r="AR57" s="4">
        <v>47</v>
      </c>
      <c r="AS57" s="4">
        <v>45635</v>
      </c>
      <c r="AT57" s="4">
        <v>0.61199999999999999</v>
      </c>
      <c r="AU57" s="4">
        <v>50.057000000000002</v>
      </c>
      <c r="AV57" s="4">
        <v>50041</v>
      </c>
      <c r="AW57" s="4">
        <v>0</v>
      </c>
      <c r="AX57" s="4">
        <v>0.46</v>
      </c>
      <c r="AY57">
        <v>0.86599999999999999</v>
      </c>
      <c r="AZ57" t="s">
        <v>69</v>
      </c>
      <c r="BA57" t="s">
        <v>366</v>
      </c>
      <c r="BB57">
        <v>11</v>
      </c>
      <c r="BC57" t="s">
        <v>675</v>
      </c>
      <c r="BD57">
        <v>13</v>
      </c>
      <c r="BE57">
        <v>8920.5290000000005</v>
      </c>
      <c r="BF57">
        <v>0.60488307363834593</v>
      </c>
      <c r="BG57">
        <v>0.52382874177080752</v>
      </c>
      <c r="BH57">
        <v>449856.63099999999</v>
      </c>
      <c r="BI57">
        <v>1.199465924955989E-2</v>
      </c>
      <c r="BJ57">
        <v>1.0387374910118864E-2</v>
      </c>
      <c r="BK57">
        <v>1</v>
      </c>
      <c r="BL57" t="s">
        <v>69</v>
      </c>
      <c r="BM57">
        <v>0</v>
      </c>
      <c r="BN57" t="s">
        <v>341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51" priority="1" operator="containsText" text="F">
      <formula>NOT(ISERROR(SEARCH("F",E1)))</formula>
    </cfRule>
    <cfRule type="containsText" dxfId="50" priority="2" operator="containsText" text="D">
      <formula>NOT(ISERROR(SEARCH("D",E1)))</formula>
    </cfRule>
    <cfRule type="containsText" dxfId="49" priority="3" operator="containsText" text="C">
      <formula>NOT(ISERROR(SEARCH("C",E1)))</formula>
    </cfRule>
    <cfRule type="containsText" dxfId="48" priority="4" operator="containsText" text="B">
      <formula>NOT(ISERROR(SEARCH("B",E1)))</formula>
    </cfRule>
    <cfRule type="containsText" dxfId="47" priority="5" operator="containsText" text="A">
      <formula>NOT(ISERROR(SEARCH("A",E1)))</formula>
    </cfRule>
    <cfRule type="containsText" dxfId="4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3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139</v>
      </c>
      <c r="D4" s="123" t="s">
        <v>154</v>
      </c>
      <c r="E4" s="124" t="s">
        <v>143</v>
      </c>
      <c r="F4" s="122" t="s">
        <v>147</v>
      </c>
      <c r="G4" s="124" t="s">
        <v>145</v>
      </c>
      <c r="H4" s="124" t="s">
        <v>149</v>
      </c>
      <c r="I4" s="125" t="s">
        <v>151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160</v>
      </c>
      <c r="Q4" s="217" t="s">
        <v>43</v>
      </c>
      <c r="R4" s="217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421</v>
      </c>
      <c r="AN4" s="13"/>
      <c r="AO4" t="s">
        <v>167</v>
      </c>
      <c r="AP4" t="s">
        <v>422</v>
      </c>
      <c r="AQ4" t="s">
        <v>144</v>
      </c>
      <c r="AR4" t="s">
        <v>31</v>
      </c>
      <c r="AS4" t="s">
        <v>0</v>
      </c>
      <c r="AT4" t="s">
        <v>9</v>
      </c>
      <c r="AU4" t="s">
        <v>29</v>
      </c>
      <c r="AV4" t="s">
        <v>157</v>
      </c>
      <c r="AW4" t="s">
        <v>65</v>
      </c>
      <c r="AX4" t="s">
        <v>423</v>
      </c>
      <c r="AY4" t="s">
        <v>124</v>
      </c>
      <c r="AZ4" t="s">
        <v>424</v>
      </c>
      <c r="BA4" t="s">
        <v>425</v>
      </c>
      <c r="BB4" t="s">
        <v>426</v>
      </c>
      <c r="BC4" t="s">
        <v>427</v>
      </c>
      <c r="BD4">
        <v>10</v>
      </c>
      <c r="BE4" t="s">
        <v>136</v>
      </c>
      <c r="BF4" t="s">
        <v>137</v>
      </c>
      <c r="BG4" t="s">
        <v>138</v>
      </c>
      <c r="BI4" t="s">
        <v>0</v>
      </c>
      <c r="BJ4" t="s">
        <v>74</v>
      </c>
      <c r="BK4" t="s">
        <v>65</v>
      </c>
      <c r="BL4" t="s">
        <v>155</v>
      </c>
      <c r="BM4" t="s">
        <v>141</v>
      </c>
      <c r="BN4" t="s">
        <v>146</v>
      </c>
      <c r="BO4" t="s">
        <v>144</v>
      </c>
      <c r="BP4" t="s">
        <v>148</v>
      </c>
      <c r="BQ4" t="s">
        <v>150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159</v>
      </c>
      <c r="BY4" t="s">
        <v>161</v>
      </c>
      <c r="BZ4" t="s">
        <v>162</v>
      </c>
    </row>
    <row r="5" spans="1:78" ht="16.5">
      <c r="A5" s="126" t="str">
        <f>BI5</f>
        <v>청라교통</v>
      </c>
      <c r="B5" s="127" t="str">
        <f>IF(BJ5="NULL", E5, BJ5)</f>
        <v>강동윤</v>
      </c>
      <c r="C5" s="128" t="str">
        <f>BK5</f>
        <v>F</v>
      </c>
      <c r="D5" s="129">
        <f>BL5</f>
        <v>0.79233333333333322</v>
      </c>
      <c r="E5" s="130">
        <f>U5</f>
        <v>3423</v>
      </c>
      <c r="F5" s="131" t="str">
        <f t="shared" ref="F5:I6" si="0">BN5</f>
        <v>308</v>
      </c>
      <c r="G5" s="132" t="str">
        <f t="shared" si="0"/>
        <v>70바6034</v>
      </c>
      <c r="H5" s="133">
        <f t="shared" si="0"/>
        <v>1</v>
      </c>
      <c r="I5" s="134">
        <f t="shared" si="0"/>
        <v>4547.2579999999998</v>
      </c>
      <c r="J5" s="135">
        <f>AB5/AA5</f>
        <v>8.810678738924058E-3</v>
      </c>
      <c r="K5" s="135">
        <f>AC5/AA5</f>
        <v>0.36230771420681174</v>
      </c>
      <c r="L5" s="135">
        <f>AD5/I5</f>
        <v>0.17175185573371909</v>
      </c>
      <c r="M5" s="136">
        <f>Z5</f>
        <v>23.667000000000002</v>
      </c>
      <c r="N5" s="137">
        <f>BV5</f>
        <v>0.48380804432033547</v>
      </c>
      <c r="O5" s="137">
        <f>BW5</f>
        <v>26.587451162876619</v>
      </c>
      <c r="P5" s="218">
        <f>AK5</f>
        <v>39</v>
      </c>
      <c r="Q5" s="219">
        <f>AE5</f>
        <v>22</v>
      </c>
      <c r="R5" s="219">
        <f>AF5</f>
        <v>1209</v>
      </c>
      <c r="T5">
        <v>531</v>
      </c>
      <c r="U5">
        <v>3423</v>
      </c>
      <c r="V5" t="s">
        <v>229</v>
      </c>
      <c r="W5">
        <v>4547.2579999999998</v>
      </c>
      <c r="X5">
        <v>1913.318</v>
      </c>
      <c r="Y5">
        <v>2.3769999999999998</v>
      </c>
      <c r="Z5">
        <v>23.667000000000002</v>
      </c>
      <c r="AA5">
        <v>145.84358800000001</v>
      </c>
      <c r="AB5">
        <v>1.2849809999999999</v>
      </c>
      <c r="AC5">
        <v>52.840257000000001</v>
      </c>
      <c r="AD5" s="1">
        <v>781</v>
      </c>
      <c r="AE5">
        <v>22</v>
      </c>
      <c r="AF5">
        <v>1209</v>
      </c>
      <c r="AG5">
        <v>93</v>
      </c>
      <c r="AH5">
        <v>31.179005</v>
      </c>
      <c r="AI5">
        <v>55592.3</v>
      </c>
      <c r="AJ5">
        <v>34522.300000000003</v>
      </c>
      <c r="AK5">
        <v>39</v>
      </c>
      <c r="AL5">
        <v>49689</v>
      </c>
      <c r="AM5">
        <v>0.79233333333333322</v>
      </c>
      <c r="AN5" t="s">
        <v>70</v>
      </c>
      <c r="AO5">
        <v>4547.2579999999998</v>
      </c>
      <c r="AP5" t="s">
        <v>527</v>
      </c>
      <c r="AQ5" t="s">
        <v>117</v>
      </c>
      <c r="AR5" t="s">
        <v>121</v>
      </c>
      <c r="AS5" t="s">
        <v>117</v>
      </c>
      <c r="AT5" t="s">
        <v>121</v>
      </c>
      <c r="AU5" t="s">
        <v>224</v>
      </c>
      <c r="AV5" t="s">
        <v>229</v>
      </c>
      <c r="AW5" t="s">
        <v>70</v>
      </c>
      <c r="AX5">
        <v>3423</v>
      </c>
      <c r="AY5" t="s">
        <v>474</v>
      </c>
      <c r="AZ5">
        <v>2</v>
      </c>
      <c r="BA5" t="s">
        <v>364</v>
      </c>
      <c r="BB5">
        <v>1</v>
      </c>
      <c r="BC5">
        <v>1</v>
      </c>
      <c r="BE5" t="s">
        <v>67</v>
      </c>
      <c r="BF5">
        <v>-1</v>
      </c>
      <c r="BG5" t="s">
        <v>403</v>
      </c>
      <c r="BI5" t="s">
        <v>117</v>
      </c>
      <c r="BJ5" t="s">
        <v>229</v>
      </c>
      <c r="BK5" t="s">
        <v>70</v>
      </c>
      <c r="BL5">
        <v>0.79233333333333322</v>
      </c>
      <c r="BM5">
        <v>3423</v>
      </c>
      <c r="BN5" t="s">
        <v>121</v>
      </c>
      <c r="BO5" t="s">
        <v>224</v>
      </c>
      <c r="BP5">
        <v>1</v>
      </c>
      <c r="BQ5">
        <v>4547.2579999999998</v>
      </c>
      <c r="BR5">
        <v>8.810678738924058E-3</v>
      </c>
      <c r="BS5">
        <v>0.36230771420681174</v>
      </c>
      <c r="BT5">
        <v>0.17175185573371909</v>
      </c>
      <c r="BU5">
        <v>23.667000000000002</v>
      </c>
      <c r="BV5">
        <v>0.48380804432033547</v>
      </c>
      <c r="BW5">
        <v>26.587451162876619</v>
      </c>
      <c r="BX5">
        <v>39</v>
      </c>
      <c r="BY5">
        <v>22</v>
      </c>
      <c r="BZ5">
        <v>1209</v>
      </c>
    </row>
    <row r="6" spans="1:78" ht="16.5">
      <c r="A6" s="109" t="str">
        <f>BI6</f>
        <v>청라교통</v>
      </c>
      <c r="B6" s="110" t="str">
        <f>IF(BJ6="NULL", E6, BJ6)</f>
        <v>강양민</v>
      </c>
      <c r="C6" s="111" t="str">
        <f>BK6</f>
        <v>C</v>
      </c>
      <c r="D6" s="112">
        <f>BL6</f>
        <v>0.89867533245342568</v>
      </c>
      <c r="E6" s="113">
        <f>U6</f>
        <v>7804</v>
      </c>
      <c r="F6" s="114" t="str">
        <f t="shared" si="0"/>
        <v>112</v>
      </c>
      <c r="G6" s="115" t="str">
        <f t="shared" si="0"/>
        <v>70바6015</v>
      </c>
      <c r="H6" s="116">
        <f t="shared" si="0"/>
        <v>12</v>
      </c>
      <c r="I6" s="117">
        <f t="shared" si="0"/>
        <v>2319.9049999999997</v>
      </c>
      <c r="J6" s="118">
        <f>AB6/AA6</f>
        <v>2.8221952119559048E-2</v>
      </c>
      <c r="K6" s="118">
        <f>AC6/AA6</f>
        <v>0.3776463238971931</v>
      </c>
      <c r="L6" s="118">
        <f>AD6/I6</f>
        <v>0.27371810483618947</v>
      </c>
      <c r="M6" s="119">
        <f>Z6</f>
        <v>17.614999999999998</v>
      </c>
      <c r="N6" s="120">
        <f>BV6</f>
        <v>0.70727744970985307</v>
      </c>
      <c r="O6" s="120">
        <f>BW6</f>
        <v>62.838881108836944</v>
      </c>
      <c r="P6" s="220">
        <f>AK6</f>
        <v>13</v>
      </c>
      <c r="Q6" s="221">
        <f>AE6</f>
        <v>19</v>
      </c>
      <c r="R6" s="221">
        <f>AF6</f>
        <v>1622</v>
      </c>
      <c r="T6">
        <v>531</v>
      </c>
      <c r="U6">
        <v>7804</v>
      </c>
      <c r="V6" t="s">
        <v>230</v>
      </c>
      <c r="W6">
        <v>2319.9050000000002</v>
      </c>
      <c r="X6">
        <v>1205.047</v>
      </c>
      <c r="Y6">
        <v>1.925</v>
      </c>
      <c r="Z6">
        <v>17.614999999999998</v>
      </c>
      <c r="AA6">
        <v>137.263857</v>
      </c>
      <c r="AB6">
        <v>3.8738540000000001</v>
      </c>
      <c r="AC6">
        <v>51.837190999999997</v>
      </c>
      <c r="AD6" s="1">
        <v>635</v>
      </c>
      <c r="AE6">
        <v>19</v>
      </c>
      <c r="AF6">
        <v>1622</v>
      </c>
      <c r="AG6">
        <v>87</v>
      </c>
      <c r="AH6">
        <v>16.901062</v>
      </c>
      <c r="AI6">
        <v>2839.7</v>
      </c>
      <c r="AJ6">
        <v>22</v>
      </c>
      <c r="AK6">
        <v>13</v>
      </c>
      <c r="AL6">
        <v>2092</v>
      </c>
      <c r="AM6">
        <v>0.89867533245342568</v>
      </c>
      <c r="AN6" t="s">
        <v>69</v>
      </c>
      <c r="AO6">
        <v>633.10799999999995</v>
      </c>
      <c r="AP6" t="s">
        <v>528</v>
      </c>
      <c r="AQ6" t="s">
        <v>117</v>
      </c>
      <c r="AR6" t="s">
        <v>118</v>
      </c>
      <c r="AS6" t="s">
        <v>117</v>
      </c>
      <c r="AT6" t="s">
        <v>118</v>
      </c>
      <c r="AU6" t="s">
        <v>182</v>
      </c>
      <c r="AV6" t="s">
        <v>230</v>
      </c>
      <c r="AW6" t="s">
        <v>69</v>
      </c>
      <c r="AX6">
        <v>7804</v>
      </c>
      <c r="AY6" t="s">
        <v>428</v>
      </c>
      <c r="AZ6">
        <v>1</v>
      </c>
      <c r="BA6" t="s">
        <v>184</v>
      </c>
      <c r="BB6">
        <v>12</v>
      </c>
      <c r="BC6">
        <v>1</v>
      </c>
      <c r="BE6" t="s">
        <v>67</v>
      </c>
      <c r="BF6">
        <v>1</v>
      </c>
      <c r="BG6" t="s">
        <v>342</v>
      </c>
      <c r="BI6" t="s">
        <v>117</v>
      </c>
      <c r="BJ6" t="s">
        <v>230</v>
      </c>
      <c r="BK6" t="s">
        <v>69</v>
      </c>
      <c r="BL6">
        <v>0.89867533245342568</v>
      </c>
      <c r="BM6">
        <v>7804</v>
      </c>
      <c r="BN6" t="s">
        <v>118</v>
      </c>
      <c r="BO6" t="s">
        <v>182</v>
      </c>
      <c r="BP6">
        <v>12</v>
      </c>
      <c r="BQ6">
        <v>2319.9049999999997</v>
      </c>
      <c r="BR6">
        <v>2.8221952119559048E-2</v>
      </c>
      <c r="BS6">
        <v>0.3776463238971931</v>
      </c>
      <c r="BT6">
        <v>0.27371810483618941</v>
      </c>
      <c r="BU6">
        <v>17.614999999999998</v>
      </c>
      <c r="BV6">
        <v>0.70727744970985307</v>
      </c>
      <c r="BW6">
        <v>62.838881108836944</v>
      </c>
      <c r="BX6">
        <v>13</v>
      </c>
      <c r="BY6">
        <v>19</v>
      </c>
      <c r="BZ6">
        <v>1622</v>
      </c>
    </row>
    <row r="7" spans="1:78" ht="16.5">
      <c r="A7" s="126" t="str">
        <f t="shared" ref="A7:A70" si="1">BI7</f>
        <v>청라교통</v>
      </c>
      <c r="B7" s="127" t="str">
        <f t="shared" ref="B7:B70" si="2">IF(BJ7="NULL", E7, BJ7)</f>
        <v>강원호</v>
      </c>
      <c r="C7" s="128" t="str">
        <f t="shared" ref="C7:C70" si="3">BK7</f>
        <v>F</v>
      </c>
      <c r="D7" s="129">
        <f t="shared" ref="D7:D70" si="4">BL7</f>
        <v>0.79792725250372643</v>
      </c>
      <c r="E7" s="130">
        <f t="shared" ref="E7:E70" si="5">U7</f>
        <v>9832</v>
      </c>
      <c r="F7" s="131" t="str">
        <f t="shared" ref="F7:F70" si="6">BN7</f>
        <v>307</v>
      </c>
      <c r="G7" s="132" t="str">
        <f t="shared" ref="G7:G70" si="7">BO7</f>
        <v>72바1703</v>
      </c>
      <c r="H7" s="133">
        <f t="shared" ref="H7:H70" si="8">BP7</f>
        <v>2</v>
      </c>
      <c r="I7" s="134">
        <f t="shared" ref="I7:I70" si="9">BQ7</f>
        <v>3999.683</v>
      </c>
      <c r="J7" s="135">
        <f t="shared" ref="J7:J70" si="10">AB7/AA7</f>
        <v>6.129763982087269E-2</v>
      </c>
      <c r="K7" s="135">
        <f t="shared" ref="K7:K70" si="11">AC7/AA7</f>
        <v>0.32137206535722435</v>
      </c>
      <c r="L7" s="135">
        <f t="shared" ref="L7:L70" si="12">AD7/I7</f>
        <v>0.20201600976877418</v>
      </c>
      <c r="M7" s="136">
        <f t="shared" ref="M7:M70" si="13">Z7</f>
        <v>24.882999999999999</v>
      </c>
      <c r="N7" s="137" t="str">
        <f t="shared" ref="N7:N70" si="14">BV7</f>
        <v>-</v>
      </c>
      <c r="O7" s="137" t="str">
        <f t="shared" ref="O7:O70" si="15">BW7</f>
        <v>-</v>
      </c>
      <c r="P7" s="218">
        <f t="shared" ref="P7:P70" si="16">AK7</f>
        <v>27</v>
      </c>
      <c r="Q7" s="219">
        <f t="shared" ref="Q7:Q70" si="17">AE7</f>
        <v>11</v>
      </c>
      <c r="R7" s="219">
        <f t="shared" ref="R7:R70" si="18">AF7</f>
        <v>3701</v>
      </c>
      <c r="T7">
        <v>531</v>
      </c>
      <c r="U7">
        <v>9832</v>
      </c>
      <c r="V7" t="s">
        <v>231</v>
      </c>
      <c r="W7">
        <v>3999.683</v>
      </c>
      <c r="X7">
        <v>1743.4380000000001</v>
      </c>
      <c r="Y7">
        <v>2.294</v>
      </c>
      <c r="Z7">
        <v>24.882999999999999</v>
      </c>
      <c r="AA7">
        <v>157.129133</v>
      </c>
      <c r="AB7">
        <v>9.6316450000000007</v>
      </c>
      <c r="AC7">
        <v>50.496913999999997</v>
      </c>
      <c r="AD7" s="1">
        <v>808</v>
      </c>
      <c r="AE7">
        <v>11</v>
      </c>
      <c r="AF7">
        <v>3701</v>
      </c>
      <c r="AG7">
        <v>94</v>
      </c>
      <c r="AH7">
        <v>25.454751000000002</v>
      </c>
      <c r="AI7">
        <v>32703.599999999999</v>
      </c>
      <c r="AJ7">
        <v>14756.6</v>
      </c>
      <c r="AK7">
        <v>27</v>
      </c>
      <c r="AL7">
        <v>19513</v>
      </c>
      <c r="AM7">
        <v>0.79792725250372643</v>
      </c>
      <c r="AN7" t="s">
        <v>70</v>
      </c>
      <c r="AO7">
        <v>3774.7669999999998</v>
      </c>
      <c r="AP7" t="s">
        <v>529</v>
      </c>
      <c r="AQ7" t="s">
        <v>117</v>
      </c>
      <c r="AR7" t="s">
        <v>120</v>
      </c>
      <c r="AS7" t="s">
        <v>117</v>
      </c>
      <c r="AT7" t="s">
        <v>120</v>
      </c>
      <c r="AU7" t="s">
        <v>219</v>
      </c>
      <c r="AV7" t="s">
        <v>231</v>
      </c>
      <c r="AW7" t="s">
        <v>70</v>
      </c>
      <c r="AX7">
        <v>9832</v>
      </c>
      <c r="AY7" t="s">
        <v>434</v>
      </c>
      <c r="AZ7">
        <v>2</v>
      </c>
      <c r="BA7" t="s">
        <v>435</v>
      </c>
      <c r="BB7">
        <v>2</v>
      </c>
      <c r="BC7">
        <v>1</v>
      </c>
      <c r="BE7" t="s">
        <v>70</v>
      </c>
      <c r="BF7">
        <v>0</v>
      </c>
      <c r="BG7" t="s">
        <v>341</v>
      </c>
      <c r="BI7" t="s">
        <v>117</v>
      </c>
      <c r="BJ7" t="s">
        <v>231</v>
      </c>
      <c r="BK7" t="s">
        <v>70</v>
      </c>
      <c r="BL7">
        <v>0.79792725250372643</v>
      </c>
      <c r="BM7">
        <v>9832</v>
      </c>
      <c r="BN7" t="s">
        <v>120</v>
      </c>
      <c r="BO7" t="s">
        <v>219</v>
      </c>
      <c r="BP7">
        <v>2</v>
      </c>
      <c r="BQ7">
        <v>3999.683</v>
      </c>
      <c r="BR7">
        <v>6.129763982087269E-2</v>
      </c>
      <c r="BS7">
        <v>0.32137206535722435</v>
      </c>
      <c r="BT7">
        <v>0.20201600976877418</v>
      </c>
      <c r="BU7">
        <v>24.882999999999999</v>
      </c>
      <c r="BV7" t="s">
        <v>436</v>
      </c>
      <c r="BW7" t="s">
        <v>436</v>
      </c>
      <c r="BX7">
        <v>27</v>
      </c>
      <c r="BY7">
        <v>11</v>
      </c>
      <c r="BZ7">
        <v>3701</v>
      </c>
    </row>
    <row r="8" spans="1:78" ht="16.5">
      <c r="A8" s="109" t="str">
        <f t="shared" si="1"/>
        <v>청라교통</v>
      </c>
      <c r="B8" s="110" t="str">
        <f t="shared" si="2"/>
        <v>고성훈</v>
      </c>
      <c r="C8" s="111" t="str">
        <f t="shared" si="3"/>
        <v>B</v>
      </c>
      <c r="D8" s="112">
        <f t="shared" si="4"/>
        <v>0.93779817027254941</v>
      </c>
      <c r="E8" s="113">
        <f t="shared" si="5"/>
        <v>5077</v>
      </c>
      <c r="F8" s="114" t="str">
        <f t="shared" si="6"/>
        <v>112</v>
      </c>
      <c r="G8" s="115" t="str">
        <f t="shared" si="7"/>
        <v>72바1612</v>
      </c>
      <c r="H8" s="116">
        <f t="shared" si="8"/>
        <v>2</v>
      </c>
      <c r="I8" s="117">
        <f t="shared" si="9"/>
        <v>2774.2130000000002</v>
      </c>
      <c r="J8" s="118">
        <f t="shared" si="10"/>
        <v>1.5067807091014535E-2</v>
      </c>
      <c r="K8" s="118">
        <f t="shared" si="11"/>
        <v>0.48201602953935418</v>
      </c>
      <c r="L8" s="118">
        <f t="shared" si="12"/>
        <v>0.20762645117732487</v>
      </c>
      <c r="M8" s="119">
        <f t="shared" si="13"/>
        <v>19.91</v>
      </c>
      <c r="N8" s="120" t="str">
        <f t="shared" si="14"/>
        <v>-</v>
      </c>
      <c r="O8" s="120" t="str">
        <f t="shared" si="15"/>
        <v>-</v>
      </c>
      <c r="P8" s="220">
        <f t="shared" si="16"/>
        <v>74</v>
      </c>
      <c r="Q8" s="221">
        <f t="shared" si="17"/>
        <v>18</v>
      </c>
      <c r="R8" s="221">
        <f t="shared" si="18"/>
        <v>2509</v>
      </c>
      <c r="T8">
        <v>531</v>
      </c>
      <c r="U8">
        <v>5077</v>
      </c>
      <c r="V8" t="s">
        <v>232</v>
      </c>
      <c r="W8">
        <v>2774.2130000000002</v>
      </c>
      <c r="X8">
        <v>1405.8150000000001</v>
      </c>
      <c r="Y8">
        <v>1.9730000000000001</v>
      </c>
      <c r="Z8">
        <v>19.91</v>
      </c>
      <c r="AA8">
        <v>196.51831100000001</v>
      </c>
      <c r="AB8">
        <v>2.9611000000000001</v>
      </c>
      <c r="AC8">
        <v>94.724975999999998</v>
      </c>
      <c r="AD8" s="1">
        <v>576</v>
      </c>
      <c r="AE8">
        <v>18</v>
      </c>
      <c r="AF8">
        <v>2509</v>
      </c>
      <c r="AG8">
        <v>88</v>
      </c>
      <c r="AH8">
        <v>14.116816</v>
      </c>
      <c r="AI8">
        <v>9247.5</v>
      </c>
      <c r="AJ8">
        <v>147.4</v>
      </c>
      <c r="AK8">
        <v>74</v>
      </c>
      <c r="AL8">
        <v>86211</v>
      </c>
      <c r="AM8">
        <v>0.93779817027254941</v>
      </c>
      <c r="AN8" t="s">
        <v>68</v>
      </c>
      <c r="AO8">
        <v>2580.7280000000001</v>
      </c>
      <c r="AP8" t="s">
        <v>530</v>
      </c>
      <c r="AQ8" t="s">
        <v>117</v>
      </c>
      <c r="AR8" t="s">
        <v>118</v>
      </c>
      <c r="AS8" t="s">
        <v>117</v>
      </c>
      <c r="AT8" t="s">
        <v>118</v>
      </c>
      <c r="AU8" t="s">
        <v>197</v>
      </c>
      <c r="AV8" t="s">
        <v>232</v>
      </c>
      <c r="AW8" t="s">
        <v>68</v>
      </c>
      <c r="AX8">
        <v>5077</v>
      </c>
      <c r="AY8" t="s">
        <v>429</v>
      </c>
      <c r="AZ8">
        <v>3</v>
      </c>
      <c r="BA8" t="s">
        <v>343</v>
      </c>
      <c r="BB8">
        <v>2</v>
      </c>
      <c r="BC8">
        <v>1</v>
      </c>
      <c r="BE8" t="s">
        <v>68</v>
      </c>
      <c r="BF8">
        <v>0</v>
      </c>
      <c r="BG8" t="s">
        <v>341</v>
      </c>
      <c r="BI8" t="s">
        <v>117</v>
      </c>
      <c r="BJ8" t="s">
        <v>232</v>
      </c>
      <c r="BK8" t="s">
        <v>68</v>
      </c>
      <c r="BL8">
        <v>0.93779817027254941</v>
      </c>
      <c r="BM8">
        <v>5077</v>
      </c>
      <c r="BN8" t="s">
        <v>118</v>
      </c>
      <c r="BO8" t="s">
        <v>197</v>
      </c>
      <c r="BP8">
        <v>2</v>
      </c>
      <c r="BQ8">
        <v>2774.2130000000002</v>
      </c>
      <c r="BR8">
        <v>1.5067807091014535E-2</v>
      </c>
      <c r="BS8">
        <v>0.48201602953935418</v>
      </c>
      <c r="BT8">
        <v>0.20762645117732487</v>
      </c>
      <c r="BU8">
        <v>19.91</v>
      </c>
      <c r="BV8" t="s">
        <v>436</v>
      </c>
      <c r="BW8" t="s">
        <v>436</v>
      </c>
      <c r="BX8">
        <v>74</v>
      </c>
      <c r="BY8">
        <v>18</v>
      </c>
      <c r="BZ8">
        <v>2509</v>
      </c>
    </row>
    <row r="9" spans="1:78" ht="16.5">
      <c r="A9" s="126" t="str">
        <f t="shared" si="1"/>
        <v>청라교통</v>
      </c>
      <c r="B9" s="127" t="str">
        <f t="shared" si="2"/>
        <v>공경갑</v>
      </c>
      <c r="C9" s="128" t="str">
        <f t="shared" si="3"/>
        <v>B</v>
      </c>
      <c r="D9" s="129">
        <f t="shared" si="4"/>
        <v>0.94587408248477289</v>
      </c>
      <c r="E9" s="130">
        <f t="shared" si="5"/>
        <v>2165</v>
      </c>
      <c r="F9" s="131" t="str">
        <f t="shared" si="6"/>
        <v>112</v>
      </c>
      <c r="G9" s="132" t="str">
        <f t="shared" si="7"/>
        <v>70바6015</v>
      </c>
      <c r="H9" s="133">
        <f t="shared" si="8"/>
        <v>2</v>
      </c>
      <c r="I9" s="134">
        <f t="shared" si="9"/>
        <v>2458.6289999999999</v>
      </c>
      <c r="J9" s="135">
        <f t="shared" si="10"/>
        <v>1.6846090369794949E-2</v>
      </c>
      <c r="K9" s="135">
        <f t="shared" si="11"/>
        <v>0.39151376403166932</v>
      </c>
      <c r="L9" s="135">
        <f t="shared" si="12"/>
        <v>0.23142979278288836</v>
      </c>
      <c r="M9" s="136">
        <f t="shared" si="13"/>
        <v>14.993</v>
      </c>
      <c r="N9" s="137">
        <f t="shared" si="14"/>
        <v>0</v>
      </c>
      <c r="O9" s="137">
        <f t="shared" si="15"/>
        <v>71.487666369470745</v>
      </c>
      <c r="P9" s="218">
        <f t="shared" si="16"/>
        <v>9</v>
      </c>
      <c r="Q9" s="219">
        <f t="shared" si="17"/>
        <v>6</v>
      </c>
      <c r="R9" s="219">
        <f t="shared" si="18"/>
        <v>2204</v>
      </c>
      <c r="T9">
        <v>531</v>
      </c>
      <c r="U9">
        <v>2165</v>
      </c>
      <c r="V9" t="s">
        <v>233</v>
      </c>
      <c r="W9">
        <v>2458.6289999999999</v>
      </c>
      <c r="X9">
        <v>1182.443</v>
      </c>
      <c r="Y9">
        <v>2.0790000000000002</v>
      </c>
      <c r="Z9">
        <v>14.993</v>
      </c>
      <c r="AA9">
        <v>150.11524600000001</v>
      </c>
      <c r="AB9">
        <v>2.5288550000000001</v>
      </c>
      <c r="AC9">
        <v>58.772185</v>
      </c>
      <c r="AD9" s="1">
        <v>569</v>
      </c>
      <c r="AE9">
        <v>6</v>
      </c>
      <c r="AF9">
        <v>2204</v>
      </c>
      <c r="AG9">
        <v>81</v>
      </c>
      <c r="AH9">
        <v>16.378276</v>
      </c>
      <c r="AI9">
        <v>1860.4</v>
      </c>
      <c r="AJ9">
        <v>0</v>
      </c>
      <c r="AK9">
        <v>9</v>
      </c>
      <c r="AL9">
        <v>3616</v>
      </c>
      <c r="AM9">
        <v>0.94587408248477289</v>
      </c>
      <c r="AN9" t="s">
        <v>68</v>
      </c>
      <c r="AO9">
        <v>2334.1320000000001</v>
      </c>
      <c r="AP9" t="s">
        <v>531</v>
      </c>
      <c r="AQ9" t="s">
        <v>117</v>
      </c>
      <c r="AR9" t="s">
        <v>118</v>
      </c>
      <c r="AS9" t="s">
        <v>117</v>
      </c>
      <c r="AT9" t="s">
        <v>118</v>
      </c>
      <c r="AU9" t="s">
        <v>182</v>
      </c>
      <c r="AV9" t="s">
        <v>233</v>
      </c>
      <c r="AW9" t="s">
        <v>68</v>
      </c>
      <c r="AX9">
        <v>2165</v>
      </c>
      <c r="AY9" t="s">
        <v>429</v>
      </c>
      <c r="AZ9">
        <v>2</v>
      </c>
      <c r="BA9" t="s">
        <v>348</v>
      </c>
      <c r="BB9">
        <v>2</v>
      </c>
      <c r="BC9">
        <v>1</v>
      </c>
      <c r="BE9" t="s">
        <v>68</v>
      </c>
      <c r="BF9">
        <v>0</v>
      </c>
      <c r="BG9" t="s">
        <v>341</v>
      </c>
      <c r="BI9" t="s">
        <v>117</v>
      </c>
      <c r="BJ9" t="s">
        <v>233</v>
      </c>
      <c r="BK9" t="s">
        <v>68</v>
      </c>
      <c r="BL9">
        <v>0.94587408248477289</v>
      </c>
      <c r="BM9">
        <v>2165</v>
      </c>
      <c r="BN9" t="s">
        <v>118</v>
      </c>
      <c r="BO9" t="s">
        <v>182</v>
      </c>
      <c r="BP9">
        <v>2</v>
      </c>
      <c r="BQ9">
        <v>2458.6289999999999</v>
      </c>
      <c r="BR9">
        <v>1.6846090369794949E-2</v>
      </c>
      <c r="BS9">
        <v>0.39151376403166932</v>
      </c>
      <c r="BT9">
        <v>0.23142979278288836</v>
      </c>
      <c r="BU9">
        <v>14.993</v>
      </c>
      <c r="BV9">
        <v>0</v>
      </c>
      <c r="BW9">
        <v>71.487666369470745</v>
      </c>
      <c r="BX9">
        <v>9</v>
      </c>
      <c r="BY9">
        <v>6</v>
      </c>
      <c r="BZ9">
        <v>2204</v>
      </c>
    </row>
    <row r="10" spans="1:78" ht="16.5">
      <c r="A10" s="109" t="str">
        <f t="shared" si="1"/>
        <v>청라교통</v>
      </c>
      <c r="B10" s="110" t="str">
        <f t="shared" si="2"/>
        <v>구준회</v>
      </c>
      <c r="C10" s="111" t="str">
        <f t="shared" si="3"/>
        <v>B</v>
      </c>
      <c r="D10" s="112">
        <f t="shared" si="4"/>
        <v>0.94697355920944282</v>
      </c>
      <c r="E10" s="113">
        <f t="shared" si="5"/>
        <v>4887</v>
      </c>
      <c r="F10" s="114" t="str">
        <f t="shared" si="6"/>
        <v>112</v>
      </c>
      <c r="G10" s="115" t="str">
        <f t="shared" si="7"/>
        <v>70바6015</v>
      </c>
      <c r="H10" s="116">
        <f t="shared" si="8"/>
        <v>2</v>
      </c>
      <c r="I10" s="117">
        <f t="shared" si="9"/>
        <v>2919.8789999999999</v>
      </c>
      <c r="J10" s="118">
        <f t="shared" si="10"/>
        <v>2.1085593589197565E-2</v>
      </c>
      <c r="K10" s="118">
        <f t="shared" si="11"/>
        <v>0.3709007687736175</v>
      </c>
      <c r="L10" s="118">
        <f t="shared" si="12"/>
        <v>0.23220140286635166</v>
      </c>
      <c r="M10" s="119">
        <f t="shared" si="13"/>
        <v>14.012</v>
      </c>
      <c r="N10" s="120">
        <f t="shared" si="14"/>
        <v>0.20548796713836431</v>
      </c>
      <c r="O10" s="120">
        <f t="shared" si="15"/>
        <v>7.6715507731656007</v>
      </c>
      <c r="P10" s="220">
        <f t="shared" si="16"/>
        <v>16</v>
      </c>
      <c r="Q10" s="221">
        <f t="shared" si="17"/>
        <v>6</v>
      </c>
      <c r="R10" s="221">
        <f t="shared" si="18"/>
        <v>224</v>
      </c>
      <c r="T10">
        <v>531</v>
      </c>
      <c r="U10">
        <v>4887</v>
      </c>
      <c r="V10" t="s">
        <v>234</v>
      </c>
      <c r="W10">
        <v>2919.8789999999999</v>
      </c>
      <c r="X10">
        <v>1402.53</v>
      </c>
      <c r="Y10">
        <v>2.0819999999999999</v>
      </c>
      <c r="Z10">
        <v>14.012</v>
      </c>
      <c r="AA10">
        <v>181.283016</v>
      </c>
      <c r="AB10">
        <v>3.82246</v>
      </c>
      <c r="AC10">
        <v>67.238010000000003</v>
      </c>
      <c r="AD10" s="1">
        <v>678</v>
      </c>
      <c r="AE10">
        <v>6</v>
      </c>
      <c r="AF10">
        <v>224</v>
      </c>
      <c r="AG10">
        <v>78</v>
      </c>
      <c r="AH10">
        <v>16.106743000000002</v>
      </c>
      <c r="AI10">
        <v>3290.7</v>
      </c>
      <c r="AJ10">
        <v>0</v>
      </c>
      <c r="AK10">
        <v>16</v>
      </c>
      <c r="AL10">
        <v>15956</v>
      </c>
      <c r="AM10">
        <v>0.94697355920944282</v>
      </c>
      <c r="AN10" t="s">
        <v>68</v>
      </c>
      <c r="AO10">
        <v>2810.91</v>
      </c>
      <c r="AP10" t="s">
        <v>532</v>
      </c>
      <c r="AQ10" t="s">
        <v>117</v>
      </c>
      <c r="AR10" t="s">
        <v>118</v>
      </c>
      <c r="AS10" t="s">
        <v>117</v>
      </c>
      <c r="AT10" t="s">
        <v>118</v>
      </c>
      <c r="AU10" t="s">
        <v>182</v>
      </c>
      <c r="AV10" t="s">
        <v>234</v>
      </c>
      <c r="AW10" t="s">
        <v>68</v>
      </c>
      <c r="AX10">
        <v>4887</v>
      </c>
      <c r="AY10" t="s">
        <v>429</v>
      </c>
      <c r="AZ10">
        <v>1</v>
      </c>
      <c r="BA10" t="s">
        <v>347</v>
      </c>
      <c r="BB10">
        <v>2</v>
      </c>
      <c r="BC10">
        <v>1</v>
      </c>
      <c r="BE10" t="s">
        <v>66</v>
      </c>
      <c r="BF10">
        <v>-1</v>
      </c>
      <c r="BG10" t="s">
        <v>403</v>
      </c>
      <c r="BI10" t="s">
        <v>117</v>
      </c>
      <c r="BJ10" t="s">
        <v>234</v>
      </c>
      <c r="BK10" t="s">
        <v>68</v>
      </c>
      <c r="BL10">
        <v>0.94697355920944282</v>
      </c>
      <c r="BM10">
        <v>4887</v>
      </c>
      <c r="BN10" t="s">
        <v>118</v>
      </c>
      <c r="BO10" t="s">
        <v>182</v>
      </c>
      <c r="BP10">
        <v>2</v>
      </c>
      <c r="BQ10">
        <v>2919.8789999999999</v>
      </c>
      <c r="BR10">
        <v>2.1085593589197565E-2</v>
      </c>
      <c r="BS10">
        <v>0.3709007687736175</v>
      </c>
      <c r="BT10">
        <v>0.23220140286635166</v>
      </c>
      <c r="BU10">
        <v>14.012</v>
      </c>
      <c r="BV10">
        <v>0.20548796713836431</v>
      </c>
      <c r="BW10">
        <v>7.6715507731656007</v>
      </c>
      <c r="BX10">
        <v>16</v>
      </c>
      <c r="BY10">
        <v>6</v>
      </c>
      <c r="BZ10">
        <v>224</v>
      </c>
    </row>
    <row r="11" spans="1:78" ht="16.5">
      <c r="A11" s="126" t="str">
        <f t="shared" si="1"/>
        <v>청라교통</v>
      </c>
      <c r="B11" s="127" t="str">
        <f t="shared" si="2"/>
        <v>김경수</v>
      </c>
      <c r="C11" s="128" t="str">
        <f t="shared" si="3"/>
        <v>A</v>
      </c>
      <c r="D11" s="129">
        <f t="shared" si="4"/>
        <v>0.95047392215436999</v>
      </c>
      <c r="E11" s="130">
        <f t="shared" si="5"/>
        <v>3552</v>
      </c>
      <c r="F11" s="131" t="str">
        <f t="shared" si="6"/>
        <v>307</v>
      </c>
      <c r="G11" s="132" t="str">
        <f t="shared" si="7"/>
        <v>72바1701</v>
      </c>
      <c r="H11" s="133">
        <f t="shared" si="8"/>
        <v>9</v>
      </c>
      <c r="I11" s="134">
        <f t="shared" si="9"/>
        <v>3743.9789999999998</v>
      </c>
      <c r="J11" s="135">
        <f t="shared" si="10"/>
        <v>2.9964085387959517E-2</v>
      </c>
      <c r="K11" s="135">
        <f t="shared" si="11"/>
        <v>0.2925205006276384</v>
      </c>
      <c r="L11" s="135">
        <f t="shared" si="12"/>
        <v>0.1255348921561793</v>
      </c>
      <c r="M11" s="136">
        <f t="shared" si="13"/>
        <v>17.350999999999999</v>
      </c>
      <c r="N11" s="137">
        <f t="shared" si="14"/>
        <v>0.1335477576129567</v>
      </c>
      <c r="O11" s="137">
        <f t="shared" si="15"/>
        <v>10.122920027062118</v>
      </c>
      <c r="P11" s="218">
        <f t="shared" si="16"/>
        <v>8</v>
      </c>
      <c r="Q11" s="219">
        <f t="shared" si="17"/>
        <v>5</v>
      </c>
      <c r="R11" s="219">
        <f t="shared" si="18"/>
        <v>379</v>
      </c>
      <c r="T11">
        <v>531</v>
      </c>
      <c r="U11">
        <v>3552</v>
      </c>
      <c r="V11" t="s">
        <v>235</v>
      </c>
      <c r="W11">
        <v>3743.9789999999998</v>
      </c>
      <c r="X11">
        <v>1392.751</v>
      </c>
      <c r="Y11">
        <v>2.6880000000000002</v>
      </c>
      <c r="Z11">
        <v>17.350999999999999</v>
      </c>
      <c r="AA11">
        <v>143.569141</v>
      </c>
      <c r="AB11">
        <v>4.3019179999999997</v>
      </c>
      <c r="AC11">
        <v>41.996917000000003</v>
      </c>
      <c r="AD11" s="1">
        <v>470</v>
      </c>
      <c r="AE11">
        <v>5</v>
      </c>
      <c r="AF11">
        <v>379</v>
      </c>
      <c r="AG11">
        <v>92</v>
      </c>
      <c r="AH11">
        <v>26.077881000000001</v>
      </c>
      <c r="AI11">
        <v>23011.8</v>
      </c>
      <c r="AJ11">
        <v>6317.2</v>
      </c>
      <c r="AK11">
        <v>8</v>
      </c>
      <c r="AL11">
        <v>2726</v>
      </c>
      <c r="AM11">
        <v>0.95047392215436999</v>
      </c>
      <c r="AN11" t="s">
        <v>66</v>
      </c>
      <c r="AO11">
        <v>879.077</v>
      </c>
      <c r="AP11" t="s">
        <v>533</v>
      </c>
      <c r="AQ11" t="s">
        <v>117</v>
      </c>
      <c r="AR11" t="s">
        <v>120</v>
      </c>
      <c r="AS11" t="s">
        <v>117</v>
      </c>
      <c r="AT11" t="s">
        <v>120</v>
      </c>
      <c r="AU11" t="s">
        <v>217</v>
      </c>
      <c r="AV11" t="s">
        <v>235</v>
      </c>
      <c r="AW11" t="s">
        <v>66</v>
      </c>
      <c r="AX11">
        <v>3552</v>
      </c>
      <c r="AY11" t="s">
        <v>506</v>
      </c>
      <c r="AZ11">
        <v>3</v>
      </c>
      <c r="BA11" t="s">
        <v>534</v>
      </c>
      <c r="BB11">
        <v>9</v>
      </c>
      <c r="BC11">
        <v>1</v>
      </c>
      <c r="BE11" t="s">
        <v>66</v>
      </c>
      <c r="BF11">
        <v>0</v>
      </c>
      <c r="BG11" t="s">
        <v>341</v>
      </c>
      <c r="BI11" t="s">
        <v>117</v>
      </c>
      <c r="BJ11" t="s">
        <v>235</v>
      </c>
      <c r="BK11" t="s">
        <v>66</v>
      </c>
      <c r="BL11">
        <v>0.95047392215436999</v>
      </c>
      <c r="BM11">
        <v>3552</v>
      </c>
      <c r="BN11" t="s">
        <v>120</v>
      </c>
      <c r="BO11" t="s">
        <v>217</v>
      </c>
      <c r="BP11">
        <v>9</v>
      </c>
      <c r="BQ11">
        <v>3743.9789999999998</v>
      </c>
      <c r="BR11">
        <v>2.9964085387959517E-2</v>
      </c>
      <c r="BS11">
        <v>0.2925205006276384</v>
      </c>
      <c r="BT11">
        <v>0.1255348921561793</v>
      </c>
      <c r="BU11">
        <v>17.350999999999999</v>
      </c>
      <c r="BV11">
        <v>0.1335477576129567</v>
      </c>
      <c r="BW11">
        <v>10.122920027062118</v>
      </c>
      <c r="BX11">
        <v>8</v>
      </c>
      <c r="BY11">
        <v>5</v>
      </c>
      <c r="BZ11">
        <v>379</v>
      </c>
    </row>
    <row r="12" spans="1:78" ht="16.5">
      <c r="A12" s="109" t="str">
        <f t="shared" si="1"/>
        <v>청라교통</v>
      </c>
      <c r="B12" s="110" t="str">
        <f t="shared" si="2"/>
        <v>김광민</v>
      </c>
      <c r="C12" s="111" t="str">
        <f t="shared" si="3"/>
        <v>C</v>
      </c>
      <c r="D12" s="112">
        <f t="shared" si="4"/>
        <v>0.86173847958069505</v>
      </c>
      <c r="E12" s="113">
        <f t="shared" si="5"/>
        <v>2591</v>
      </c>
      <c r="F12" s="114" t="str">
        <f t="shared" si="6"/>
        <v>112</v>
      </c>
      <c r="G12" s="115" t="str">
        <f t="shared" si="7"/>
        <v>72바1609</v>
      </c>
      <c r="H12" s="116">
        <f t="shared" si="8"/>
        <v>3</v>
      </c>
      <c r="I12" s="117">
        <f t="shared" si="9"/>
        <v>2038.4960000000001</v>
      </c>
      <c r="J12" s="118">
        <f t="shared" si="10"/>
        <v>1.5005981024110833E-2</v>
      </c>
      <c r="K12" s="118">
        <f t="shared" si="11"/>
        <v>0.38043630411217555</v>
      </c>
      <c r="L12" s="118">
        <f t="shared" si="12"/>
        <v>0.30856082131139817</v>
      </c>
      <c r="M12" s="119">
        <f t="shared" si="13"/>
        <v>14.958</v>
      </c>
      <c r="N12" s="120">
        <f t="shared" si="14"/>
        <v>0.44150197007990205</v>
      </c>
      <c r="O12" s="120">
        <f t="shared" si="15"/>
        <v>6.4753622278385627</v>
      </c>
      <c r="P12" s="220">
        <f t="shared" si="16"/>
        <v>6</v>
      </c>
      <c r="Q12" s="221">
        <f t="shared" si="17"/>
        <v>9</v>
      </c>
      <c r="R12" s="221">
        <f t="shared" si="18"/>
        <v>132</v>
      </c>
      <c r="T12">
        <v>531</v>
      </c>
      <c r="U12">
        <v>2591</v>
      </c>
      <c r="V12" t="s">
        <v>236</v>
      </c>
      <c r="W12">
        <v>2038.4960000000001</v>
      </c>
      <c r="X12">
        <v>1038.5150000000001</v>
      </c>
      <c r="Y12">
        <v>1.9630000000000001</v>
      </c>
      <c r="Z12">
        <v>14.958</v>
      </c>
      <c r="AA12">
        <v>127.169693</v>
      </c>
      <c r="AB12">
        <v>1.9083060000000001</v>
      </c>
      <c r="AC12">
        <v>48.379967999999998</v>
      </c>
      <c r="AD12" s="1">
        <v>629</v>
      </c>
      <c r="AE12">
        <v>9</v>
      </c>
      <c r="AF12">
        <v>132</v>
      </c>
      <c r="AG12">
        <v>87</v>
      </c>
      <c r="AH12">
        <v>16.029731000000002</v>
      </c>
      <c r="AI12">
        <v>1696.2</v>
      </c>
      <c r="AJ12">
        <v>16.2</v>
      </c>
      <c r="AK12">
        <v>6</v>
      </c>
      <c r="AL12">
        <v>945</v>
      </c>
      <c r="AM12">
        <v>0.86173847958069505</v>
      </c>
      <c r="AN12" t="s">
        <v>69</v>
      </c>
      <c r="AO12">
        <v>1417.9949999999999</v>
      </c>
      <c r="AP12" t="s">
        <v>535</v>
      </c>
      <c r="AQ12" t="s">
        <v>117</v>
      </c>
      <c r="AR12" t="s">
        <v>118</v>
      </c>
      <c r="AS12" t="s">
        <v>117</v>
      </c>
      <c r="AT12" t="s">
        <v>118</v>
      </c>
      <c r="AU12" t="s">
        <v>195</v>
      </c>
      <c r="AV12" t="s">
        <v>236</v>
      </c>
      <c r="AW12" t="s">
        <v>69</v>
      </c>
      <c r="AX12">
        <v>2591</v>
      </c>
      <c r="AY12" t="s">
        <v>428</v>
      </c>
      <c r="AZ12">
        <v>8</v>
      </c>
      <c r="BA12" t="s">
        <v>493</v>
      </c>
      <c r="BB12">
        <v>3</v>
      </c>
      <c r="BC12">
        <v>1</v>
      </c>
      <c r="BE12" t="s">
        <v>66</v>
      </c>
      <c r="BF12">
        <v>-2</v>
      </c>
      <c r="BG12" t="s">
        <v>403</v>
      </c>
      <c r="BI12" t="s">
        <v>117</v>
      </c>
      <c r="BJ12" t="s">
        <v>236</v>
      </c>
      <c r="BK12" t="s">
        <v>69</v>
      </c>
      <c r="BL12">
        <v>0.86173847958069505</v>
      </c>
      <c r="BM12">
        <v>2591</v>
      </c>
      <c r="BN12" t="s">
        <v>118</v>
      </c>
      <c r="BO12" t="s">
        <v>195</v>
      </c>
      <c r="BP12">
        <v>3</v>
      </c>
      <c r="BQ12">
        <v>2038.4960000000001</v>
      </c>
      <c r="BR12">
        <v>1.5005981024110833E-2</v>
      </c>
      <c r="BS12">
        <v>0.38043630411217555</v>
      </c>
      <c r="BT12">
        <v>0.30856082131139817</v>
      </c>
      <c r="BU12">
        <v>14.958</v>
      </c>
      <c r="BV12">
        <v>0.44150197007990205</v>
      </c>
      <c r="BW12">
        <v>6.4753622278385627</v>
      </c>
      <c r="BX12">
        <v>6</v>
      </c>
      <c r="BY12">
        <v>9</v>
      </c>
      <c r="BZ12">
        <v>132</v>
      </c>
    </row>
    <row r="13" spans="1:78" ht="16.5">
      <c r="A13" s="126" t="str">
        <f t="shared" si="1"/>
        <v>청라교통</v>
      </c>
      <c r="B13" s="127" t="str">
        <f t="shared" si="2"/>
        <v>김광섭</v>
      </c>
      <c r="C13" s="128" t="str">
        <f t="shared" si="3"/>
        <v>F</v>
      </c>
      <c r="D13" s="129">
        <f t="shared" si="4"/>
        <v>0.7757142857142858</v>
      </c>
      <c r="E13" s="130">
        <f t="shared" si="5"/>
        <v>5231</v>
      </c>
      <c r="F13" s="131" t="str">
        <f t="shared" si="6"/>
        <v>307</v>
      </c>
      <c r="G13" s="132" t="str">
        <f t="shared" si="7"/>
        <v>70바5991</v>
      </c>
      <c r="H13" s="133">
        <f t="shared" si="8"/>
        <v>1</v>
      </c>
      <c r="I13" s="134">
        <f t="shared" si="9"/>
        <v>3676.404</v>
      </c>
      <c r="J13" s="135">
        <f t="shared" si="10"/>
        <v>3.415655182629089E-2</v>
      </c>
      <c r="K13" s="135">
        <f t="shared" si="11"/>
        <v>0.35005674171878248</v>
      </c>
      <c r="L13" s="135">
        <f t="shared" si="12"/>
        <v>0.24154037477926801</v>
      </c>
      <c r="M13" s="136">
        <f t="shared" si="13"/>
        <v>21.991</v>
      </c>
      <c r="N13" s="137">
        <f t="shared" si="14"/>
        <v>1.2240221694895337</v>
      </c>
      <c r="O13" s="137">
        <f t="shared" si="15"/>
        <v>36.938269025928598</v>
      </c>
      <c r="P13" s="218">
        <f t="shared" si="16"/>
        <v>54</v>
      </c>
      <c r="Q13" s="219">
        <f t="shared" si="17"/>
        <v>45</v>
      </c>
      <c r="R13" s="219">
        <f t="shared" si="18"/>
        <v>1358</v>
      </c>
      <c r="T13">
        <v>531</v>
      </c>
      <c r="U13">
        <v>5231</v>
      </c>
      <c r="V13" t="s">
        <v>237</v>
      </c>
      <c r="W13">
        <v>3676.404</v>
      </c>
      <c r="X13">
        <v>1692.9559999999999</v>
      </c>
      <c r="Y13">
        <v>2.1720000000000002</v>
      </c>
      <c r="Z13">
        <v>21.991</v>
      </c>
      <c r="AA13">
        <v>147.945818</v>
      </c>
      <c r="AB13">
        <v>5.0533190000000001</v>
      </c>
      <c r="AC13">
        <v>51.789431</v>
      </c>
      <c r="AD13" s="1">
        <v>888</v>
      </c>
      <c r="AE13">
        <v>45</v>
      </c>
      <c r="AF13">
        <v>1358</v>
      </c>
      <c r="AG13">
        <v>95</v>
      </c>
      <c r="AH13">
        <v>24.849664000000001</v>
      </c>
      <c r="AI13">
        <v>38780.699999999997</v>
      </c>
      <c r="AJ13">
        <v>16723.2</v>
      </c>
      <c r="AK13">
        <v>54</v>
      </c>
      <c r="AL13">
        <v>48656</v>
      </c>
      <c r="AM13">
        <v>0.7757142857142858</v>
      </c>
      <c r="AN13" t="s">
        <v>70</v>
      </c>
      <c r="AO13">
        <v>3676.404</v>
      </c>
      <c r="AP13" t="s">
        <v>536</v>
      </c>
      <c r="AQ13" t="s">
        <v>117</v>
      </c>
      <c r="AR13" t="s">
        <v>120</v>
      </c>
      <c r="AS13" t="s">
        <v>117</v>
      </c>
      <c r="AT13" t="s">
        <v>120</v>
      </c>
      <c r="AU13" t="s">
        <v>213</v>
      </c>
      <c r="AV13" t="s">
        <v>237</v>
      </c>
      <c r="AW13" t="s">
        <v>70</v>
      </c>
      <c r="AX13">
        <v>5231</v>
      </c>
      <c r="AY13" t="s">
        <v>434</v>
      </c>
      <c r="AZ13">
        <v>3</v>
      </c>
      <c r="BA13" t="s">
        <v>501</v>
      </c>
      <c r="BB13">
        <v>1</v>
      </c>
      <c r="BC13">
        <v>1</v>
      </c>
      <c r="BE13" t="s">
        <v>70</v>
      </c>
      <c r="BF13">
        <v>0</v>
      </c>
      <c r="BG13" t="s">
        <v>341</v>
      </c>
      <c r="BI13" t="s">
        <v>117</v>
      </c>
      <c r="BJ13" t="s">
        <v>237</v>
      </c>
      <c r="BK13" t="s">
        <v>70</v>
      </c>
      <c r="BL13">
        <v>0.7757142857142858</v>
      </c>
      <c r="BM13">
        <v>5231</v>
      </c>
      <c r="BN13" t="s">
        <v>120</v>
      </c>
      <c r="BO13" t="s">
        <v>213</v>
      </c>
      <c r="BP13">
        <v>1</v>
      </c>
      <c r="BQ13">
        <v>3676.404</v>
      </c>
      <c r="BR13">
        <v>3.415655182629089E-2</v>
      </c>
      <c r="BS13">
        <v>0.35005674171878248</v>
      </c>
      <c r="BT13">
        <v>0.24154037477926801</v>
      </c>
      <c r="BU13">
        <v>21.991</v>
      </c>
      <c r="BV13">
        <v>1.2240221694895337</v>
      </c>
      <c r="BW13">
        <v>36.938269025928598</v>
      </c>
      <c r="BX13">
        <v>54</v>
      </c>
      <c r="BY13">
        <v>45</v>
      </c>
      <c r="BZ13">
        <v>1358</v>
      </c>
    </row>
    <row r="14" spans="1:78" ht="16.5">
      <c r="A14" s="109" t="str">
        <f t="shared" si="1"/>
        <v>청라교통</v>
      </c>
      <c r="B14" s="110" t="str">
        <f t="shared" si="2"/>
        <v>김광준</v>
      </c>
      <c r="C14" s="111" t="str">
        <f t="shared" si="3"/>
        <v>F</v>
      </c>
      <c r="D14" s="112">
        <f t="shared" si="4"/>
        <v>0.74250094068132477</v>
      </c>
      <c r="E14" s="113">
        <f t="shared" si="5"/>
        <v>9455</v>
      </c>
      <c r="F14" s="114" t="str">
        <f t="shared" si="6"/>
        <v>307</v>
      </c>
      <c r="G14" s="115" t="str">
        <f t="shared" si="7"/>
        <v>70바6052</v>
      </c>
      <c r="H14" s="116">
        <f t="shared" si="8"/>
        <v>10</v>
      </c>
      <c r="I14" s="117">
        <f t="shared" si="9"/>
        <v>3430.5619999999999</v>
      </c>
      <c r="J14" s="118">
        <f t="shared" si="10"/>
        <v>2.2797087631446472E-2</v>
      </c>
      <c r="K14" s="118">
        <f t="shared" si="11"/>
        <v>0.38186940682459325</v>
      </c>
      <c r="L14" s="118">
        <f t="shared" si="12"/>
        <v>0.18364337971446079</v>
      </c>
      <c r="M14" s="119">
        <f t="shared" si="13"/>
        <v>24.09</v>
      </c>
      <c r="N14" s="120">
        <f t="shared" si="14"/>
        <v>1.4574871405909586</v>
      </c>
      <c r="O14" s="120">
        <f t="shared" si="15"/>
        <v>37.807216426929465</v>
      </c>
      <c r="P14" s="220">
        <f t="shared" si="16"/>
        <v>47</v>
      </c>
      <c r="Q14" s="221">
        <f t="shared" si="17"/>
        <v>50</v>
      </c>
      <c r="R14" s="221">
        <f t="shared" si="18"/>
        <v>1302</v>
      </c>
      <c r="T14">
        <v>531</v>
      </c>
      <c r="U14">
        <v>9455</v>
      </c>
      <c r="V14" t="s">
        <v>238</v>
      </c>
      <c r="W14">
        <v>3524.23</v>
      </c>
      <c r="X14">
        <v>1768.23</v>
      </c>
      <c r="Y14">
        <v>1.9930000000000001</v>
      </c>
      <c r="Z14">
        <v>24.09</v>
      </c>
      <c r="AA14">
        <v>160.08303599999999</v>
      </c>
      <c r="AB14">
        <v>3.6494270000000002</v>
      </c>
      <c r="AC14">
        <v>61.130814000000001</v>
      </c>
      <c r="AD14" s="1">
        <v>630</v>
      </c>
      <c r="AE14">
        <v>50</v>
      </c>
      <c r="AF14">
        <v>1302</v>
      </c>
      <c r="AG14">
        <v>93</v>
      </c>
      <c r="AH14">
        <v>22.015011999999999</v>
      </c>
      <c r="AI14">
        <v>31191.9</v>
      </c>
      <c r="AJ14">
        <v>9892.7999999999993</v>
      </c>
      <c r="AK14">
        <v>47</v>
      </c>
      <c r="AL14">
        <v>46405</v>
      </c>
      <c r="AM14">
        <v>0.74250094068132477</v>
      </c>
      <c r="AN14" t="s">
        <v>70</v>
      </c>
      <c r="AO14">
        <v>841.42399999999998</v>
      </c>
      <c r="AP14" t="s">
        <v>537</v>
      </c>
      <c r="AQ14" t="s">
        <v>117</v>
      </c>
      <c r="AR14" t="s">
        <v>120</v>
      </c>
      <c r="AS14" t="s">
        <v>117</v>
      </c>
      <c r="AT14" t="s">
        <v>120</v>
      </c>
      <c r="AU14" t="s">
        <v>214</v>
      </c>
      <c r="AV14" t="s">
        <v>238</v>
      </c>
      <c r="AW14" t="s">
        <v>70</v>
      </c>
      <c r="AX14">
        <v>9455</v>
      </c>
      <c r="AY14" t="s">
        <v>434</v>
      </c>
      <c r="AZ14">
        <v>6</v>
      </c>
      <c r="BA14" t="s">
        <v>514</v>
      </c>
      <c r="BB14">
        <v>10</v>
      </c>
      <c r="BC14">
        <v>1</v>
      </c>
      <c r="BE14" t="s">
        <v>70</v>
      </c>
      <c r="BF14">
        <v>0</v>
      </c>
      <c r="BG14" t="s">
        <v>341</v>
      </c>
      <c r="BI14" t="s">
        <v>117</v>
      </c>
      <c r="BJ14" t="s">
        <v>238</v>
      </c>
      <c r="BK14" t="s">
        <v>70</v>
      </c>
      <c r="BL14">
        <v>0.74250094068132477</v>
      </c>
      <c r="BM14">
        <v>9455</v>
      </c>
      <c r="BN14" t="s">
        <v>120</v>
      </c>
      <c r="BO14" t="s">
        <v>214</v>
      </c>
      <c r="BP14">
        <v>10</v>
      </c>
      <c r="BQ14">
        <v>3430.5619999999999</v>
      </c>
      <c r="BR14">
        <v>2.2797087631446472E-2</v>
      </c>
      <c r="BS14">
        <v>0.38186940682459325</v>
      </c>
      <c r="BT14">
        <v>0.17876245307485605</v>
      </c>
      <c r="BU14">
        <v>24.09</v>
      </c>
      <c r="BV14">
        <v>1.4574871405909586</v>
      </c>
      <c r="BW14">
        <v>37.807216426929465</v>
      </c>
      <c r="BX14">
        <v>47</v>
      </c>
      <c r="BY14">
        <v>50</v>
      </c>
      <c r="BZ14">
        <v>1302</v>
      </c>
    </row>
    <row r="15" spans="1:78" ht="16.5">
      <c r="A15" s="126" t="str">
        <f t="shared" si="1"/>
        <v>청라교통</v>
      </c>
      <c r="B15" s="127" t="str">
        <f t="shared" si="2"/>
        <v>김광철</v>
      </c>
      <c r="C15" s="128" t="str">
        <f t="shared" si="3"/>
        <v>B</v>
      </c>
      <c r="D15" s="129">
        <f t="shared" si="4"/>
        <v>0.91947096624628089</v>
      </c>
      <c r="E15" s="130">
        <f t="shared" si="5"/>
        <v>4666</v>
      </c>
      <c r="F15" s="131" t="str">
        <f t="shared" si="6"/>
        <v>307</v>
      </c>
      <c r="G15" s="132" t="str">
        <f t="shared" si="7"/>
        <v>70바5991</v>
      </c>
      <c r="H15" s="133">
        <f t="shared" si="8"/>
        <v>3</v>
      </c>
      <c r="I15" s="134">
        <f t="shared" si="9"/>
        <v>3664.7720000000004</v>
      </c>
      <c r="J15" s="135">
        <f t="shared" si="10"/>
        <v>1.0365288332653846E-2</v>
      </c>
      <c r="K15" s="135">
        <f t="shared" si="11"/>
        <v>0.2934567581677876</v>
      </c>
      <c r="L15" s="135">
        <f t="shared" si="12"/>
        <v>7.7221720750977135E-2</v>
      </c>
      <c r="M15" s="136">
        <f t="shared" si="13"/>
        <v>16.367000000000001</v>
      </c>
      <c r="N15" s="137">
        <f t="shared" si="14"/>
        <v>0.19100778984340633</v>
      </c>
      <c r="O15" s="137">
        <f t="shared" si="15"/>
        <v>37.437526809307641</v>
      </c>
      <c r="P15" s="218">
        <f t="shared" si="16"/>
        <v>15</v>
      </c>
      <c r="Q15" s="219">
        <f t="shared" si="17"/>
        <v>7</v>
      </c>
      <c r="R15" s="219">
        <f t="shared" si="18"/>
        <v>1372</v>
      </c>
      <c r="T15">
        <v>531</v>
      </c>
      <c r="U15">
        <v>4666</v>
      </c>
      <c r="V15" t="s">
        <v>239</v>
      </c>
      <c r="W15">
        <v>3664.7719999999999</v>
      </c>
      <c r="X15">
        <v>1428.6120000000001</v>
      </c>
      <c r="Y15">
        <v>2.5649999999999999</v>
      </c>
      <c r="Z15">
        <v>16.367000000000001</v>
      </c>
      <c r="AA15">
        <v>136.37719999999999</v>
      </c>
      <c r="AB15">
        <v>1.413589</v>
      </c>
      <c r="AC15">
        <v>40.020811000000002</v>
      </c>
      <c r="AD15" s="1">
        <v>283</v>
      </c>
      <c r="AE15">
        <v>7</v>
      </c>
      <c r="AF15">
        <v>1372</v>
      </c>
      <c r="AG15">
        <v>92</v>
      </c>
      <c r="AH15">
        <v>26.872320999999999</v>
      </c>
      <c r="AI15">
        <v>23547.8</v>
      </c>
      <c r="AJ15">
        <v>2979</v>
      </c>
      <c r="AK15">
        <v>15</v>
      </c>
      <c r="AL15">
        <v>6200</v>
      </c>
      <c r="AM15">
        <v>0.91947096624628089</v>
      </c>
      <c r="AN15" t="s">
        <v>68</v>
      </c>
      <c r="AO15">
        <v>3413.038</v>
      </c>
      <c r="AP15" t="s">
        <v>538</v>
      </c>
      <c r="AQ15" t="s">
        <v>117</v>
      </c>
      <c r="AR15" t="s">
        <v>120</v>
      </c>
      <c r="AS15" t="s">
        <v>117</v>
      </c>
      <c r="AT15" t="s">
        <v>120</v>
      </c>
      <c r="AU15" t="s">
        <v>213</v>
      </c>
      <c r="AV15" t="s">
        <v>239</v>
      </c>
      <c r="AW15" t="s">
        <v>68</v>
      </c>
      <c r="AX15">
        <v>4666</v>
      </c>
      <c r="AY15" t="s">
        <v>443</v>
      </c>
      <c r="AZ15">
        <v>3</v>
      </c>
      <c r="BA15" t="s">
        <v>454</v>
      </c>
      <c r="BB15">
        <v>3</v>
      </c>
      <c r="BC15">
        <v>1</v>
      </c>
      <c r="BE15" t="s">
        <v>68</v>
      </c>
      <c r="BF15">
        <v>0</v>
      </c>
      <c r="BG15" t="s">
        <v>341</v>
      </c>
      <c r="BI15" t="s">
        <v>117</v>
      </c>
      <c r="BJ15" t="s">
        <v>239</v>
      </c>
      <c r="BK15" t="s">
        <v>68</v>
      </c>
      <c r="BL15">
        <v>0.91947096624628089</v>
      </c>
      <c r="BM15">
        <v>4666</v>
      </c>
      <c r="BN15" t="s">
        <v>120</v>
      </c>
      <c r="BO15" t="s">
        <v>213</v>
      </c>
      <c r="BP15">
        <v>3</v>
      </c>
      <c r="BQ15">
        <v>3664.7720000000004</v>
      </c>
      <c r="BR15">
        <v>1.0365288332653846E-2</v>
      </c>
      <c r="BS15">
        <v>0.2934567581677876</v>
      </c>
      <c r="BT15">
        <v>7.7221720750977149E-2</v>
      </c>
      <c r="BU15">
        <v>16.367000000000001</v>
      </c>
      <c r="BV15">
        <v>0.19100778984340633</v>
      </c>
      <c r="BW15">
        <v>37.437526809307641</v>
      </c>
      <c r="BX15">
        <v>15</v>
      </c>
      <c r="BY15">
        <v>7</v>
      </c>
      <c r="BZ15">
        <v>1372</v>
      </c>
    </row>
    <row r="16" spans="1:78" ht="16.5">
      <c r="A16" s="109" t="str">
        <f t="shared" si="1"/>
        <v>청라교통</v>
      </c>
      <c r="B16" s="110" t="str">
        <f t="shared" si="2"/>
        <v>김군철</v>
      </c>
      <c r="C16" s="111" t="str">
        <f t="shared" si="3"/>
        <v>A</v>
      </c>
      <c r="D16" s="112">
        <f t="shared" si="4"/>
        <v>0.99976838010195845</v>
      </c>
      <c r="E16" s="113">
        <f t="shared" si="5"/>
        <v>9739</v>
      </c>
      <c r="F16" s="114" t="str">
        <f t="shared" si="6"/>
        <v>112</v>
      </c>
      <c r="G16" s="115" t="str">
        <f t="shared" si="7"/>
        <v>70바6063</v>
      </c>
      <c r="H16" s="116">
        <f t="shared" si="8"/>
        <v>2</v>
      </c>
      <c r="I16" s="117">
        <f t="shared" si="9"/>
        <v>872.76200000000006</v>
      </c>
      <c r="J16" s="118">
        <f t="shared" si="10"/>
        <v>1.0220899936556898E-2</v>
      </c>
      <c r="K16" s="118">
        <f t="shared" si="11"/>
        <v>0.42485479036526591</v>
      </c>
      <c r="L16" s="118">
        <f t="shared" si="12"/>
        <v>0.12374507597718507</v>
      </c>
      <c r="M16" s="119">
        <f t="shared" si="13"/>
        <v>14.625999999999999</v>
      </c>
      <c r="N16" s="120">
        <f t="shared" si="14"/>
        <v>0.34373632215884742</v>
      </c>
      <c r="O16" s="120">
        <f t="shared" si="15"/>
        <v>37.810995437473217</v>
      </c>
      <c r="P16" s="220">
        <f t="shared" si="16"/>
        <v>20</v>
      </c>
      <c r="Q16" s="221">
        <f t="shared" si="17"/>
        <v>3</v>
      </c>
      <c r="R16" s="221">
        <f t="shared" si="18"/>
        <v>330</v>
      </c>
      <c r="T16">
        <v>531</v>
      </c>
      <c r="U16">
        <v>9739</v>
      </c>
      <c r="V16" t="s">
        <v>412</v>
      </c>
      <c r="W16">
        <v>872.76199999999994</v>
      </c>
      <c r="X16">
        <v>431.50299999999999</v>
      </c>
      <c r="Y16">
        <v>2.0230000000000001</v>
      </c>
      <c r="Z16">
        <v>14.625999999999999</v>
      </c>
      <c r="AA16">
        <v>55.468598999999998</v>
      </c>
      <c r="AB16">
        <v>0.56693899999999997</v>
      </c>
      <c r="AC16">
        <v>23.566099999999999</v>
      </c>
      <c r="AD16" s="1">
        <v>108</v>
      </c>
      <c r="AE16">
        <v>3</v>
      </c>
      <c r="AF16">
        <v>330</v>
      </c>
      <c r="AG16">
        <v>91</v>
      </c>
      <c r="AH16">
        <v>15.734343000000001</v>
      </c>
      <c r="AI16">
        <v>1997.5</v>
      </c>
      <c r="AJ16">
        <v>441.2</v>
      </c>
      <c r="AK16">
        <v>20</v>
      </c>
      <c r="AL16">
        <v>21158</v>
      </c>
      <c r="AM16">
        <v>0.99976838010195845</v>
      </c>
      <c r="AN16" t="s">
        <v>66</v>
      </c>
      <c r="AO16">
        <v>766.53700000000003</v>
      </c>
      <c r="AP16" t="s">
        <v>539</v>
      </c>
      <c r="AQ16" t="s">
        <v>117</v>
      </c>
      <c r="AR16" t="s">
        <v>118</v>
      </c>
      <c r="AS16" t="s">
        <v>117</v>
      </c>
      <c r="AT16" t="s">
        <v>118</v>
      </c>
      <c r="AU16" t="s">
        <v>186</v>
      </c>
      <c r="AV16" t="s">
        <v>412</v>
      </c>
      <c r="AW16" t="s">
        <v>66</v>
      </c>
      <c r="AX16">
        <v>9739</v>
      </c>
      <c r="AY16" t="s">
        <v>430</v>
      </c>
      <c r="AZ16">
        <v>1</v>
      </c>
      <c r="BA16" t="s">
        <v>350</v>
      </c>
      <c r="BB16">
        <v>2</v>
      </c>
      <c r="BC16">
        <v>1</v>
      </c>
      <c r="BE16" t="s">
        <v>69</v>
      </c>
      <c r="BF16">
        <v>2</v>
      </c>
      <c r="BG16" t="s">
        <v>342</v>
      </c>
      <c r="BI16" t="s">
        <v>117</v>
      </c>
      <c r="BJ16" t="s">
        <v>412</v>
      </c>
      <c r="BK16" t="s">
        <v>66</v>
      </c>
      <c r="BL16">
        <v>0.99976838010195845</v>
      </c>
      <c r="BM16">
        <v>9739</v>
      </c>
      <c r="BN16" t="s">
        <v>118</v>
      </c>
      <c r="BO16" t="s">
        <v>186</v>
      </c>
      <c r="BP16">
        <v>2</v>
      </c>
      <c r="BQ16">
        <v>872.76200000000006</v>
      </c>
      <c r="BR16">
        <v>1.0220899936556898E-2</v>
      </c>
      <c r="BS16">
        <v>0.42485479036526591</v>
      </c>
      <c r="BT16">
        <v>0.12374507597718508</v>
      </c>
      <c r="BU16">
        <v>14.625999999999999</v>
      </c>
      <c r="BV16">
        <v>0.34373632215884742</v>
      </c>
      <c r="BW16">
        <v>37.810995437473217</v>
      </c>
      <c r="BX16">
        <v>20</v>
      </c>
      <c r="BY16">
        <v>3</v>
      </c>
      <c r="BZ16">
        <v>330</v>
      </c>
    </row>
    <row r="17" spans="1:78" ht="16.5">
      <c r="A17" s="126" t="str">
        <f t="shared" si="1"/>
        <v>청라교통</v>
      </c>
      <c r="B17" s="127" t="str">
        <f t="shared" si="2"/>
        <v>김권태</v>
      </c>
      <c r="C17" s="128" t="str">
        <f t="shared" si="3"/>
        <v>D</v>
      </c>
      <c r="D17" s="129">
        <f t="shared" si="4"/>
        <v>0.82504723039364336</v>
      </c>
      <c r="E17" s="130">
        <f t="shared" si="5"/>
        <v>3311</v>
      </c>
      <c r="F17" s="131" t="str">
        <f t="shared" si="6"/>
        <v>112</v>
      </c>
      <c r="G17" s="132" t="str">
        <f t="shared" si="7"/>
        <v>70바6014</v>
      </c>
      <c r="H17" s="133">
        <f t="shared" si="8"/>
        <v>2</v>
      </c>
      <c r="I17" s="134">
        <f t="shared" si="9"/>
        <v>2438.8089999999997</v>
      </c>
      <c r="J17" s="135">
        <f t="shared" si="10"/>
        <v>2.5139769217577407E-2</v>
      </c>
      <c r="K17" s="135">
        <f t="shared" si="11"/>
        <v>0.37850933101377188</v>
      </c>
      <c r="L17" s="135">
        <f t="shared" si="12"/>
        <v>0.17098509969415401</v>
      </c>
      <c r="M17" s="136">
        <f t="shared" si="13"/>
        <v>13.694000000000001</v>
      </c>
      <c r="N17" s="137">
        <f t="shared" si="14"/>
        <v>0.12301086308931942</v>
      </c>
      <c r="O17" s="137">
        <f t="shared" si="15"/>
        <v>15.90940495955198</v>
      </c>
      <c r="P17" s="218">
        <f t="shared" si="16"/>
        <v>11</v>
      </c>
      <c r="Q17" s="219">
        <f t="shared" si="17"/>
        <v>3</v>
      </c>
      <c r="R17" s="219">
        <f t="shared" si="18"/>
        <v>388</v>
      </c>
      <c r="T17">
        <v>531</v>
      </c>
      <c r="U17">
        <v>3311</v>
      </c>
      <c r="V17" t="s">
        <v>240</v>
      </c>
      <c r="W17">
        <v>2438.8090000000002</v>
      </c>
      <c r="X17">
        <v>1344.174</v>
      </c>
      <c r="Y17">
        <v>1.8140000000000001</v>
      </c>
      <c r="Z17">
        <v>13.694000000000001</v>
      </c>
      <c r="AA17">
        <v>150.72274400000001</v>
      </c>
      <c r="AB17">
        <v>3.7891349999999999</v>
      </c>
      <c r="AC17">
        <v>57.049965</v>
      </c>
      <c r="AD17" s="1">
        <v>417</v>
      </c>
      <c r="AE17">
        <v>3</v>
      </c>
      <c r="AF17">
        <v>388</v>
      </c>
      <c r="AG17">
        <v>80</v>
      </c>
      <c r="AH17">
        <v>16.180762999999999</v>
      </c>
      <c r="AI17">
        <v>2105.8000000000002</v>
      </c>
      <c r="AJ17">
        <v>0</v>
      </c>
      <c r="AK17">
        <v>11</v>
      </c>
      <c r="AL17">
        <v>7164</v>
      </c>
      <c r="AM17">
        <v>0.82504723039364336</v>
      </c>
      <c r="AN17" t="s">
        <v>67</v>
      </c>
      <c r="AO17">
        <v>2376.0369999999998</v>
      </c>
      <c r="AP17" t="s">
        <v>540</v>
      </c>
      <c r="AQ17" t="s">
        <v>117</v>
      </c>
      <c r="AR17" t="s">
        <v>118</v>
      </c>
      <c r="AS17" t="s">
        <v>117</v>
      </c>
      <c r="AT17" t="s">
        <v>118</v>
      </c>
      <c r="AU17" t="s">
        <v>181</v>
      </c>
      <c r="AV17" t="s">
        <v>240</v>
      </c>
      <c r="AW17" t="s">
        <v>67</v>
      </c>
      <c r="AX17">
        <v>3311</v>
      </c>
      <c r="AY17" t="s">
        <v>446</v>
      </c>
      <c r="AZ17">
        <v>5</v>
      </c>
      <c r="BA17" t="s">
        <v>498</v>
      </c>
      <c r="BB17">
        <v>2</v>
      </c>
      <c r="BC17">
        <v>1</v>
      </c>
      <c r="BE17" t="s">
        <v>67</v>
      </c>
      <c r="BF17">
        <v>0</v>
      </c>
      <c r="BG17" t="s">
        <v>341</v>
      </c>
      <c r="BI17" t="s">
        <v>117</v>
      </c>
      <c r="BJ17" t="s">
        <v>240</v>
      </c>
      <c r="BK17" t="s">
        <v>67</v>
      </c>
      <c r="BL17">
        <v>0.82504723039364336</v>
      </c>
      <c r="BM17">
        <v>3311</v>
      </c>
      <c r="BN17" t="s">
        <v>118</v>
      </c>
      <c r="BO17" t="s">
        <v>181</v>
      </c>
      <c r="BP17">
        <v>2</v>
      </c>
      <c r="BQ17">
        <v>2438.8089999999997</v>
      </c>
      <c r="BR17">
        <v>2.5139769217577407E-2</v>
      </c>
      <c r="BS17">
        <v>0.37850933101377188</v>
      </c>
      <c r="BT17">
        <v>0.17098509969415399</v>
      </c>
      <c r="BU17">
        <v>13.694000000000001</v>
      </c>
      <c r="BV17">
        <v>0.12301086308931942</v>
      </c>
      <c r="BW17">
        <v>15.90940495955198</v>
      </c>
      <c r="BX17">
        <v>11</v>
      </c>
      <c r="BY17">
        <v>3</v>
      </c>
      <c r="BZ17">
        <v>388</v>
      </c>
    </row>
    <row r="18" spans="1:78" ht="16.5">
      <c r="A18" s="109" t="str">
        <f t="shared" si="1"/>
        <v>청라교통</v>
      </c>
      <c r="B18" s="110" t="str">
        <f t="shared" si="2"/>
        <v>김근식</v>
      </c>
      <c r="C18" s="111" t="str">
        <f t="shared" si="3"/>
        <v>S</v>
      </c>
      <c r="D18" s="112">
        <f t="shared" si="4"/>
        <v>1.0049866469006716</v>
      </c>
      <c r="E18" s="113">
        <f t="shared" si="5"/>
        <v>591</v>
      </c>
      <c r="F18" s="114" t="str">
        <f t="shared" si="6"/>
        <v>307</v>
      </c>
      <c r="G18" s="115" t="str">
        <f t="shared" si="7"/>
        <v>72바1701</v>
      </c>
      <c r="H18" s="116">
        <f t="shared" si="8"/>
        <v>9</v>
      </c>
      <c r="I18" s="117">
        <f t="shared" si="9"/>
        <v>3972.4740000000002</v>
      </c>
      <c r="J18" s="118">
        <f t="shared" si="10"/>
        <v>9.7062443073461339E-3</v>
      </c>
      <c r="K18" s="118">
        <f t="shared" si="11"/>
        <v>0.26721646493092305</v>
      </c>
      <c r="L18" s="118">
        <f t="shared" si="12"/>
        <v>0.2119585930581295</v>
      </c>
      <c r="M18" s="119">
        <f t="shared" si="13"/>
        <v>14.621</v>
      </c>
      <c r="N18" s="120">
        <f t="shared" si="14"/>
        <v>2.5173229579350299E-2</v>
      </c>
      <c r="O18" s="120">
        <f t="shared" si="15"/>
        <v>18.653363118298572</v>
      </c>
      <c r="P18" s="220">
        <f t="shared" si="16"/>
        <v>4</v>
      </c>
      <c r="Q18" s="221">
        <f t="shared" si="17"/>
        <v>1</v>
      </c>
      <c r="R18" s="221">
        <f t="shared" si="18"/>
        <v>741</v>
      </c>
      <c r="T18">
        <v>531</v>
      </c>
      <c r="U18">
        <v>591</v>
      </c>
      <c r="V18" t="s">
        <v>241</v>
      </c>
      <c r="W18">
        <v>3972.4740000000002</v>
      </c>
      <c r="X18">
        <v>1402.2560000000001</v>
      </c>
      <c r="Y18">
        <v>2.8330000000000002</v>
      </c>
      <c r="Z18">
        <v>14.621</v>
      </c>
      <c r="AA18">
        <v>152.84830600000001</v>
      </c>
      <c r="AB18">
        <v>1.4835830000000001</v>
      </c>
      <c r="AC18">
        <v>40.843584</v>
      </c>
      <c r="AD18" s="1">
        <v>842</v>
      </c>
      <c r="AE18">
        <v>1</v>
      </c>
      <c r="AF18">
        <v>741</v>
      </c>
      <c r="AG18">
        <v>90</v>
      </c>
      <c r="AH18">
        <v>25.989650000000001</v>
      </c>
      <c r="AI18">
        <v>24741.9</v>
      </c>
      <c r="AJ18">
        <v>6216.3</v>
      </c>
      <c r="AK18">
        <v>4</v>
      </c>
      <c r="AL18">
        <v>1202</v>
      </c>
      <c r="AM18">
        <v>1.0049866469006716</v>
      </c>
      <c r="AN18" t="s">
        <v>71</v>
      </c>
      <c r="AO18">
        <v>752.82299999999998</v>
      </c>
      <c r="AP18" t="s">
        <v>541</v>
      </c>
      <c r="AQ18" t="s">
        <v>117</v>
      </c>
      <c r="AR18" t="s">
        <v>120</v>
      </c>
      <c r="AS18" t="s">
        <v>117</v>
      </c>
      <c r="AT18" t="s">
        <v>120</v>
      </c>
      <c r="AU18" t="s">
        <v>217</v>
      </c>
      <c r="AV18" t="s">
        <v>241</v>
      </c>
      <c r="AW18" t="s">
        <v>71</v>
      </c>
      <c r="AX18">
        <v>591</v>
      </c>
      <c r="AY18" t="s">
        <v>438</v>
      </c>
      <c r="AZ18">
        <v>1</v>
      </c>
      <c r="BA18" t="s">
        <v>496</v>
      </c>
      <c r="BB18">
        <v>9</v>
      </c>
      <c r="BC18">
        <v>1</v>
      </c>
      <c r="BE18" t="s">
        <v>68</v>
      </c>
      <c r="BF18">
        <v>2</v>
      </c>
      <c r="BG18" t="s">
        <v>342</v>
      </c>
      <c r="BI18" t="s">
        <v>117</v>
      </c>
      <c r="BJ18" t="s">
        <v>241</v>
      </c>
      <c r="BK18" t="s">
        <v>71</v>
      </c>
      <c r="BL18">
        <v>1.0049866469006716</v>
      </c>
      <c r="BM18">
        <v>591</v>
      </c>
      <c r="BN18" t="s">
        <v>120</v>
      </c>
      <c r="BO18" t="s">
        <v>217</v>
      </c>
      <c r="BP18">
        <v>9</v>
      </c>
      <c r="BQ18">
        <v>3972.4740000000002</v>
      </c>
      <c r="BR18">
        <v>9.7062443073461339E-3</v>
      </c>
      <c r="BS18">
        <v>0.26721646493092305</v>
      </c>
      <c r="BT18">
        <v>0.2119585930581295</v>
      </c>
      <c r="BU18">
        <v>14.621</v>
      </c>
      <c r="BV18">
        <v>2.5173229579350299E-2</v>
      </c>
      <c r="BW18">
        <v>18.653363118298572</v>
      </c>
      <c r="BX18">
        <v>4</v>
      </c>
      <c r="BY18">
        <v>1</v>
      </c>
      <c r="BZ18">
        <v>741</v>
      </c>
    </row>
    <row r="19" spans="1:78" ht="16.5">
      <c r="A19" s="126" t="str">
        <f t="shared" si="1"/>
        <v>청라교통</v>
      </c>
      <c r="B19" s="127" t="str">
        <f t="shared" si="2"/>
        <v>김기홍</v>
      </c>
      <c r="C19" s="128" t="str">
        <f t="shared" si="3"/>
        <v>A</v>
      </c>
      <c r="D19" s="129">
        <f t="shared" si="4"/>
        <v>0.99571428571428577</v>
      </c>
      <c r="E19" s="130">
        <f t="shared" si="5"/>
        <v>2319</v>
      </c>
      <c r="F19" s="131" t="str">
        <f t="shared" si="6"/>
        <v>112</v>
      </c>
      <c r="G19" s="132" t="str">
        <f t="shared" si="7"/>
        <v>70바6032</v>
      </c>
      <c r="H19" s="133">
        <f t="shared" si="8"/>
        <v>1</v>
      </c>
      <c r="I19" s="134">
        <f t="shared" si="9"/>
        <v>2670.6080000000002</v>
      </c>
      <c r="J19" s="135">
        <f t="shared" si="10"/>
        <v>1.7825605600108096E-2</v>
      </c>
      <c r="K19" s="135">
        <f t="shared" si="11"/>
        <v>0.32662842184375912</v>
      </c>
      <c r="L19" s="135">
        <f t="shared" si="12"/>
        <v>0.26323593728469319</v>
      </c>
      <c r="M19" s="136">
        <f t="shared" si="13"/>
        <v>12.292</v>
      </c>
      <c r="N19" s="137">
        <f t="shared" si="14"/>
        <v>0.29955725437802927</v>
      </c>
      <c r="O19" s="137">
        <f t="shared" si="15"/>
        <v>6.6651489099111512</v>
      </c>
      <c r="P19" s="218">
        <f t="shared" si="16"/>
        <v>5</v>
      </c>
      <c r="Q19" s="219">
        <f t="shared" si="17"/>
        <v>8</v>
      </c>
      <c r="R19" s="219">
        <f t="shared" si="18"/>
        <v>178</v>
      </c>
      <c r="T19">
        <v>531</v>
      </c>
      <c r="U19">
        <v>2319</v>
      </c>
      <c r="V19" t="s">
        <v>242</v>
      </c>
      <c r="W19">
        <v>2670.6080000000002</v>
      </c>
      <c r="X19">
        <v>1277.422</v>
      </c>
      <c r="Y19">
        <v>2.0910000000000002</v>
      </c>
      <c r="Z19">
        <v>12.292</v>
      </c>
      <c r="AA19">
        <v>160.59690000000001</v>
      </c>
      <c r="AB19">
        <v>2.8627370000000001</v>
      </c>
      <c r="AC19">
        <v>52.455511999999999</v>
      </c>
      <c r="AD19" s="1">
        <v>703</v>
      </c>
      <c r="AE19">
        <v>8</v>
      </c>
      <c r="AF19">
        <v>178</v>
      </c>
      <c r="AG19">
        <v>86</v>
      </c>
      <c r="AH19">
        <v>16.629262000000001</v>
      </c>
      <c r="AI19">
        <v>1807.2</v>
      </c>
      <c r="AJ19">
        <v>22.6</v>
      </c>
      <c r="AK19">
        <v>5</v>
      </c>
      <c r="AL19">
        <v>1016</v>
      </c>
      <c r="AM19">
        <v>0.99571428571428577</v>
      </c>
      <c r="AN19" t="s">
        <v>66</v>
      </c>
      <c r="AO19">
        <v>2670.6080000000002</v>
      </c>
      <c r="AP19" t="s">
        <v>542</v>
      </c>
      <c r="AQ19" t="s">
        <v>117</v>
      </c>
      <c r="AR19" t="s">
        <v>118</v>
      </c>
      <c r="AS19" t="s">
        <v>117</v>
      </c>
      <c r="AT19" t="s">
        <v>118</v>
      </c>
      <c r="AU19" t="s">
        <v>183</v>
      </c>
      <c r="AV19" t="s">
        <v>242</v>
      </c>
      <c r="AW19" t="s">
        <v>66</v>
      </c>
      <c r="AX19">
        <v>2319</v>
      </c>
      <c r="AY19" t="s">
        <v>430</v>
      </c>
      <c r="AZ19">
        <v>2</v>
      </c>
      <c r="BA19" t="s">
        <v>404</v>
      </c>
      <c r="BB19">
        <v>1</v>
      </c>
      <c r="BC19">
        <v>1</v>
      </c>
      <c r="BE19" t="s">
        <v>66</v>
      </c>
      <c r="BF19">
        <v>0</v>
      </c>
      <c r="BG19" t="s">
        <v>341</v>
      </c>
      <c r="BI19" t="s">
        <v>117</v>
      </c>
      <c r="BJ19" t="s">
        <v>242</v>
      </c>
      <c r="BK19" t="s">
        <v>66</v>
      </c>
      <c r="BL19">
        <v>0.99571428571428577</v>
      </c>
      <c r="BM19">
        <v>2319</v>
      </c>
      <c r="BN19" t="s">
        <v>118</v>
      </c>
      <c r="BO19" t="s">
        <v>183</v>
      </c>
      <c r="BP19">
        <v>1</v>
      </c>
      <c r="BQ19">
        <v>2670.6080000000002</v>
      </c>
      <c r="BR19">
        <v>1.7825605600108096E-2</v>
      </c>
      <c r="BS19">
        <v>0.32662842184375912</v>
      </c>
      <c r="BT19">
        <v>0.26323593728469319</v>
      </c>
      <c r="BU19">
        <v>12.292</v>
      </c>
      <c r="BV19">
        <v>0.29955725437802927</v>
      </c>
      <c r="BW19">
        <v>6.6651489099111512</v>
      </c>
      <c r="BX19">
        <v>5</v>
      </c>
      <c r="BY19">
        <v>8</v>
      </c>
      <c r="BZ19">
        <v>178</v>
      </c>
    </row>
    <row r="20" spans="1:78" ht="16.5">
      <c r="A20" s="109" t="str">
        <f t="shared" si="1"/>
        <v>청라교통</v>
      </c>
      <c r="B20" s="110" t="str">
        <f t="shared" si="2"/>
        <v>김덕기</v>
      </c>
      <c r="C20" s="111" t="str">
        <f t="shared" si="3"/>
        <v>B</v>
      </c>
      <c r="D20" s="112">
        <f t="shared" si="4"/>
        <v>0.91362483458691679</v>
      </c>
      <c r="E20" s="113">
        <f t="shared" si="5"/>
        <v>7322</v>
      </c>
      <c r="F20" s="114" t="str">
        <f t="shared" si="6"/>
        <v>306</v>
      </c>
      <c r="G20" s="115" t="str">
        <f t="shared" si="7"/>
        <v>72바1307</v>
      </c>
      <c r="H20" s="116">
        <f t="shared" si="8"/>
        <v>12</v>
      </c>
      <c r="I20" s="117">
        <f t="shared" si="9"/>
        <v>4667.8620000000001</v>
      </c>
      <c r="J20" s="118">
        <f t="shared" si="10"/>
        <v>4.4553950660963036E-2</v>
      </c>
      <c r="K20" s="118">
        <f t="shared" si="11"/>
        <v>0.27335532248472483</v>
      </c>
      <c r="L20" s="118">
        <f t="shared" si="12"/>
        <v>0.20094852846977909</v>
      </c>
      <c r="M20" s="119">
        <f t="shared" si="13"/>
        <v>16.738</v>
      </c>
      <c r="N20" s="120">
        <f t="shared" si="14"/>
        <v>4.2846168117223686E-2</v>
      </c>
      <c r="O20" s="120">
        <f t="shared" si="15"/>
        <v>21.851545739784079</v>
      </c>
      <c r="P20" s="220">
        <f t="shared" si="16"/>
        <v>47</v>
      </c>
      <c r="Q20" s="221">
        <f t="shared" si="17"/>
        <v>2</v>
      </c>
      <c r="R20" s="221">
        <f t="shared" si="18"/>
        <v>1020</v>
      </c>
      <c r="T20">
        <v>531</v>
      </c>
      <c r="U20">
        <v>7322</v>
      </c>
      <c r="V20" t="s">
        <v>344</v>
      </c>
      <c r="W20">
        <v>4667.8620000000001</v>
      </c>
      <c r="X20">
        <v>1615.144</v>
      </c>
      <c r="Y20">
        <v>2.89</v>
      </c>
      <c r="Z20">
        <v>16.738</v>
      </c>
      <c r="AA20">
        <v>164.338311</v>
      </c>
      <c r="AB20">
        <v>7.3219209999999997</v>
      </c>
      <c r="AC20">
        <v>44.922752000000003</v>
      </c>
      <c r="AD20" s="1">
        <v>938</v>
      </c>
      <c r="AE20">
        <v>2</v>
      </c>
      <c r="AF20">
        <v>1020</v>
      </c>
      <c r="AG20">
        <v>91</v>
      </c>
      <c r="AH20">
        <v>28.403979</v>
      </c>
      <c r="AI20">
        <v>41366.9</v>
      </c>
      <c r="AJ20">
        <v>20749.599999999999</v>
      </c>
      <c r="AK20">
        <v>47</v>
      </c>
      <c r="AL20">
        <v>30984</v>
      </c>
      <c r="AM20">
        <v>0.91362483458691679</v>
      </c>
      <c r="AN20" t="s">
        <v>68</v>
      </c>
      <c r="AO20">
        <v>862.34199999999998</v>
      </c>
      <c r="AP20" t="s">
        <v>543</v>
      </c>
      <c r="AQ20" t="s">
        <v>117</v>
      </c>
      <c r="AR20" t="s">
        <v>119</v>
      </c>
      <c r="AS20" t="s">
        <v>117</v>
      </c>
      <c r="AT20" t="s">
        <v>119</v>
      </c>
      <c r="AU20" t="s">
        <v>209</v>
      </c>
      <c r="AV20" t="s">
        <v>344</v>
      </c>
      <c r="AW20" t="s">
        <v>68</v>
      </c>
      <c r="AX20">
        <v>7322</v>
      </c>
      <c r="AY20" t="s">
        <v>449</v>
      </c>
      <c r="AZ20">
        <v>8</v>
      </c>
      <c r="BA20" t="s">
        <v>544</v>
      </c>
      <c r="BB20">
        <v>12</v>
      </c>
      <c r="BC20">
        <v>1</v>
      </c>
      <c r="BE20" t="s">
        <v>69</v>
      </c>
      <c r="BF20">
        <v>1</v>
      </c>
      <c r="BG20" t="s">
        <v>342</v>
      </c>
      <c r="BI20" t="s">
        <v>117</v>
      </c>
      <c r="BJ20" t="s">
        <v>344</v>
      </c>
      <c r="BK20" t="s">
        <v>68</v>
      </c>
      <c r="BL20">
        <v>0.91362483458691679</v>
      </c>
      <c r="BM20">
        <v>7322</v>
      </c>
      <c r="BN20" t="s">
        <v>119</v>
      </c>
      <c r="BO20" t="s">
        <v>209</v>
      </c>
      <c r="BP20">
        <v>12</v>
      </c>
      <c r="BQ20">
        <v>4667.8620000000001</v>
      </c>
      <c r="BR20">
        <v>4.4553950660963036E-2</v>
      </c>
      <c r="BS20">
        <v>0.27335532248472483</v>
      </c>
      <c r="BT20">
        <v>0.20094852846977909</v>
      </c>
      <c r="BU20">
        <v>16.738</v>
      </c>
      <c r="BV20">
        <v>4.2846168117223686E-2</v>
      </c>
      <c r="BW20">
        <v>21.851545739784079</v>
      </c>
      <c r="BX20">
        <v>47</v>
      </c>
      <c r="BY20">
        <v>2</v>
      </c>
      <c r="BZ20">
        <v>1020</v>
      </c>
    </row>
    <row r="21" spans="1:78" ht="16.5">
      <c r="A21" s="126" t="str">
        <f t="shared" si="1"/>
        <v>청라교통</v>
      </c>
      <c r="B21" s="127" t="str">
        <f t="shared" si="2"/>
        <v>김봉신</v>
      </c>
      <c r="C21" s="128" t="str">
        <f t="shared" si="3"/>
        <v>B</v>
      </c>
      <c r="D21" s="129">
        <f t="shared" si="4"/>
        <v>0.93906249999999991</v>
      </c>
      <c r="E21" s="130">
        <f t="shared" si="5"/>
        <v>6049</v>
      </c>
      <c r="F21" s="131" t="str">
        <f t="shared" si="6"/>
        <v>306</v>
      </c>
      <c r="G21" s="132" t="str">
        <f t="shared" si="7"/>
        <v>72바1306</v>
      </c>
      <c r="H21" s="133">
        <f t="shared" si="8"/>
        <v>1</v>
      </c>
      <c r="I21" s="134">
        <f t="shared" si="9"/>
        <v>4111.7240000000002</v>
      </c>
      <c r="J21" s="135">
        <f t="shared" si="10"/>
        <v>9.5653854759791997E-3</v>
      </c>
      <c r="K21" s="135">
        <f t="shared" si="11"/>
        <v>0.22114795252578917</v>
      </c>
      <c r="L21" s="135">
        <f t="shared" si="12"/>
        <v>0.12306273475554293</v>
      </c>
      <c r="M21" s="136">
        <f t="shared" si="13"/>
        <v>17.167000000000002</v>
      </c>
      <c r="N21" s="137">
        <f t="shared" si="14"/>
        <v>0</v>
      </c>
      <c r="O21" s="137">
        <f t="shared" si="15"/>
        <v>6.3720230248917487</v>
      </c>
      <c r="P21" s="218">
        <f t="shared" si="16"/>
        <v>3</v>
      </c>
      <c r="Q21" s="219">
        <f t="shared" si="17"/>
        <v>0</v>
      </c>
      <c r="R21" s="219">
        <f t="shared" si="18"/>
        <v>262</v>
      </c>
      <c r="T21">
        <v>531</v>
      </c>
      <c r="U21">
        <v>6049</v>
      </c>
      <c r="V21" t="s">
        <v>243</v>
      </c>
      <c r="W21">
        <v>4111.7240000000002</v>
      </c>
      <c r="X21">
        <v>1368.4179999999999</v>
      </c>
      <c r="Y21">
        <v>3.0049999999999999</v>
      </c>
      <c r="Z21">
        <v>17.167000000000002</v>
      </c>
      <c r="AA21">
        <v>123.648859</v>
      </c>
      <c r="AB21">
        <v>1.1827490000000001</v>
      </c>
      <c r="AC21">
        <v>27.344691999999998</v>
      </c>
      <c r="AD21" s="1">
        <v>506</v>
      </c>
      <c r="AE21">
        <v>0</v>
      </c>
      <c r="AF21">
        <v>262</v>
      </c>
      <c r="AG21">
        <v>90</v>
      </c>
      <c r="AH21">
        <v>33.253230000000002</v>
      </c>
      <c r="AI21">
        <v>22946.5</v>
      </c>
      <c r="AJ21">
        <v>9860.5</v>
      </c>
      <c r="AK21">
        <v>3</v>
      </c>
      <c r="AL21">
        <v>1507</v>
      </c>
      <c r="AM21">
        <v>0.93906249999999991</v>
      </c>
      <c r="AN21" t="s">
        <v>68</v>
      </c>
      <c r="AO21">
        <v>4111.7240000000002</v>
      </c>
      <c r="AP21" t="s">
        <v>545</v>
      </c>
      <c r="AQ21" t="s">
        <v>117</v>
      </c>
      <c r="AR21" t="s">
        <v>119</v>
      </c>
      <c r="AS21" t="s">
        <v>117</v>
      </c>
      <c r="AT21" t="s">
        <v>119</v>
      </c>
      <c r="AU21" t="s">
        <v>208</v>
      </c>
      <c r="AV21" t="s">
        <v>243</v>
      </c>
      <c r="AW21" t="s">
        <v>68</v>
      </c>
      <c r="AX21">
        <v>6049</v>
      </c>
      <c r="AY21" t="s">
        <v>449</v>
      </c>
      <c r="AZ21">
        <v>2</v>
      </c>
      <c r="BA21" t="s">
        <v>450</v>
      </c>
      <c r="BB21">
        <v>1</v>
      </c>
      <c r="BC21">
        <v>1</v>
      </c>
      <c r="BE21" t="s">
        <v>68</v>
      </c>
      <c r="BF21">
        <v>0</v>
      </c>
      <c r="BG21" t="s">
        <v>341</v>
      </c>
      <c r="BI21" t="s">
        <v>117</v>
      </c>
      <c r="BJ21" t="s">
        <v>243</v>
      </c>
      <c r="BK21" t="s">
        <v>68</v>
      </c>
      <c r="BL21">
        <v>0.93906249999999991</v>
      </c>
      <c r="BM21">
        <v>6049</v>
      </c>
      <c r="BN21" t="s">
        <v>119</v>
      </c>
      <c r="BO21" t="s">
        <v>208</v>
      </c>
      <c r="BP21">
        <v>1</v>
      </c>
      <c r="BQ21">
        <v>4111.7240000000002</v>
      </c>
      <c r="BR21">
        <v>9.5653854759791997E-3</v>
      </c>
      <c r="BS21">
        <v>0.22114795252578917</v>
      </c>
      <c r="BT21">
        <v>0.12306273475554293</v>
      </c>
      <c r="BU21">
        <v>17.167000000000002</v>
      </c>
      <c r="BV21">
        <v>0</v>
      </c>
      <c r="BW21">
        <v>6.3720230248917487</v>
      </c>
      <c r="BX21">
        <v>3</v>
      </c>
      <c r="BY21">
        <v>0</v>
      </c>
      <c r="BZ21">
        <v>262</v>
      </c>
    </row>
    <row r="22" spans="1:78" ht="16.5">
      <c r="A22" s="109" t="str">
        <f t="shared" si="1"/>
        <v>청라교통</v>
      </c>
      <c r="B22" s="110" t="str">
        <f t="shared" si="2"/>
        <v>김석윤</v>
      </c>
      <c r="C22" s="111" t="str">
        <f t="shared" si="3"/>
        <v>D</v>
      </c>
      <c r="D22" s="112">
        <f t="shared" si="4"/>
        <v>0.80021976578507037</v>
      </c>
      <c r="E22" s="113">
        <f t="shared" si="5"/>
        <v>4250</v>
      </c>
      <c r="F22" s="114" t="str">
        <f t="shared" si="6"/>
        <v>306</v>
      </c>
      <c r="G22" s="115" t="str">
        <f t="shared" si="7"/>
        <v>72바1305</v>
      </c>
      <c r="H22" s="116">
        <f t="shared" si="8"/>
        <v>9</v>
      </c>
      <c r="I22" s="117">
        <f t="shared" si="9"/>
        <v>4299.2080000000005</v>
      </c>
      <c r="J22" s="118">
        <f t="shared" si="10"/>
        <v>3.895382083730229E-2</v>
      </c>
      <c r="K22" s="118">
        <f t="shared" si="11"/>
        <v>0.24882584420299189</v>
      </c>
      <c r="L22" s="118">
        <f t="shared" si="12"/>
        <v>0.35239048680594187</v>
      </c>
      <c r="M22" s="119">
        <f t="shared" si="13"/>
        <v>20.626999999999999</v>
      </c>
      <c r="N22" s="120">
        <f t="shared" si="14"/>
        <v>0.48846206091912736</v>
      </c>
      <c r="O22" s="120">
        <f t="shared" si="15"/>
        <v>21.887752348804707</v>
      </c>
      <c r="P22" s="220">
        <f t="shared" si="16"/>
        <v>11</v>
      </c>
      <c r="Q22" s="221">
        <f t="shared" si="17"/>
        <v>21</v>
      </c>
      <c r="R22" s="221">
        <f t="shared" si="18"/>
        <v>941</v>
      </c>
      <c r="T22">
        <v>531</v>
      </c>
      <c r="U22">
        <v>4250</v>
      </c>
      <c r="V22" t="s">
        <v>244</v>
      </c>
      <c r="W22">
        <v>4299.2079999999996</v>
      </c>
      <c r="X22">
        <v>1641.923</v>
      </c>
      <c r="Y22">
        <v>2.6179999999999999</v>
      </c>
      <c r="Z22">
        <v>20.626999999999999</v>
      </c>
      <c r="AA22">
        <v>139.423576</v>
      </c>
      <c r="AB22">
        <v>5.4310809999999998</v>
      </c>
      <c r="AC22">
        <v>34.692188999999999</v>
      </c>
      <c r="AD22" s="1">
        <v>1515</v>
      </c>
      <c r="AE22">
        <v>21</v>
      </c>
      <c r="AF22">
        <v>941</v>
      </c>
      <c r="AG22">
        <v>96</v>
      </c>
      <c r="AH22">
        <v>30.835588000000001</v>
      </c>
      <c r="AI22">
        <v>34972.6</v>
      </c>
      <c r="AJ22">
        <v>15746.3</v>
      </c>
      <c r="AK22">
        <v>11</v>
      </c>
      <c r="AL22">
        <v>8449</v>
      </c>
      <c r="AM22">
        <v>0.80021976578507037</v>
      </c>
      <c r="AN22" t="s">
        <v>67</v>
      </c>
      <c r="AO22">
        <v>1106.7919999999999</v>
      </c>
      <c r="AP22" t="s">
        <v>546</v>
      </c>
      <c r="AQ22" t="s">
        <v>117</v>
      </c>
      <c r="AR22" t="s">
        <v>119</v>
      </c>
      <c r="AS22" t="s">
        <v>117</v>
      </c>
      <c r="AT22" t="s">
        <v>119</v>
      </c>
      <c r="AU22" t="s">
        <v>207</v>
      </c>
      <c r="AV22" t="s">
        <v>244</v>
      </c>
      <c r="AW22" t="s">
        <v>67</v>
      </c>
      <c r="AX22">
        <v>4250</v>
      </c>
      <c r="AY22" t="s">
        <v>433</v>
      </c>
      <c r="AZ22">
        <v>9</v>
      </c>
      <c r="BA22" t="s">
        <v>512</v>
      </c>
      <c r="BB22">
        <v>9</v>
      </c>
      <c r="BC22">
        <v>1</v>
      </c>
      <c r="BE22" t="s">
        <v>70</v>
      </c>
      <c r="BF22">
        <v>1</v>
      </c>
      <c r="BG22" t="s">
        <v>342</v>
      </c>
      <c r="BI22" t="s">
        <v>117</v>
      </c>
      <c r="BJ22" t="s">
        <v>244</v>
      </c>
      <c r="BK22" t="s">
        <v>67</v>
      </c>
      <c r="BL22">
        <v>0.80021976578507037</v>
      </c>
      <c r="BM22">
        <v>4250</v>
      </c>
      <c r="BN22" t="s">
        <v>119</v>
      </c>
      <c r="BO22" t="s">
        <v>207</v>
      </c>
      <c r="BP22">
        <v>9</v>
      </c>
      <c r="BQ22">
        <v>4299.2080000000005</v>
      </c>
      <c r="BR22">
        <v>3.895382083730229E-2</v>
      </c>
      <c r="BS22">
        <v>0.24882584420299189</v>
      </c>
      <c r="BT22">
        <v>0.35239048680594198</v>
      </c>
      <c r="BU22">
        <v>20.626999999999999</v>
      </c>
      <c r="BV22">
        <v>0.48846206091912736</v>
      </c>
      <c r="BW22">
        <v>21.887752348804707</v>
      </c>
      <c r="BX22">
        <v>11</v>
      </c>
      <c r="BY22">
        <v>21</v>
      </c>
      <c r="BZ22">
        <v>941</v>
      </c>
    </row>
    <row r="23" spans="1:78" ht="16.5">
      <c r="A23" s="126" t="str">
        <f t="shared" si="1"/>
        <v>청라교통</v>
      </c>
      <c r="B23" s="127" t="str">
        <f t="shared" si="2"/>
        <v>김선철</v>
      </c>
      <c r="C23" s="128" t="str">
        <f t="shared" si="3"/>
        <v>D</v>
      </c>
      <c r="D23" s="129">
        <f t="shared" si="4"/>
        <v>0.82596523397405963</v>
      </c>
      <c r="E23" s="130">
        <f t="shared" si="5"/>
        <v>2532</v>
      </c>
      <c r="F23" s="131" t="str">
        <f t="shared" si="6"/>
        <v>306</v>
      </c>
      <c r="G23" s="132" t="str">
        <f t="shared" si="7"/>
        <v>72바1381</v>
      </c>
      <c r="H23" s="133">
        <f t="shared" si="8"/>
        <v>3</v>
      </c>
      <c r="I23" s="134">
        <f t="shared" si="9"/>
        <v>4293.6170000000002</v>
      </c>
      <c r="J23" s="135">
        <f t="shared" si="10"/>
        <v>2.4553233172826771E-2</v>
      </c>
      <c r="K23" s="135">
        <f t="shared" si="11"/>
        <v>0.22893741048581717</v>
      </c>
      <c r="L23" s="135">
        <f t="shared" si="12"/>
        <v>0.17001982244806652</v>
      </c>
      <c r="M23" s="136">
        <f t="shared" si="13"/>
        <v>20.030999999999999</v>
      </c>
      <c r="N23" s="137">
        <f t="shared" si="14"/>
        <v>0.79187314564852895</v>
      </c>
      <c r="O23" s="137">
        <f t="shared" si="15"/>
        <v>8.8736373085908689</v>
      </c>
      <c r="P23" s="218">
        <f t="shared" si="16"/>
        <v>7</v>
      </c>
      <c r="Q23" s="219">
        <f t="shared" si="17"/>
        <v>34</v>
      </c>
      <c r="R23" s="219">
        <f t="shared" si="18"/>
        <v>381</v>
      </c>
      <c r="T23">
        <v>531</v>
      </c>
      <c r="U23">
        <v>2532</v>
      </c>
      <c r="V23" t="s">
        <v>245</v>
      </c>
      <c r="W23">
        <v>4293.6170000000002</v>
      </c>
      <c r="X23">
        <v>1575.259</v>
      </c>
      <c r="Y23">
        <v>2.726</v>
      </c>
      <c r="Z23">
        <v>20.030999999999999</v>
      </c>
      <c r="AA23">
        <v>131.266908</v>
      </c>
      <c r="AB23">
        <v>3.2230270000000001</v>
      </c>
      <c r="AC23">
        <v>30.051905999999999</v>
      </c>
      <c r="AD23" s="1">
        <v>730</v>
      </c>
      <c r="AE23">
        <v>34</v>
      </c>
      <c r="AF23">
        <v>381</v>
      </c>
      <c r="AG23">
        <v>92</v>
      </c>
      <c r="AH23">
        <v>32.709057999999999</v>
      </c>
      <c r="AI23">
        <v>28157.4</v>
      </c>
      <c r="AJ23">
        <v>16033.3</v>
      </c>
      <c r="AK23">
        <v>7</v>
      </c>
      <c r="AL23">
        <v>966</v>
      </c>
      <c r="AM23">
        <v>0.82596523397405963</v>
      </c>
      <c r="AN23" t="s">
        <v>67</v>
      </c>
      <c r="AO23">
        <v>3804.7939999999999</v>
      </c>
      <c r="AP23" t="s">
        <v>547</v>
      </c>
      <c r="AQ23" t="s">
        <v>117</v>
      </c>
      <c r="AR23" t="s">
        <v>119</v>
      </c>
      <c r="AS23" t="s">
        <v>117</v>
      </c>
      <c r="AT23" t="s">
        <v>119</v>
      </c>
      <c r="AU23" t="s">
        <v>210</v>
      </c>
      <c r="AV23" t="s">
        <v>245</v>
      </c>
      <c r="AW23" t="s">
        <v>67</v>
      </c>
      <c r="AX23">
        <v>2532</v>
      </c>
      <c r="AY23" t="s">
        <v>433</v>
      </c>
      <c r="AZ23">
        <v>5</v>
      </c>
      <c r="BA23" t="s">
        <v>510</v>
      </c>
      <c r="BB23">
        <v>3</v>
      </c>
      <c r="BC23">
        <v>1</v>
      </c>
      <c r="BE23" t="s">
        <v>70</v>
      </c>
      <c r="BF23">
        <v>1</v>
      </c>
      <c r="BG23" t="s">
        <v>342</v>
      </c>
      <c r="BI23" t="s">
        <v>117</v>
      </c>
      <c r="BJ23" t="s">
        <v>245</v>
      </c>
      <c r="BK23" t="s">
        <v>67</v>
      </c>
      <c r="BL23">
        <v>0.82596523397405963</v>
      </c>
      <c r="BM23">
        <v>2532</v>
      </c>
      <c r="BN23" t="s">
        <v>119</v>
      </c>
      <c r="BO23" t="s">
        <v>210</v>
      </c>
      <c r="BP23">
        <v>3</v>
      </c>
      <c r="BQ23">
        <v>4293.6170000000002</v>
      </c>
      <c r="BR23">
        <v>2.4553233172826771E-2</v>
      </c>
      <c r="BS23">
        <v>0.22893741048581717</v>
      </c>
      <c r="BT23">
        <v>0.17001982244806652</v>
      </c>
      <c r="BU23">
        <v>20.030999999999999</v>
      </c>
      <c r="BV23">
        <v>0.79187314564852895</v>
      </c>
      <c r="BW23">
        <v>8.8736373085908689</v>
      </c>
      <c r="BX23">
        <v>7</v>
      </c>
      <c r="BY23">
        <v>34</v>
      </c>
      <c r="BZ23">
        <v>381</v>
      </c>
    </row>
    <row r="24" spans="1:78" ht="16.5">
      <c r="A24" s="109" t="str">
        <f t="shared" si="1"/>
        <v>청라교통</v>
      </c>
      <c r="B24" s="110" t="str">
        <f t="shared" si="2"/>
        <v>김선철b</v>
      </c>
      <c r="C24" s="111" t="str">
        <f t="shared" si="3"/>
        <v>F</v>
      </c>
      <c r="D24" s="112">
        <f t="shared" si="4"/>
        <v>0.77193610235257171</v>
      </c>
      <c r="E24" s="113">
        <f t="shared" si="5"/>
        <v>7476</v>
      </c>
      <c r="F24" s="114" t="str">
        <f t="shared" si="6"/>
        <v>307</v>
      </c>
      <c r="G24" s="115" t="str">
        <f t="shared" si="7"/>
        <v>72바1700</v>
      </c>
      <c r="H24" s="116">
        <f t="shared" si="8"/>
        <v>3</v>
      </c>
      <c r="I24" s="117">
        <f t="shared" si="9"/>
        <v>3519.3240000000001</v>
      </c>
      <c r="J24" s="118">
        <f t="shared" si="10"/>
        <v>1.2073055960345067E-2</v>
      </c>
      <c r="K24" s="118">
        <f t="shared" si="11"/>
        <v>0.37642777434016428</v>
      </c>
      <c r="L24" s="118">
        <f t="shared" si="12"/>
        <v>0.16423608624838179</v>
      </c>
      <c r="M24" s="119">
        <f t="shared" si="13"/>
        <v>24.114999999999998</v>
      </c>
      <c r="N24" s="120">
        <f t="shared" si="14"/>
        <v>1.1934110073411826</v>
      </c>
      <c r="O24" s="120">
        <f t="shared" si="15"/>
        <v>62.512005146442895</v>
      </c>
      <c r="P24" s="220">
        <f t="shared" si="16"/>
        <v>44</v>
      </c>
      <c r="Q24" s="221">
        <f t="shared" si="17"/>
        <v>42</v>
      </c>
      <c r="R24" s="221">
        <f t="shared" si="18"/>
        <v>2200</v>
      </c>
      <c r="T24">
        <v>531</v>
      </c>
      <c r="U24">
        <v>7476</v>
      </c>
      <c r="V24" t="s">
        <v>246</v>
      </c>
      <c r="W24">
        <v>3519.3240000000001</v>
      </c>
      <c r="X24">
        <v>1717.9159999999999</v>
      </c>
      <c r="Y24">
        <v>2.0489999999999999</v>
      </c>
      <c r="Z24">
        <v>24.114999999999998</v>
      </c>
      <c r="AA24">
        <v>139.634986</v>
      </c>
      <c r="AB24">
        <v>1.685821</v>
      </c>
      <c r="AC24">
        <v>52.562486999999997</v>
      </c>
      <c r="AD24" s="1">
        <v>578</v>
      </c>
      <c r="AE24">
        <v>42</v>
      </c>
      <c r="AF24">
        <v>2200</v>
      </c>
      <c r="AG24">
        <v>93</v>
      </c>
      <c r="AH24">
        <v>25.20374</v>
      </c>
      <c r="AI24">
        <v>31959.200000000001</v>
      </c>
      <c r="AJ24">
        <v>13572.3</v>
      </c>
      <c r="AK24">
        <v>44</v>
      </c>
      <c r="AL24">
        <v>42430</v>
      </c>
      <c r="AM24">
        <v>0.77193610235257171</v>
      </c>
      <c r="AN24" t="s">
        <v>70</v>
      </c>
      <c r="AO24">
        <v>1721.874</v>
      </c>
      <c r="AP24" t="s">
        <v>548</v>
      </c>
      <c r="AQ24" t="s">
        <v>117</v>
      </c>
      <c r="AR24" t="s">
        <v>120</v>
      </c>
      <c r="AS24" t="s">
        <v>117</v>
      </c>
      <c r="AT24" t="s">
        <v>120</v>
      </c>
      <c r="AU24" t="s">
        <v>216</v>
      </c>
      <c r="AV24" t="s">
        <v>246</v>
      </c>
      <c r="AW24" t="s">
        <v>70</v>
      </c>
      <c r="AX24">
        <v>7476</v>
      </c>
      <c r="AY24" t="s">
        <v>434</v>
      </c>
      <c r="AZ24">
        <v>4</v>
      </c>
      <c r="BA24" t="s">
        <v>453</v>
      </c>
      <c r="BB24">
        <v>3</v>
      </c>
      <c r="BC24">
        <v>1</v>
      </c>
      <c r="BE24" t="s">
        <v>70</v>
      </c>
      <c r="BF24">
        <v>0</v>
      </c>
      <c r="BG24" t="s">
        <v>341</v>
      </c>
      <c r="BI24" t="s">
        <v>117</v>
      </c>
      <c r="BJ24" t="s">
        <v>246</v>
      </c>
      <c r="BK24" t="s">
        <v>70</v>
      </c>
      <c r="BL24">
        <v>0.77193610235257171</v>
      </c>
      <c r="BM24">
        <v>7476</v>
      </c>
      <c r="BN24" t="s">
        <v>120</v>
      </c>
      <c r="BO24" t="s">
        <v>216</v>
      </c>
      <c r="BP24">
        <v>3</v>
      </c>
      <c r="BQ24">
        <v>3519.3240000000001</v>
      </c>
      <c r="BR24">
        <v>1.2073055960345067E-2</v>
      </c>
      <c r="BS24">
        <v>0.37642777434016428</v>
      </c>
      <c r="BT24">
        <v>0.16423608624838179</v>
      </c>
      <c r="BU24">
        <v>24.114999999999998</v>
      </c>
      <c r="BV24">
        <v>1.1934110073411826</v>
      </c>
      <c r="BW24">
        <v>62.512005146442895</v>
      </c>
      <c r="BX24">
        <v>44</v>
      </c>
      <c r="BY24">
        <v>42</v>
      </c>
      <c r="BZ24">
        <v>2200</v>
      </c>
    </row>
    <row r="25" spans="1:78" ht="16.5">
      <c r="A25" s="126" t="str">
        <f t="shared" si="1"/>
        <v>청라교통</v>
      </c>
      <c r="B25" s="127" t="str">
        <f t="shared" si="2"/>
        <v>김성기</v>
      </c>
      <c r="C25" s="128" t="str">
        <f t="shared" si="3"/>
        <v>B</v>
      </c>
      <c r="D25" s="129">
        <f t="shared" si="4"/>
        <v>0.91673465322307435</v>
      </c>
      <c r="E25" s="130">
        <f t="shared" si="5"/>
        <v>3861</v>
      </c>
      <c r="F25" s="131" t="str">
        <f t="shared" si="6"/>
        <v>112</v>
      </c>
      <c r="G25" s="132" t="str">
        <f t="shared" si="7"/>
        <v>70바5927</v>
      </c>
      <c r="H25" s="133">
        <f t="shared" si="8"/>
        <v>2</v>
      </c>
      <c r="I25" s="134">
        <f t="shared" si="9"/>
        <v>2713.335</v>
      </c>
      <c r="J25" s="135">
        <f t="shared" si="10"/>
        <v>1.8661128032339803E-2</v>
      </c>
      <c r="K25" s="135">
        <f t="shared" si="11"/>
        <v>0.36501484539036111</v>
      </c>
      <c r="L25" s="135">
        <f t="shared" si="12"/>
        <v>0.2277639878599583</v>
      </c>
      <c r="M25" s="136">
        <f t="shared" si="13"/>
        <v>15.282999999999999</v>
      </c>
      <c r="N25" s="137">
        <f t="shared" si="14"/>
        <v>0.2211300853009304</v>
      </c>
      <c r="O25" s="137">
        <f t="shared" si="15"/>
        <v>29.778851487191961</v>
      </c>
      <c r="P25" s="218">
        <f t="shared" si="16"/>
        <v>12</v>
      </c>
      <c r="Q25" s="219">
        <f t="shared" si="17"/>
        <v>6</v>
      </c>
      <c r="R25" s="219">
        <f t="shared" si="18"/>
        <v>808</v>
      </c>
      <c r="T25">
        <v>531</v>
      </c>
      <c r="U25">
        <v>3861</v>
      </c>
      <c r="V25" t="s">
        <v>247</v>
      </c>
      <c r="W25">
        <v>2713.335</v>
      </c>
      <c r="X25">
        <v>1405.365</v>
      </c>
      <c r="Y25">
        <v>1.931</v>
      </c>
      <c r="Z25">
        <v>15.282999999999999</v>
      </c>
      <c r="AA25">
        <v>170.986073</v>
      </c>
      <c r="AB25">
        <v>3.1907930000000002</v>
      </c>
      <c r="AC25">
        <v>62.412455000000001</v>
      </c>
      <c r="AD25" s="1">
        <v>618</v>
      </c>
      <c r="AE25">
        <v>6</v>
      </c>
      <c r="AF25">
        <v>808</v>
      </c>
      <c r="AG25">
        <v>91</v>
      </c>
      <c r="AH25">
        <v>15.868748</v>
      </c>
      <c r="AI25">
        <v>1972.2</v>
      </c>
      <c r="AJ25">
        <v>86.3</v>
      </c>
      <c r="AK25">
        <v>12</v>
      </c>
      <c r="AL25">
        <v>4556</v>
      </c>
      <c r="AM25">
        <v>0.91673465322307435</v>
      </c>
      <c r="AN25" t="s">
        <v>68</v>
      </c>
      <c r="AO25">
        <v>2520.5630000000001</v>
      </c>
      <c r="AP25" t="s">
        <v>549</v>
      </c>
      <c r="AQ25" t="s">
        <v>117</v>
      </c>
      <c r="AR25" t="s">
        <v>118</v>
      </c>
      <c r="AS25" t="s">
        <v>117</v>
      </c>
      <c r="AT25" t="s">
        <v>118</v>
      </c>
      <c r="AU25" t="s">
        <v>174</v>
      </c>
      <c r="AV25" t="s">
        <v>247</v>
      </c>
      <c r="AW25" t="s">
        <v>68</v>
      </c>
      <c r="AX25">
        <v>3861</v>
      </c>
      <c r="AY25" t="s">
        <v>429</v>
      </c>
      <c r="AZ25">
        <v>6</v>
      </c>
      <c r="BA25" t="s">
        <v>388</v>
      </c>
      <c r="BB25">
        <v>2</v>
      </c>
      <c r="BC25">
        <v>1</v>
      </c>
      <c r="BE25" t="s">
        <v>68</v>
      </c>
      <c r="BF25">
        <v>0</v>
      </c>
      <c r="BG25" t="s">
        <v>341</v>
      </c>
      <c r="BI25" t="s">
        <v>117</v>
      </c>
      <c r="BJ25" t="s">
        <v>247</v>
      </c>
      <c r="BK25" t="s">
        <v>68</v>
      </c>
      <c r="BL25">
        <v>0.91673465322307435</v>
      </c>
      <c r="BM25">
        <v>3861</v>
      </c>
      <c r="BN25" t="s">
        <v>118</v>
      </c>
      <c r="BO25" t="s">
        <v>174</v>
      </c>
      <c r="BP25">
        <v>2</v>
      </c>
      <c r="BQ25">
        <v>2713.335</v>
      </c>
      <c r="BR25">
        <v>1.8661128032339803E-2</v>
      </c>
      <c r="BS25">
        <v>0.36501484539036111</v>
      </c>
      <c r="BT25">
        <v>0.2277639878599583</v>
      </c>
      <c r="BU25">
        <v>15.282999999999999</v>
      </c>
      <c r="BV25">
        <v>0.2211300853009304</v>
      </c>
      <c r="BW25">
        <v>29.778851487191961</v>
      </c>
      <c r="BX25">
        <v>12</v>
      </c>
      <c r="BY25">
        <v>6</v>
      </c>
      <c r="BZ25">
        <v>808</v>
      </c>
    </row>
    <row r="26" spans="1:78" ht="16.5">
      <c r="A26" s="109" t="str">
        <f t="shared" si="1"/>
        <v>청라교통</v>
      </c>
      <c r="B26" s="110" t="str">
        <f t="shared" si="2"/>
        <v>김세운</v>
      </c>
      <c r="C26" s="111" t="str">
        <f t="shared" si="3"/>
        <v>B</v>
      </c>
      <c r="D26" s="112">
        <f t="shared" si="4"/>
        <v>0.90638349970709853</v>
      </c>
      <c r="E26" s="113">
        <f t="shared" si="5"/>
        <v>3724</v>
      </c>
      <c r="F26" s="114" t="str">
        <f t="shared" si="6"/>
        <v>307</v>
      </c>
      <c r="G26" s="115" t="str">
        <f t="shared" si="7"/>
        <v>70바5991</v>
      </c>
      <c r="H26" s="116">
        <f t="shared" si="8"/>
        <v>8</v>
      </c>
      <c r="I26" s="117">
        <f t="shared" si="9"/>
        <v>4410.3729999999996</v>
      </c>
      <c r="J26" s="118">
        <f t="shared" si="10"/>
        <v>3.286462500439729E-2</v>
      </c>
      <c r="K26" s="118">
        <f t="shared" si="11"/>
        <v>0.32418919134839941</v>
      </c>
      <c r="L26" s="118">
        <f t="shared" si="12"/>
        <v>0.21245368589005967</v>
      </c>
      <c r="M26" s="119">
        <f t="shared" si="13"/>
        <v>17.684999999999999</v>
      </c>
      <c r="N26" s="120">
        <f t="shared" si="14"/>
        <v>0.11336909599256119</v>
      </c>
      <c r="O26" s="120">
        <f t="shared" si="15"/>
        <v>23.422055232063141</v>
      </c>
      <c r="P26" s="220">
        <f t="shared" si="16"/>
        <v>36</v>
      </c>
      <c r="Q26" s="221">
        <f t="shared" si="17"/>
        <v>5</v>
      </c>
      <c r="R26" s="221">
        <f t="shared" si="18"/>
        <v>1033</v>
      </c>
      <c r="T26">
        <v>531</v>
      </c>
      <c r="U26">
        <v>3724</v>
      </c>
      <c r="V26" t="s">
        <v>248</v>
      </c>
      <c r="W26">
        <v>4410.3729999999996</v>
      </c>
      <c r="X26">
        <v>1724.4580000000001</v>
      </c>
      <c r="Y26">
        <v>2.5579999999999998</v>
      </c>
      <c r="Z26">
        <v>17.684999999999999</v>
      </c>
      <c r="AA26">
        <v>181.87330600000001</v>
      </c>
      <c r="AB26">
        <v>5.9771979999999996</v>
      </c>
      <c r="AC26">
        <v>58.961359999999999</v>
      </c>
      <c r="AD26" s="1">
        <v>937</v>
      </c>
      <c r="AE26">
        <v>5</v>
      </c>
      <c r="AF26">
        <v>1033</v>
      </c>
      <c r="AG26">
        <v>92</v>
      </c>
      <c r="AH26">
        <v>24.249699</v>
      </c>
      <c r="AI26">
        <v>40120.699999999997</v>
      </c>
      <c r="AJ26">
        <v>8755.7000000000007</v>
      </c>
      <c r="AK26">
        <v>36</v>
      </c>
      <c r="AL26">
        <v>22980</v>
      </c>
      <c r="AM26">
        <v>0.90638349970709853</v>
      </c>
      <c r="AN26" t="s">
        <v>68</v>
      </c>
      <c r="AO26">
        <v>835.13499999999999</v>
      </c>
      <c r="AP26" t="s">
        <v>550</v>
      </c>
      <c r="AQ26" t="s">
        <v>117</v>
      </c>
      <c r="AR26" t="s">
        <v>120</v>
      </c>
      <c r="AS26" t="s">
        <v>117</v>
      </c>
      <c r="AT26" t="s">
        <v>120</v>
      </c>
      <c r="AU26" t="s">
        <v>213</v>
      </c>
      <c r="AV26" t="s">
        <v>248</v>
      </c>
      <c r="AW26" t="s">
        <v>68</v>
      </c>
      <c r="AX26">
        <v>3724</v>
      </c>
      <c r="AY26" t="s">
        <v>443</v>
      </c>
      <c r="AZ26">
        <v>4</v>
      </c>
      <c r="BA26" t="s">
        <v>473</v>
      </c>
      <c r="BB26">
        <v>8</v>
      </c>
      <c r="BC26">
        <v>1</v>
      </c>
      <c r="BE26" t="s">
        <v>68</v>
      </c>
      <c r="BF26">
        <v>0</v>
      </c>
      <c r="BG26" t="s">
        <v>341</v>
      </c>
      <c r="BI26" t="s">
        <v>117</v>
      </c>
      <c r="BJ26" t="s">
        <v>248</v>
      </c>
      <c r="BK26" t="s">
        <v>68</v>
      </c>
      <c r="BL26">
        <v>0.90638349970709853</v>
      </c>
      <c r="BM26">
        <v>3724</v>
      </c>
      <c r="BN26" t="s">
        <v>120</v>
      </c>
      <c r="BO26" t="s">
        <v>213</v>
      </c>
      <c r="BP26">
        <v>8</v>
      </c>
      <c r="BQ26">
        <v>4410.3729999999996</v>
      </c>
      <c r="BR26">
        <v>3.286462500439729E-2</v>
      </c>
      <c r="BS26">
        <v>0.32418919134839941</v>
      </c>
      <c r="BT26">
        <v>0.21245368589005967</v>
      </c>
      <c r="BU26">
        <v>17.684999999999999</v>
      </c>
      <c r="BV26">
        <v>0.11336909599256119</v>
      </c>
      <c r="BW26">
        <v>23.422055232063141</v>
      </c>
      <c r="BX26">
        <v>36</v>
      </c>
      <c r="BY26">
        <v>5</v>
      </c>
      <c r="BZ26">
        <v>1033</v>
      </c>
    </row>
    <row r="27" spans="1:78" ht="16.5">
      <c r="A27" s="126" t="str">
        <f t="shared" si="1"/>
        <v>청라교통</v>
      </c>
      <c r="B27" s="127" t="str">
        <f t="shared" si="2"/>
        <v>김옥련</v>
      </c>
      <c r="C27" s="128" t="str">
        <f t="shared" si="3"/>
        <v>D</v>
      </c>
      <c r="D27" s="129">
        <f t="shared" si="4"/>
        <v>0.84953288146457107</v>
      </c>
      <c r="E27" s="130">
        <f t="shared" si="5"/>
        <v>1115</v>
      </c>
      <c r="F27" s="131" t="str">
        <f t="shared" si="6"/>
        <v>306</v>
      </c>
      <c r="G27" s="132" t="str">
        <f t="shared" si="7"/>
        <v>70바6050</v>
      </c>
      <c r="H27" s="133">
        <f t="shared" si="8"/>
        <v>13</v>
      </c>
      <c r="I27" s="134">
        <f t="shared" si="9"/>
        <v>4318.7830000000004</v>
      </c>
      <c r="J27" s="135">
        <f t="shared" si="10"/>
        <v>6.3822897269111044E-3</v>
      </c>
      <c r="K27" s="135">
        <f t="shared" si="11"/>
        <v>0.24649699899005462</v>
      </c>
      <c r="L27" s="135">
        <f t="shared" si="12"/>
        <v>0.19033139659945866</v>
      </c>
      <c r="M27" s="136">
        <f t="shared" si="13"/>
        <v>20.067</v>
      </c>
      <c r="N27" s="137">
        <f t="shared" si="14"/>
        <v>0.13892802671493334</v>
      </c>
      <c r="O27" s="137">
        <f t="shared" si="15"/>
        <v>34.96355338992489</v>
      </c>
      <c r="P27" s="218">
        <f t="shared" si="16"/>
        <v>7</v>
      </c>
      <c r="Q27" s="219">
        <f t="shared" si="17"/>
        <v>6</v>
      </c>
      <c r="R27" s="219">
        <f t="shared" si="18"/>
        <v>1510</v>
      </c>
      <c r="T27">
        <v>531</v>
      </c>
      <c r="U27">
        <v>1115</v>
      </c>
      <c r="V27" t="s">
        <v>399</v>
      </c>
      <c r="W27">
        <v>4318.7830000000004</v>
      </c>
      <c r="X27">
        <v>1594.3130000000001</v>
      </c>
      <c r="Y27">
        <v>2.7090000000000001</v>
      </c>
      <c r="Z27">
        <v>20.067</v>
      </c>
      <c r="AA27">
        <v>131.30412999999999</v>
      </c>
      <c r="AB27">
        <v>0.83802100000000002</v>
      </c>
      <c r="AC27">
        <v>32.366073999999998</v>
      </c>
      <c r="AD27" s="1">
        <v>822</v>
      </c>
      <c r="AE27">
        <v>6</v>
      </c>
      <c r="AF27">
        <v>1510</v>
      </c>
      <c r="AG27">
        <v>91</v>
      </c>
      <c r="AH27">
        <v>32.891447999999997</v>
      </c>
      <c r="AI27">
        <v>21787.4</v>
      </c>
      <c r="AJ27">
        <v>11447.3</v>
      </c>
      <c r="AK27">
        <v>7</v>
      </c>
      <c r="AL27">
        <v>2017</v>
      </c>
      <c r="AM27">
        <v>0.84953288146457107</v>
      </c>
      <c r="AN27" t="s">
        <v>67</v>
      </c>
      <c r="AO27">
        <v>547.53800000000001</v>
      </c>
      <c r="AP27" t="s">
        <v>551</v>
      </c>
      <c r="AQ27" t="s">
        <v>117</v>
      </c>
      <c r="AR27" t="s">
        <v>119</v>
      </c>
      <c r="AS27" t="s">
        <v>117</v>
      </c>
      <c r="AT27" t="s">
        <v>119</v>
      </c>
      <c r="AU27" t="s">
        <v>200</v>
      </c>
      <c r="AV27" t="s">
        <v>399</v>
      </c>
      <c r="AW27" t="s">
        <v>67</v>
      </c>
      <c r="AX27">
        <v>1115</v>
      </c>
      <c r="AY27" t="s">
        <v>433</v>
      </c>
      <c r="AZ27">
        <v>1</v>
      </c>
      <c r="BA27" t="s">
        <v>356</v>
      </c>
      <c r="BB27">
        <v>13</v>
      </c>
      <c r="BC27">
        <v>1</v>
      </c>
      <c r="BE27" t="s">
        <v>70</v>
      </c>
      <c r="BF27">
        <v>1</v>
      </c>
      <c r="BG27" t="s">
        <v>342</v>
      </c>
      <c r="BI27" t="s">
        <v>117</v>
      </c>
      <c r="BJ27" t="s">
        <v>399</v>
      </c>
      <c r="BK27" t="s">
        <v>67</v>
      </c>
      <c r="BL27">
        <v>0.84953288146457107</v>
      </c>
      <c r="BM27">
        <v>1115</v>
      </c>
      <c r="BN27" t="s">
        <v>119</v>
      </c>
      <c r="BO27" t="s">
        <v>200</v>
      </c>
      <c r="BP27">
        <v>13</v>
      </c>
      <c r="BQ27">
        <v>4318.7830000000004</v>
      </c>
      <c r="BR27">
        <v>6.3822897269111044E-3</v>
      </c>
      <c r="BS27">
        <v>0.24649699899005462</v>
      </c>
      <c r="BT27">
        <v>0.19033139659945866</v>
      </c>
      <c r="BU27">
        <v>20.067</v>
      </c>
      <c r="BV27">
        <v>0.13892802671493334</v>
      </c>
      <c r="BW27">
        <v>34.96355338992489</v>
      </c>
      <c r="BX27">
        <v>7</v>
      </c>
      <c r="BY27">
        <v>6</v>
      </c>
      <c r="BZ27">
        <v>1510</v>
      </c>
    </row>
    <row r="28" spans="1:78" ht="16.5">
      <c r="A28" s="109" t="str">
        <f t="shared" si="1"/>
        <v>청라교통</v>
      </c>
      <c r="B28" s="110" t="str">
        <f t="shared" si="2"/>
        <v>김용근</v>
      </c>
      <c r="C28" s="111" t="str">
        <f t="shared" si="3"/>
        <v>C</v>
      </c>
      <c r="D28" s="112">
        <f t="shared" si="4"/>
        <v>0.87718899474316836</v>
      </c>
      <c r="E28" s="113">
        <f t="shared" si="5"/>
        <v>2392</v>
      </c>
      <c r="F28" s="114" t="str">
        <f t="shared" si="6"/>
        <v>307</v>
      </c>
      <c r="G28" s="115" t="str">
        <f t="shared" si="7"/>
        <v>75아1146</v>
      </c>
      <c r="H28" s="116">
        <f t="shared" si="8"/>
        <v>2</v>
      </c>
      <c r="I28" s="117">
        <f t="shared" si="9"/>
        <v>5200.4839999999995</v>
      </c>
      <c r="J28" s="118">
        <f t="shared" si="10"/>
        <v>3.009965487143761E-3</v>
      </c>
      <c r="K28" s="118">
        <f t="shared" si="11"/>
        <v>0.26989121011624118</v>
      </c>
      <c r="L28" s="118">
        <f t="shared" si="12"/>
        <v>0.16786899065548516</v>
      </c>
      <c r="M28" s="119">
        <f t="shared" si="13"/>
        <v>16.149999999999999</v>
      </c>
      <c r="N28" s="120">
        <f t="shared" si="14"/>
        <v>0.1730608151087476</v>
      </c>
      <c r="O28" s="120">
        <f t="shared" si="15"/>
        <v>12.768042359134267</v>
      </c>
      <c r="P28" s="220">
        <f t="shared" si="16"/>
        <v>2</v>
      </c>
      <c r="Q28" s="221">
        <f t="shared" si="17"/>
        <v>9</v>
      </c>
      <c r="R28" s="221">
        <f t="shared" si="18"/>
        <v>664</v>
      </c>
      <c r="T28">
        <v>531</v>
      </c>
      <c r="U28">
        <v>2392</v>
      </c>
      <c r="V28" t="s">
        <v>249</v>
      </c>
      <c r="W28">
        <v>5200.4840000000004</v>
      </c>
      <c r="X28">
        <v>2059.84</v>
      </c>
      <c r="Y28">
        <v>2.5249999999999999</v>
      </c>
      <c r="Z28">
        <v>16.149999999999999</v>
      </c>
      <c r="AA28">
        <v>189.81912</v>
      </c>
      <c r="AB28">
        <v>0.571349</v>
      </c>
      <c r="AC28">
        <v>51.230511999999997</v>
      </c>
      <c r="AD28" s="1">
        <v>873</v>
      </c>
      <c r="AE28">
        <v>9</v>
      </c>
      <c r="AF28">
        <v>664</v>
      </c>
      <c r="AG28">
        <v>91</v>
      </c>
      <c r="AH28">
        <v>27.39705</v>
      </c>
      <c r="AI28">
        <v>31851.200000000001</v>
      </c>
      <c r="AJ28">
        <v>5130.6000000000004</v>
      </c>
      <c r="AK28">
        <v>2</v>
      </c>
      <c r="AL28">
        <v>101</v>
      </c>
      <c r="AM28">
        <v>0.87718899474316836</v>
      </c>
      <c r="AN28" t="s">
        <v>69</v>
      </c>
      <c r="AO28">
        <v>4951.2439999999997</v>
      </c>
      <c r="AP28" t="s">
        <v>552</v>
      </c>
      <c r="AQ28" t="s">
        <v>117</v>
      </c>
      <c r="AR28" t="s">
        <v>120</v>
      </c>
      <c r="AS28" t="s">
        <v>117</v>
      </c>
      <c r="AT28" t="s">
        <v>120</v>
      </c>
      <c r="AU28" t="s">
        <v>221</v>
      </c>
      <c r="AV28" t="s">
        <v>249</v>
      </c>
      <c r="AW28" t="s">
        <v>69</v>
      </c>
      <c r="AX28">
        <v>2392</v>
      </c>
      <c r="AY28" t="s">
        <v>455</v>
      </c>
      <c r="AZ28">
        <v>2</v>
      </c>
      <c r="BA28" t="s">
        <v>377</v>
      </c>
      <c r="BB28">
        <v>2</v>
      </c>
      <c r="BC28">
        <v>1</v>
      </c>
      <c r="BE28" t="s">
        <v>69</v>
      </c>
      <c r="BF28">
        <v>0</v>
      </c>
      <c r="BG28" t="s">
        <v>341</v>
      </c>
      <c r="BI28" t="s">
        <v>117</v>
      </c>
      <c r="BJ28" t="s">
        <v>249</v>
      </c>
      <c r="BK28" t="s">
        <v>69</v>
      </c>
      <c r="BL28">
        <v>0.87718899474316836</v>
      </c>
      <c r="BM28">
        <v>2392</v>
      </c>
      <c r="BN28" t="s">
        <v>120</v>
      </c>
      <c r="BO28" t="s">
        <v>221</v>
      </c>
      <c r="BP28">
        <v>2</v>
      </c>
      <c r="BQ28">
        <v>5200.4839999999995</v>
      </c>
      <c r="BR28">
        <v>3.009965487143761E-3</v>
      </c>
      <c r="BS28">
        <v>0.26989121011624118</v>
      </c>
      <c r="BT28">
        <v>0.16786899065548513</v>
      </c>
      <c r="BU28">
        <v>16.149999999999999</v>
      </c>
      <c r="BV28">
        <v>0.1730608151087476</v>
      </c>
      <c r="BW28">
        <v>12.768042359134267</v>
      </c>
      <c r="BX28">
        <v>2</v>
      </c>
      <c r="BY28">
        <v>9</v>
      </c>
      <c r="BZ28">
        <v>664</v>
      </c>
    </row>
    <row r="29" spans="1:78" ht="16.5">
      <c r="A29" s="126" t="str">
        <f t="shared" si="1"/>
        <v>청라교통</v>
      </c>
      <c r="B29" s="127" t="str">
        <f t="shared" si="2"/>
        <v>김응수</v>
      </c>
      <c r="C29" s="128" t="str">
        <f t="shared" si="3"/>
        <v>D</v>
      </c>
      <c r="D29" s="129">
        <f t="shared" si="4"/>
        <v>0.84318181818181814</v>
      </c>
      <c r="E29" s="130">
        <f t="shared" si="5"/>
        <v>6473</v>
      </c>
      <c r="F29" s="131" t="str">
        <f t="shared" si="6"/>
        <v>112</v>
      </c>
      <c r="G29" s="132" t="str">
        <f t="shared" si="7"/>
        <v>72바1609</v>
      </c>
      <c r="H29" s="133">
        <f t="shared" si="8"/>
        <v>2</v>
      </c>
      <c r="I29" s="134">
        <f t="shared" si="9"/>
        <v>2045.9699999999998</v>
      </c>
      <c r="J29" s="135">
        <f t="shared" si="10"/>
        <v>2.9370980466320213E-2</v>
      </c>
      <c r="K29" s="135">
        <f t="shared" si="11"/>
        <v>0.38190535930518149</v>
      </c>
      <c r="L29" s="135">
        <f t="shared" si="12"/>
        <v>0.32063031227241851</v>
      </c>
      <c r="M29" s="136">
        <f t="shared" si="13"/>
        <v>17.585999999999999</v>
      </c>
      <c r="N29" s="137">
        <f t="shared" si="14"/>
        <v>0.34213600394922705</v>
      </c>
      <c r="O29" s="137">
        <f t="shared" si="15"/>
        <v>9.9708206865203319</v>
      </c>
      <c r="P29" s="218">
        <f t="shared" si="16"/>
        <v>13</v>
      </c>
      <c r="Q29" s="219">
        <f t="shared" si="17"/>
        <v>7</v>
      </c>
      <c r="R29" s="219">
        <f t="shared" si="18"/>
        <v>204</v>
      </c>
      <c r="T29">
        <v>531</v>
      </c>
      <c r="U29">
        <v>6473</v>
      </c>
      <c r="V29" t="s">
        <v>250</v>
      </c>
      <c r="W29">
        <v>2045.97</v>
      </c>
      <c r="X29">
        <v>1124.518</v>
      </c>
      <c r="Y29">
        <v>1.819</v>
      </c>
      <c r="Z29">
        <v>17.585999999999999</v>
      </c>
      <c r="AA29">
        <v>127.751915</v>
      </c>
      <c r="AB29">
        <v>3.7521990000000001</v>
      </c>
      <c r="AC29">
        <v>48.789141000000001</v>
      </c>
      <c r="AD29" s="1">
        <v>656</v>
      </c>
      <c r="AE29">
        <v>7</v>
      </c>
      <c r="AF29">
        <v>204</v>
      </c>
      <c r="AG29">
        <v>90</v>
      </c>
      <c r="AH29">
        <v>16.015180000000001</v>
      </c>
      <c r="AI29">
        <v>2313.1</v>
      </c>
      <c r="AJ29">
        <v>20.100000000000001</v>
      </c>
      <c r="AK29">
        <v>13</v>
      </c>
      <c r="AL29">
        <v>6765</v>
      </c>
      <c r="AM29">
        <v>0.84318181818181814</v>
      </c>
      <c r="AN29" t="s">
        <v>67</v>
      </c>
      <c r="AO29">
        <v>1674.1669999999999</v>
      </c>
      <c r="AP29" t="s">
        <v>553</v>
      </c>
      <c r="AQ29" t="s">
        <v>117</v>
      </c>
      <c r="AR29" t="s">
        <v>118</v>
      </c>
      <c r="AS29" t="s">
        <v>117</v>
      </c>
      <c r="AT29" t="s">
        <v>118</v>
      </c>
      <c r="AU29" t="s">
        <v>195</v>
      </c>
      <c r="AV29" t="s">
        <v>250</v>
      </c>
      <c r="AW29" t="s">
        <v>67</v>
      </c>
      <c r="AX29">
        <v>6473</v>
      </c>
      <c r="AY29" t="s">
        <v>446</v>
      </c>
      <c r="AZ29">
        <v>2</v>
      </c>
      <c r="BA29" t="s">
        <v>389</v>
      </c>
      <c r="BB29">
        <v>2</v>
      </c>
      <c r="BC29">
        <v>1</v>
      </c>
      <c r="BE29" t="s">
        <v>67</v>
      </c>
      <c r="BF29">
        <v>0</v>
      </c>
      <c r="BG29" t="s">
        <v>341</v>
      </c>
      <c r="BI29" t="s">
        <v>117</v>
      </c>
      <c r="BJ29" t="s">
        <v>250</v>
      </c>
      <c r="BK29" t="s">
        <v>67</v>
      </c>
      <c r="BL29">
        <v>0.84318181818181814</v>
      </c>
      <c r="BM29">
        <v>6473</v>
      </c>
      <c r="BN29" t="s">
        <v>118</v>
      </c>
      <c r="BO29" t="s">
        <v>195</v>
      </c>
      <c r="BP29">
        <v>2</v>
      </c>
      <c r="BQ29">
        <v>2045.9699999999998</v>
      </c>
      <c r="BR29">
        <v>2.9370980466320213E-2</v>
      </c>
      <c r="BS29">
        <v>0.38190535930518149</v>
      </c>
      <c r="BT29">
        <v>0.32063031227241845</v>
      </c>
      <c r="BU29">
        <v>17.585999999999999</v>
      </c>
      <c r="BV29">
        <v>0.34213600394922705</v>
      </c>
      <c r="BW29">
        <v>9.9708206865203319</v>
      </c>
      <c r="BX29">
        <v>13</v>
      </c>
      <c r="BY29">
        <v>7</v>
      </c>
      <c r="BZ29">
        <v>204</v>
      </c>
    </row>
    <row r="30" spans="1:78" ht="16.5">
      <c r="A30" s="109" t="str">
        <f t="shared" si="1"/>
        <v>청라교통</v>
      </c>
      <c r="B30" s="110" t="str">
        <f t="shared" si="2"/>
        <v>김인철</v>
      </c>
      <c r="C30" s="111" t="str">
        <f t="shared" si="3"/>
        <v>B</v>
      </c>
      <c r="D30" s="112">
        <f t="shared" si="4"/>
        <v>0.90627136923357743</v>
      </c>
      <c r="E30" s="113">
        <f t="shared" si="5"/>
        <v>8958</v>
      </c>
      <c r="F30" s="114" t="str">
        <f t="shared" si="6"/>
        <v>306</v>
      </c>
      <c r="G30" s="115" t="str">
        <f t="shared" si="7"/>
        <v>70바6051</v>
      </c>
      <c r="H30" s="116">
        <f t="shared" si="8"/>
        <v>3</v>
      </c>
      <c r="I30" s="117">
        <f t="shared" si="9"/>
        <v>3428.0250000000001</v>
      </c>
      <c r="J30" s="118">
        <f t="shared" si="10"/>
        <v>1.3574200564117992E-2</v>
      </c>
      <c r="K30" s="118">
        <f t="shared" si="11"/>
        <v>0.24389654906614117</v>
      </c>
      <c r="L30" s="118">
        <f t="shared" si="12"/>
        <v>0.10968414757768685</v>
      </c>
      <c r="M30" s="119">
        <f t="shared" si="13"/>
        <v>16.611000000000001</v>
      </c>
      <c r="N30" s="120">
        <f t="shared" si="14"/>
        <v>0</v>
      </c>
      <c r="O30" s="120">
        <f t="shared" si="15"/>
        <v>4.1714981658535164</v>
      </c>
      <c r="P30" s="220">
        <f t="shared" si="16"/>
        <v>9</v>
      </c>
      <c r="Q30" s="221">
        <f t="shared" si="17"/>
        <v>0</v>
      </c>
      <c r="R30" s="221">
        <f t="shared" si="18"/>
        <v>143</v>
      </c>
      <c r="T30">
        <v>531</v>
      </c>
      <c r="U30">
        <v>8958</v>
      </c>
      <c r="V30" t="s">
        <v>251</v>
      </c>
      <c r="W30">
        <v>3428.0250000000001</v>
      </c>
      <c r="X30">
        <v>1115.0630000000001</v>
      </c>
      <c r="Y30">
        <v>3.0739999999999998</v>
      </c>
      <c r="Z30">
        <v>16.611000000000001</v>
      </c>
      <c r="AA30">
        <v>106.613866</v>
      </c>
      <c r="AB30">
        <v>1.447198</v>
      </c>
      <c r="AC30">
        <v>26.002753999999999</v>
      </c>
      <c r="AD30" s="1">
        <v>376</v>
      </c>
      <c r="AE30">
        <v>0</v>
      </c>
      <c r="AF30">
        <v>143</v>
      </c>
      <c r="AG30">
        <v>94</v>
      </c>
      <c r="AH30">
        <v>32.153649999999999</v>
      </c>
      <c r="AI30">
        <v>25623.4</v>
      </c>
      <c r="AJ30">
        <v>6201.2</v>
      </c>
      <c r="AK30">
        <v>9</v>
      </c>
      <c r="AL30">
        <v>7085</v>
      </c>
      <c r="AM30">
        <v>0.90627136923357743</v>
      </c>
      <c r="AN30" t="s">
        <v>68</v>
      </c>
      <c r="AO30">
        <v>3182.5010000000002</v>
      </c>
      <c r="AP30" t="s">
        <v>554</v>
      </c>
      <c r="AQ30" t="s">
        <v>117</v>
      </c>
      <c r="AR30" t="s">
        <v>119</v>
      </c>
      <c r="AS30" t="s">
        <v>117</v>
      </c>
      <c r="AT30" t="s">
        <v>119</v>
      </c>
      <c r="AU30" t="s">
        <v>201</v>
      </c>
      <c r="AV30" t="s">
        <v>251</v>
      </c>
      <c r="AW30" t="s">
        <v>68</v>
      </c>
      <c r="AX30">
        <v>8958</v>
      </c>
      <c r="AY30" t="s">
        <v>449</v>
      </c>
      <c r="AZ30">
        <v>11</v>
      </c>
      <c r="BA30" t="s">
        <v>555</v>
      </c>
      <c r="BB30">
        <v>3</v>
      </c>
      <c r="BC30">
        <v>1</v>
      </c>
      <c r="BE30" t="s">
        <v>67</v>
      </c>
      <c r="BF30">
        <v>2</v>
      </c>
      <c r="BG30" t="s">
        <v>342</v>
      </c>
      <c r="BI30" t="s">
        <v>117</v>
      </c>
      <c r="BJ30" t="s">
        <v>251</v>
      </c>
      <c r="BK30" t="s">
        <v>68</v>
      </c>
      <c r="BL30">
        <v>0.90627136923357743</v>
      </c>
      <c r="BM30">
        <v>8958</v>
      </c>
      <c r="BN30" t="s">
        <v>119</v>
      </c>
      <c r="BO30" t="s">
        <v>201</v>
      </c>
      <c r="BP30">
        <v>3</v>
      </c>
      <c r="BQ30">
        <v>3428.0250000000001</v>
      </c>
      <c r="BR30">
        <v>1.3574200564117992E-2</v>
      </c>
      <c r="BS30">
        <v>0.24389654906614117</v>
      </c>
      <c r="BT30">
        <v>0.10968414757768685</v>
      </c>
      <c r="BU30">
        <v>16.611000000000001</v>
      </c>
      <c r="BV30">
        <v>0</v>
      </c>
      <c r="BW30">
        <v>4.1714981658535164</v>
      </c>
      <c r="BX30">
        <v>9</v>
      </c>
      <c r="BY30">
        <v>0</v>
      </c>
      <c r="BZ30">
        <v>143</v>
      </c>
    </row>
    <row r="31" spans="1:78" ht="16.5">
      <c r="A31" s="126" t="str">
        <f t="shared" si="1"/>
        <v>청라교통</v>
      </c>
      <c r="B31" s="127" t="str">
        <f t="shared" si="2"/>
        <v>김장선</v>
      </c>
      <c r="C31" s="128" t="str">
        <f t="shared" si="3"/>
        <v>C</v>
      </c>
      <c r="D31" s="129">
        <f t="shared" si="4"/>
        <v>0.88391189130883363</v>
      </c>
      <c r="E31" s="130">
        <f t="shared" si="5"/>
        <v>7230</v>
      </c>
      <c r="F31" s="131" t="str">
        <f t="shared" si="6"/>
        <v>308</v>
      </c>
      <c r="G31" s="132" t="str">
        <f t="shared" si="7"/>
        <v>75아1293</v>
      </c>
      <c r="H31" s="133">
        <f t="shared" si="8"/>
        <v>6</v>
      </c>
      <c r="I31" s="134">
        <f t="shared" si="9"/>
        <v>4886.4750000000004</v>
      </c>
      <c r="J31" s="135">
        <f t="shared" si="10"/>
        <v>1.5440000339480947E-2</v>
      </c>
      <c r="K31" s="135">
        <f t="shared" si="11"/>
        <v>0.28356269538112472</v>
      </c>
      <c r="L31" s="135">
        <f t="shared" si="12"/>
        <v>0.22449720913337323</v>
      </c>
      <c r="M31" s="136">
        <f t="shared" si="13"/>
        <v>20.202999999999999</v>
      </c>
      <c r="N31" s="137">
        <f t="shared" si="14"/>
        <v>4.0929299750842883E-2</v>
      </c>
      <c r="O31" s="137">
        <f t="shared" si="15"/>
        <v>16.371719900337155</v>
      </c>
      <c r="P31" s="218">
        <f t="shared" si="16"/>
        <v>8</v>
      </c>
      <c r="Q31" s="219">
        <f t="shared" si="17"/>
        <v>2</v>
      </c>
      <c r="R31" s="219">
        <f t="shared" si="18"/>
        <v>800</v>
      </c>
      <c r="T31">
        <v>531</v>
      </c>
      <c r="U31">
        <v>7230</v>
      </c>
      <c r="V31" t="s">
        <v>252</v>
      </c>
      <c r="W31">
        <v>4886.4750000000004</v>
      </c>
      <c r="X31">
        <v>1832.2840000000001</v>
      </c>
      <c r="Y31">
        <v>2.6669999999999998</v>
      </c>
      <c r="Z31">
        <v>20.202999999999999</v>
      </c>
      <c r="AA31">
        <v>143.041901</v>
      </c>
      <c r="AB31">
        <v>2.2085669999999999</v>
      </c>
      <c r="AC31">
        <v>40.561346999999998</v>
      </c>
      <c r="AD31" s="1">
        <v>1097</v>
      </c>
      <c r="AE31">
        <v>2</v>
      </c>
      <c r="AF31">
        <v>800</v>
      </c>
      <c r="AG31">
        <v>91</v>
      </c>
      <c r="AH31">
        <v>34.161144</v>
      </c>
      <c r="AI31">
        <v>37081</v>
      </c>
      <c r="AJ31">
        <v>20538.8</v>
      </c>
      <c r="AK31">
        <v>8</v>
      </c>
      <c r="AL31">
        <v>4320</v>
      </c>
      <c r="AM31">
        <v>0.88391189130883363</v>
      </c>
      <c r="AN31" t="s">
        <v>69</v>
      </c>
      <c r="AO31">
        <v>1633.93</v>
      </c>
      <c r="AP31" t="s">
        <v>556</v>
      </c>
      <c r="AQ31" t="s">
        <v>117</v>
      </c>
      <c r="AR31" t="s">
        <v>121</v>
      </c>
      <c r="AS31" t="s">
        <v>117</v>
      </c>
      <c r="AT31" t="s">
        <v>121</v>
      </c>
      <c r="AU31" t="s">
        <v>227</v>
      </c>
      <c r="AV31" t="s">
        <v>252</v>
      </c>
      <c r="AW31" t="s">
        <v>69</v>
      </c>
      <c r="AX31">
        <v>7230</v>
      </c>
      <c r="AY31" t="s">
        <v>457</v>
      </c>
      <c r="AZ31">
        <v>3</v>
      </c>
      <c r="BA31" t="s">
        <v>499</v>
      </c>
      <c r="BB31">
        <v>6</v>
      </c>
      <c r="BC31">
        <v>1</v>
      </c>
      <c r="BE31" t="s">
        <v>68</v>
      </c>
      <c r="BF31">
        <v>-1</v>
      </c>
      <c r="BG31" t="s">
        <v>403</v>
      </c>
      <c r="BI31" t="s">
        <v>117</v>
      </c>
      <c r="BJ31" t="s">
        <v>252</v>
      </c>
      <c r="BK31" t="s">
        <v>69</v>
      </c>
      <c r="BL31">
        <v>0.88391189130883363</v>
      </c>
      <c r="BM31">
        <v>7230</v>
      </c>
      <c r="BN31" t="s">
        <v>121</v>
      </c>
      <c r="BO31" t="s">
        <v>227</v>
      </c>
      <c r="BP31">
        <v>6</v>
      </c>
      <c r="BQ31">
        <v>4886.4750000000004</v>
      </c>
      <c r="BR31">
        <v>1.5440000339480947E-2</v>
      </c>
      <c r="BS31">
        <v>0.28356269538112472</v>
      </c>
      <c r="BT31">
        <v>0.22449720913337323</v>
      </c>
      <c r="BU31">
        <v>20.202999999999999</v>
      </c>
      <c r="BV31">
        <v>4.0929299750842883E-2</v>
      </c>
      <c r="BW31">
        <v>16.371719900337155</v>
      </c>
      <c r="BX31">
        <v>8</v>
      </c>
      <c r="BY31">
        <v>2</v>
      </c>
      <c r="BZ31">
        <v>800</v>
      </c>
    </row>
    <row r="32" spans="1:78" ht="16.5">
      <c r="A32" s="109" t="str">
        <f t="shared" si="1"/>
        <v>청라교통</v>
      </c>
      <c r="B32" s="110" t="str">
        <f t="shared" si="2"/>
        <v>김재연</v>
      </c>
      <c r="C32" s="111" t="str">
        <f t="shared" si="3"/>
        <v>C</v>
      </c>
      <c r="D32" s="112">
        <f t="shared" si="4"/>
        <v>0.85535714285714293</v>
      </c>
      <c r="E32" s="113">
        <f t="shared" si="5"/>
        <v>5245</v>
      </c>
      <c r="F32" s="114" t="str">
        <f t="shared" si="6"/>
        <v>307</v>
      </c>
      <c r="G32" s="115" t="str">
        <f t="shared" si="7"/>
        <v>72바1699</v>
      </c>
      <c r="H32" s="116">
        <f t="shared" si="8"/>
        <v>1</v>
      </c>
      <c r="I32" s="117">
        <f t="shared" si="9"/>
        <v>3260.58</v>
      </c>
      <c r="J32" s="118">
        <f t="shared" si="10"/>
        <v>1.6706452542469864E-2</v>
      </c>
      <c r="K32" s="118">
        <f t="shared" si="11"/>
        <v>0.2871663038057401</v>
      </c>
      <c r="L32" s="118">
        <f t="shared" si="12"/>
        <v>0.18769666746407082</v>
      </c>
      <c r="M32" s="119">
        <f t="shared" si="13"/>
        <v>19.882000000000001</v>
      </c>
      <c r="N32" s="120">
        <f t="shared" si="14"/>
        <v>0.21468573075955813</v>
      </c>
      <c r="O32" s="120">
        <f t="shared" si="15"/>
        <v>27.203749026246864</v>
      </c>
      <c r="P32" s="220">
        <f t="shared" si="16"/>
        <v>0</v>
      </c>
      <c r="Q32" s="221">
        <f t="shared" si="17"/>
        <v>7</v>
      </c>
      <c r="R32" s="221">
        <f t="shared" si="18"/>
        <v>887</v>
      </c>
      <c r="T32">
        <v>531</v>
      </c>
      <c r="U32">
        <v>5245</v>
      </c>
      <c r="V32" t="s">
        <v>253</v>
      </c>
      <c r="W32">
        <v>3260.58</v>
      </c>
      <c r="X32">
        <v>1361.3219999999999</v>
      </c>
      <c r="Y32">
        <v>2.395</v>
      </c>
      <c r="Z32">
        <v>19.882000000000001</v>
      </c>
      <c r="AA32">
        <v>120.04553300000001</v>
      </c>
      <c r="AB32">
        <v>2.0055350000000001</v>
      </c>
      <c r="AC32">
        <v>34.473032000000003</v>
      </c>
      <c r="AD32" s="1">
        <v>612</v>
      </c>
      <c r="AE32">
        <v>7</v>
      </c>
      <c r="AF32">
        <v>887</v>
      </c>
      <c r="AG32">
        <v>92</v>
      </c>
      <c r="AH32">
        <v>27.161193000000001</v>
      </c>
      <c r="AI32">
        <v>19361.3</v>
      </c>
      <c r="AJ32">
        <v>7466.9</v>
      </c>
      <c r="AK32">
        <v>0</v>
      </c>
      <c r="AL32">
        <v>0</v>
      </c>
      <c r="AM32">
        <v>0.85535714285714293</v>
      </c>
      <c r="AN32" t="s">
        <v>69</v>
      </c>
      <c r="AO32">
        <v>3260.58</v>
      </c>
      <c r="AP32" t="s">
        <v>557</v>
      </c>
      <c r="AQ32" t="s">
        <v>117</v>
      </c>
      <c r="AR32" t="s">
        <v>120</v>
      </c>
      <c r="AS32" t="s">
        <v>117</v>
      </c>
      <c r="AT32" t="s">
        <v>120</v>
      </c>
      <c r="AU32" t="s">
        <v>215</v>
      </c>
      <c r="AV32" t="s">
        <v>253</v>
      </c>
      <c r="AW32" t="s">
        <v>69</v>
      </c>
      <c r="AX32">
        <v>5245</v>
      </c>
      <c r="AY32" t="s">
        <v>455</v>
      </c>
      <c r="AZ32">
        <v>6</v>
      </c>
      <c r="BA32" t="s">
        <v>458</v>
      </c>
      <c r="BB32">
        <v>1</v>
      </c>
      <c r="BC32">
        <v>1</v>
      </c>
      <c r="BE32" t="s">
        <v>69</v>
      </c>
      <c r="BF32">
        <v>0</v>
      </c>
      <c r="BG32" t="s">
        <v>341</v>
      </c>
      <c r="BI32" t="s">
        <v>117</v>
      </c>
      <c r="BJ32" t="s">
        <v>253</v>
      </c>
      <c r="BK32" t="s">
        <v>69</v>
      </c>
      <c r="BL32">
        <v>0.85535714285714293</v>
      </c>
      <c r="BM32">
        <v>5245</v>
      </c>
      <c r="BN32" t="s">
        <v>120</v>
      </c>
      <c r="BO32" t="s">
        <v>215</v>
      </c>
      <c r="BP32">
        <v>1</v>
      </c>
      <c r="BQ32">
        <v>3260.58</v>
      </c>
      <c r="BR32">
        <v>1.6706452542469864E-2</v>
      </c>
      <c r="BS32">
        <v>0.2871663038057401</v>
      </c>
      <c r="BT32">
        <v>0.18769666746407082</v>
      </c>
      <c r="BU32">
        <v>19.882000000000001</v>
      </c>
      <c r="BV32">
        <v>0.21468573075955813</v>
      </c>
      <c r="BW32">
        <v>27.203749026246864</v>
      </c>
      <c r="BX32">
        <v>0</v>
      </c>
      <c r="BY32">
        <v>7</v>
      </c>
      <c r="BZ32">
        <v>887</v>
      </c>
    </row>
    <row r="33" spans="1:78" ht="16.5">
      <c r="A33" s="126" t="str">
        <f t="shared" si="1"/>
        <v>청라교통</v>
      </c>
      <c r="B33" s="127" t="str">
        <f t="shared" si="2"/>
        <v>김창곤</v>
      </c>
      <c r="C33" s="128" t="str">
        <f t="shared" si="3"/>
        <v>D</v>
      </c>
      <c r="D33" s="129">
        <f t="shared" si="4"/>
        <v>0.81300000000000006</v>
      </c>
      <c r="E33" s="130">
        <f t="shared" si="5"/>
        <v>3028</v>
      </c>
      <c r="F33" s="131" t="str">
        <f t="shared" si="6"/>
        <v>308</v>
      </c>
      <c r="G33" s="132" t="str">
        <f t="shared" si="7"/>
        <v>75아1292</v>
      </c>
      <c r="H33" s="133">
        <f t="shared" si="8"/>
        <v>1</v>
      </c>
      <c r="I33" s="134">
        <f t="shared" si="9"/>
        <v>5406.732</v>
      </c>
      <c r="J33" s="135">
        <f t="shared" si="10"/>
        <v>2.3390752303581785E-2</v>
      </c>
      <c r="K33" s="135">
        <f t="shared" si="11"/>
        <v>0.31137388630571189</v>
      </c>
      <c r="L33" s="135">
        <f t="shared" si="12"/>
        <v>0.17570687801799684</v>
      </c>
      <c r="M33" s="136">
        <f t="shared" si="13"/>
        <v>22.867999999999999</v>
      </c>
      <c r="N33" s="137">
        <f t="shared" si="14"/>
        <v>0.75831389460398624</v>
      </c>
      <c r="O33" s="137">
        <f t="shared" si="15"/>
        <v>26.134086172571529</v>
      </c>
      <c r="P33" s="218">
        <f t="shared" si="16"/>
        <v>33</v>
      </c>
      <c r="Q33" s="219">
        <f t="shared" si="17"/>
        <v>41</v>
      </c>
      <c r="R33" s="219">
        <f t="shared" si="18"/>
        <v>1413</v>
      </c>
      <c r="T33">
        <v>531</v>
      </c>
      <c r="U33">
        <v>3028</v>
      </c>
      <c r="V33" t="s">
        <v>254</v>
      </c>
      <c r="W33">
        <v>5406.732</v>
      </c>
      <c r="X33">
        <v>2216.6480000000001</v>
      </c>
      <c r="Y33">
        <v>2.4390000000000001</v>
      </c>
      <c r="Z33">
        <v>22.867999999999999</v>
      </c>
      <c r="AA33">
        <v>160.65079700000001</v>
      </c>
      <c r="AB33">
        <v>3.7577430000000001</v>
      </c>
      <c r="AC33">
        <v>50.022463000000002</v>
      </c>
      <c r="AD33" s="1">
        <v>950</v>
      </c>
      <c r="AE33">
        <v>41</v>
      </c>
      <c r="AF33">
        <v>1413</v>
      </c>
      <c r="AG33">
        <v>94</v>
      </c>
      <c r="AH33">
        <v>33.655183000000001</v>
      </c>
      <c r="AI33">
        <v>59876</v>
      </c>
      <c r="AJ33">
        <v>34960.800000000003</v>
      </c>
      <c r="AK33">
        <v>33</v>
      </c>
      <c r="AL33">
        <v>27095</v>
      </c>
      <c r="AM33">
        <v>0.81300000000000006</v>
      </c>
      <c r="AN33" t="s">
        <v>67</v>
      </c>
      <c r="AO33">
        <v>5406.732</v>
      </c>
      <c r="AP33" t="s">
        <v>558</v>
      </c>
      <c r="AQ33" t="s">
        <v>117</v>
      </c>
      <c r="AR33" t="s">
        <v>121</v>
      </c>
      <c r="AS33" t="s">
        <v>117</v>
      </c>
      <c r="AT33" t="s">
        <v>121</v>
      </c>
      <c r="AU33" t="s">
        <v>226</v>
      </c>
      <c r="AV33" t="s">
        <v>254</v>
      </c>
      <c r="AW33" t="s">
        <v>67</v>
      </c>
      <c r="AX33">
        <v>3028</v>
      </c>
      <c r="AY33" t="s">
        <v>432</v>
      </c>
      <c r="AZ33">
        <v>3</v>
      </c>
      <c r="BA33" t="s">
        <v>459</v>
      </c>
      <c r="BB33">
        <v>1</v>
      </c>
      <c r="BC33">
        <v>1</v>
      </c>
      <c r="BE33" t="s">
        <v>67</v>
      </c>
      <c r="BF33">
        <v>0</v>
      </c>
      <c r="BG33" t="s">
        <v>341</v>
      </c>
      <c r="BI33" t="s">
        <v>117</v>
      </c>
      <c r="BJ33" t="s">
        <v>254</v>
      </c>
      <c r="BK33" t="s">
        <v>67</v>
      </c>
      <c r="BL33">
        <v>0.81300000000000006</v>
      </c>
      <c r="BM33">
        <v>3028</v>
      </c>
      <c r="BN33" t="s">
        <v>121</v>
      </c>
      <c r="BO33" t="s">
        <v>226</v>
      </c>
      <c r="BP33">
        <v>1</v>
      </c>
      <c r="BQ33">
        <v>5406.732</v>
      </c>
      <c r="BR33">
        <v>2.3390752303581785E-2</v>
      </c>
      <c r="BS33">
        <v>0.31137388630571189</v>
      </c>
      <c r="BT33">
        <v>0.17570687801799684</v>
      </c>
      <c r="BU33">
        <v>22.867999999999999</v>
      </c>
      <c r="BV33">
        <v>0.75831389460398624</v>
      </c>
      <c r="BW33">
        <v>26.134086172571529</v>
      </c>
      <c r="BX33">
        <v>33</v>
      </c>
      <c r="BY33">
        <v>41</v>
      </c>
      <c r="BZ33">
        <v>1413</v>
      </c>
    </row>
    <row r="34" spans="1:78" ht="16.5">
      <c r="A34" s="109" t="str">
        <f t="shared" si="1"/>
        <v>청라교통</v>
      </c>
      <c r="B34" s="110" t="str">
        <f t="shared" si="2"/>
        <v>김천섭</v>
      </c>
      <c r="C34" s="111" t="str">
        <f t="shared" si="3"/>
        <v>S</v>
      </c>
      <c r="D34" s="112">
        <f t="shared" si="4"/>
        <v>1.0185714285714285</v>
      </c>
      <c r="E34" s="113">
        <f t="shared" si="5"/>
        <v>5300</v>
      </c>
      <c r="F34" s="114" t="str">
        <f t="shared" si="6"/>
        <v>112</v>
      </c>
      <c r="G34" s="115" t="str">
        <f t="shared" si="7"/>
        <v>72바1572</v>
      </c>
      <c r="H34" s="116">
        <f t="shared" si="8"/>
        <v>1</v>
      </c>
      <c r="I34" s="117">
        <f t="shared" si="9"/>
        <v>2205.3580000000002</v>
      </c>
      <c r="J34" s="118">
        <f t="shared" si="10"/>
        <v>1.4998630133801597E-2</v>
      </c>
      <c r="K34" s="118">
        <f t="shared" si="11"/>
        <v>0.3691631950064968</v>
      </c>
      <c r="L34" s="118">
        <f t="shared" si="12"/>
        <v>0.28340069956895886</v>
      </c>
      <c r="M34" s="119">
        <f t="shared" si="13"/>
        <v>15.33</v>
      </c>
      <c r="N34" s="120">
        <f t="shared" si="14"/>
        <v>4.5344111931033416E-2</v>
      </c>
      <c r="O34" s="120">
        <f t="shared" si="15"/>
        <v>54.911719548481464</v>
      </c>
      <c r="P34" s="220">
        <f t="shared" si="16"/>
        <v>12</v>
      </c>
      <c r="Q34" s="221">
        <f t="shared" si="17"/>
        <v>1</v>
      </c>
      <c r="R34" s="221">
        <f t="shared" si="18"/>
        <v>1211</v>
      </c>
      <c r="T34">
        <v>531</v>
      </c>
      <c r="U34">
        <v>5300</v>
      </c>
      <c r="V34" t="s">
        <v>255</v>
      </c>
      <c r="W34">
        <v>2205.3580000000002</v>
      </c>
      <c r="X34">
        <v>1031.202</v>
      </c>
      <c r="Y34">
        <v>2.1389999999999998</v>
      </c>
      <c r="Z34">
        <v>15.33</v>
      </c>
      <c r="AA34">
        <v>137.21413100000001</v>
      </c>
      <c r="AB34">
        <v>2.0580240000000001</v>
      </c>
      <c r="AC34">
        <v>50.654406999999999</v>
      </c>
      <c r="AD34" s="1">
        <v>625</v>
      </c>
      <c r="AE34">
        <v>1</v>
      </c>
      <c r="AF34">
        <v>1211</v>
      </c>
      <c r="AG34">
        <v>83</v>
      </c>
      <c r="AH34">
        <v>16.072382000000001</v>
      </c>
      <c r="AI34">
        <v>2167</v>
      </c>
      <c r="AJ34">
        <v>0</v>
      </c>
      <c r="AK34">
        <v>12</v>
      </c>
      <c r="AL34">
        <v>7123</v>
      </c>
      <c r="AM34">
        <v>1.0185714285714285</v>
      </c>
      <c r="AN34" t="s">
        <v>71</v>
      </c>
      <c r="AO34">
        <v>2205.3580000000002</v>
      </c>
      <c r="AP34" t="s">
        <v>559</v>
      </c>
      <c r="AQ34" t="s">
        <v>117</v>
      </c>
      <c r="AR34" t="s">
        <v>118</v>
      </c>
      <c r="AS34" t="s">
        <v>117</v>
      </c>
      <c r="AT34" t="s">
        <v>118</v>
      </c>
      <c r="AU34" t="s">
        <v>192</v>
      </c>
      <c r="AV34" t="s">
        <v>255</v>
      </c>
      <c r="AW34" t="s">
        <v>71</v>
      </c>
      <c r="AX34">
        <v>5300</v>
      </c>
      <c r="AY34" t="s">
        <v>471</v>
      </c>
      <c r="AZ34">
        <v>8</v>
      </c>
      <c r="BA34" t="s">
        <v>560</v>
      </c>
      <c r="BB34">
        <v>1</v>
      </c>
      <c r="BC34">
        <v>1</v>
      </c>
      <c r="BE34" t="s">
        <v>66</v>
      </c>
      <c r="BF34">
        <v>1</v>
      </c>
      <c r="BG34" t="s">
        <v>342</v>
      </c>
      <c r="BI34" t="s">
        <v>117</v>
      </c>
      <c r="BJ34" t="s">
        <v>255</v>
      </c>
      <c r="BK34" t="s">
        <v>71</v>
      </c>
      <c r="BL34">
        <v>1.0185714285714285</v>
      </c>
      <c r="BM34">
        <v>5300</v>
      </c>
      <c r="BN34" t="s">
        <v>118</v>
      </c>
      <c r="BO34" t="s">
        <v>192</v>
      </c>
      <c r="BP34">
        <v>1</v>
      </c>
      <c r="BQ34">
        <v>2205.3580000000002</v>
      </c>
      <c r="BR34">
        <v>1.4998630133801597E-2</v>
      </c>
      <c r="BS34">
        <v>0.3691631950064968</v>
      </c>
      <c r="BT34">
        <v>0.28340069956895886</v>
      </c>
      <c r="BU34">
        <v>15.33</v>
      </c>
      <c r="BV34">
        <v>4.5344111931033416E-2</v>
      </c>
      <c r="BW34">
        <v>54.911719548481464</v>
      </c>
      <c r="BX34">
        <v>12</v>
      </c>
      <c r="BY34">
        <v>1</v>
      </c>
      <c r="BZ34">
        <v>1211</v>
      </c>
    </row>
    <row r="35" spans="1:78" ht="16.5">
      <c r="A35" s="126" t="str">
        <f t="shared" si="1"/>
        <v>청라교통</v>
      </c>
      <c r="B35" s="127" t="str">
        <f t="shared" si="2"/>
        <v>김태영</v>
      </c>
      <c r="C35" s="128" t="str">
        <f t="shared" si="3"/>
        <v>D</v>
      </c>
      <c r="D35" s="129">
        <f t="shared" si="4"/>
        <v>0.83312499999999989</v>
      </c>
      <c r="E35" s="130">
        <f t="shared" si="5"/>
        <v>2210</v>
      </c>
      <c r="F35" s="131" t="str">
        <f t="shared" si="6"/>
        <v>306</v>
      </c>
      <c r="G35" s="132" t="str">
        <f t="shared" si="7"/>
        <v>72바1307</v>
      </c>
      <c r="H35" s="133">
        <f t="shared" si="8"/>
        <v>1</v>
      </c>
      <c r="I35" s="134">
        <f t="shared" si="9"/>
        <v>4352.9369999999999</v>
      </c>
      <c r="J35" s="135">
        <f t="shared" si="10"/>
        <v>2.5204895597129396E-2</v>
      </c>
      <c r="K35" s="135">
        <f t="shared" si="11"/>
        <v>0.23251333838223873</v>
      </c>
      <c r="L35" s="135">
        <f t="shared" si="12"/>
        <v>0.18998666877099302</v>
      </c>
      <c r="M35" s="136">
        <f t="shared" si="13"/>
        <v>22.068999999999999</v>
      </c>
      <c r="N35" s="137">
        <f t="shared" si="14"/>
        <v>0.41351391026334633</v>
      </c>
      <c r="O35" s="137">
        <f t="shared" si="15"/>
        <v>38.066252739242493</v>
      </c>
      <c r="P35" s="218">
        <f t="shared" si="16"/>
        <v>10</v>
      </c>
      <c r="Q35" s="219">
        <f t="shared" si="17"/>
        <v>18</v>
      </c>
      <c r="R35" s="219">
        <f t="shared" si="18"/>
        <v>1657</v>
      </c>
      <c r="T35">
        <v>531</v>
      </c>
      <c r="U35">
        <v>2210</v>
      </c>
      <c r="V35" t="s">
        <v>256</v>
      </c>
      <c r="W35">
        <v>4352.9369999999999</v>
      </c>
      <c r="X35">
        <v>1632.9290000000001</v>
      </c>
      <c r="Y35">
        <v>2.6659999999999999</v>
      </c>
      <c r="Z35">
        <v>22.068999999999999</v>
      </c>
      <c r="AA35">
        <v>131.697193</v>
      </c>
      <c r="AB35">
        <v>3.3194140000000001</v>
      </c>
      <c r="AC35">
        <v>30.621354</v>
      </c>
      <c r="AD35" s="1">
        <v>827</v>
      </c>
      <c r="AE35">
        <v>18</v>
      </c>
      <c r="AF35">
        <v>1657</v>
      </c>
      <c r="AG35">
        <v>98</v>
      </c>
      <c r="AH35">
        <v>33.052616999999998</v>
      </c>
      <c r="AI35">
        <v>28514.1</v>
      </c>
      <c r="AJ35">
        <v>15994.6</v>
      </c>
      <c r="AK35">
        <v>10</v>
      </c>
      <c r="AL35">
        <v>1253</v>
      </c>
      <c r="AM35">
        <v>0.83312499999999989</v>
      </c>
      <c r="AN35" t="s">
        <v>67</v>
      </c>
      <c r="AO35">
        <v>4352.9369999999999</v>
      </c>
      <c r="AP35" t="s">
        <v>561</v>
      </c>
      <c r="AQ35" t="s">
        <v>117</v>
      </c>
      <c r="AR35" t="s">
        <v>119</v>
      </c>
      <c r="AS35" t="s">
        <v>117</v>
      </c>
      <c r="AT35" t="s">
        <v>119</v>
      </c>
      <c r="AU35" t="s">
        <v>209</v>
      </c>
      <c r="AV35" t="s">
        <v>256</v>
      </c>
      <c r="AW35" t="s">
        <v>67</v>
      </c>
      <c r="AX35">
        <v>2210</v>
      </c>
      <c r="AY35" t="s">
        <v>433</v>
      </c>
      <c r="AZ35">
        <v>3</v>
      </c>
      <c r="BA35" t="s">
        <v>355</v>
      </c>
      <c r="BB35">
        <v>1</v>
      </c>
      <c r="BC35">
        <v>1</v>
      </c>
      <c r="BE35" t="s">
        <v>67</v>
      </c>
      <c r="BF35">
        <v>0</v>
      </c>
      <c r="BG35" t="s">
        <v>341</v>
      </c>
      <c r="BI35" t="s">
        <v>117</v>
      </c>
      <c r="BJ35" t="s">
        <v>256</v>
      </c>
      <c r="BK35" t="s">
        <v>67</v>
      </c>
      <c r="BL35">
        <v>0.83312499999999989</v>
      </c>
      <c r="BM35">
        <v>2210</v>
      </c>
      <c r="BN35" t="s">
        <v>119</v>
      </c>
      <c r="BO35" t="s">
        <v>209</v>
      </c>
      <c r="BP35">
        <v>1</v>
      </c>
      <c r="BQ35">
        <v>4352.9369999999999</v>
      </c>
      <c r="BR35">
        <v>2.5204895597129396E-2</v>
      </c>
      <c r="BS35">
        <v>0.23251333838223873</v>
      </c>
      <c r="BT35">
        <v>0.18998666877099302</v>
      </c>
      <c r="BU35">
        <v>22.068999999999999</v>
      </c>
      <c r="BV35">
        <v>0.41351391026334633</v>
      </c>
      <c r="BW35">
        <v>38.066252739242493</v>
      </c>
      <c r="BX35">
        <v>10</v>
      </c>
      <c r="BY35">
        <v>18</v>
      </c>
      <c r="BZ35">
        <v>1657</v>
      </c>
    </row>
    <row r="36" spans="1:78" ht="16.5">
      <c r="A36" s="109" t="str">
        <f t="shared" si="1"/>
        <v>청라교통</v>
      </c>
      <c r="B36" s="110" t="str">
        <f t="shared" si="2"/>
        <v>김형만</v>
      </c>
      <c r="C36" s="111" t="str">
        <f t="shared" si="3"/>
        <v>F</v>
      </c>
      <c r="D36" s="112">
        <f t="shared" si="4"/>
        <v>0.72673169854310404</v>
      </c>
      <c r="E36" s="113">
        <f t="shared" si="5"/>
        <v>9499</v>
      </c>
      <c r="F36" s="114" t="str">
        <f t="shared" si="6"/>
        <v>306</v>
      </c>
      <c r="G36" s="115" t="str">
        <f t="shared" si="7"/>
        <v>70바6089</v>
      </c>
      <c r="H36" s="116">
        <f t="shared" si="8"/>
        <v>2</v>
      </c>
      <c r="I36" s="117">
        <f t="shared" si="9"/>
        <v>4631.2159999999994</v>
      </c>
      <c r="J36" s="118">
        <f t="shared" si="10"/>
        <v>5.1011195630991733E-2</v>
      </c>
      <c r="K36" s="118">
        <f t="shared" si="11"/>
        <v>0.35072032441378925</v>
      </c>
      <c r="L36" s="118">
        <f t="shared" si="12"/>
        <v>0.23687083478723517</v>
      </c>
      <c r="M36" s="119">
        <f t="shared" si="13"/>
        <v>27.088000000000001</v>
      </c>
      <c r="N36" s="120">
        <f t="shared" si="14"/>
        <v>1.0148522547857843</v>
      </c>
      <c r="O36" s="120">
        <f t="shared" si="15"/>
        <v>74.688807432000587</v>
      </c>
      <c r="P36" s="220">
        <f t="shared" si="16"/>
        <v>75</v>
      </c>
      <c r="Q36" s="221">
        <f t="shared" si="17"/>
        <v>47</v>
      </c>
      <c r="R36" s="221">
        <f t="shared" si="18"/>
        <v>3459</v>
      </c>
      <c r="T36">
        <v>531</v>
      </c>
      <c r="U36">
        <v>9499</v>
      </c>
      <c r="V36" t="s">
        <v>257</v>
      </c>
      <c r="W36">
        <v>4631.2160000000003</v>
      </c>
      <c r="X36">
        <v>1985.37</v>
      </c>
      <c r="Y36">
        <v>2.3330000000000002</v>
      </c>
      <c r="Z36">
        <v>27.088000000000001</v>
      </c>
      <c r="AA36">
        <v>169.107485</v>
      </c>
      <c r="AB36">
        <v>8.6263749999999995</v>
      </c>
      <c r="AC36">
        <v>59.309432000000001</v>
      </c>
      <c r="AD36" s="1">
        <v>1097</v>
      </c>
      <c r="AE36">
        <v>47</v>
      </c>
      <c r="AF36">
        <v>3459</v>
      </c>
      <c r="AG36">
        <v>95</v>
      </c>
      <c r="AH36">
        <v>27.386227000000002</v>
      </c>
      <c r="AI36">
        <v>70035.7</v>
      </c>
      <c r="AJ36">
        <v>37862.800000000003</v>
      </c>
      <c r="AK36">
        <v>75</v>
      </c>
      <c r="AL36">
        <v>59205</v>
      </c>
      <c r="AM36">
        <v>0.72673169854310404</v>
      </c>
      <c r="AN36" t="s">
        <v>70</v>
      </c>
      <c r="AO36">
        <v>4386.28</v>
      </c>
      <c r="AP36" t="s">
        <v>562</v>
      </c>
      <c r="AQ36" t="s">
        <v>117</v>
      </c>
      <c r="AR36" t="s">
        <v>119</v>
      </c>
      <c r="AS36" t="s">
        <v>117</v>
      </c>
      <c r="AT36" t="s">
        <v>119</v>
      </c>
      <c r="AU36" t="s">
        <v>205</v>
      </c>
      <c r="AV36" t="s">
        <v>257</v>
      </c>
      <c r="AW36" t="s">
        <v>70</v>
      </c>
      <c r="AX36">
        <v>9499</v>
      </c>
      <c r="AY36" t="s">
        <v>451</v>
      </c>
      <c r="AZ36">
        <v>3</v>
      </c>
      <c r="BA36" t="s">
        <v>517</v>
      </c>
      <c r="BB36">
        <v>2</v>
      </c>
      <c r="BC36">
        <v>1</v>
      </c>
      <c r="BE36" t="s">
        <v>70</v>
      </c>
      <c r="BF36">
        <v>0</v>
      </c>
      <c r="BG36" t="s">
        <v>341</v>
      </c>
      <c r="BI36" t="s">
        <v>117</v>
      </c>
      <c r="BJ36" t="s">
        <v>257</v>
      </c>
      <c r="BK36" t="s">
        <v>70</v>
      </c>
      <c r="BL36">
        <v>0.72673169854310404</v>
      </c>
      <c r="BM36">
        <v>9499</v>
      </c>
      <c r="BN36" t="s">
        <v>119</v>
      </c>
      <c r="BO36" t="s">
        <v>205</v>
      </c>
      <c r="BP36">
        <v>2</v>
      </c>
      <c r="BQ36">
        <v>4631.2159999999994</v>
      </c>
      <c r="BR36">
        <v>5.1011195630991733E-2</v>
      </c>
      <c r="BS36">
        <v>0.35072032441378925</v>
      </c>
      <c r="BT36">
        <v>0.23687083478723514</v>
      </c>
      <c r="BU36">
        <v>27.088000000000001</v>
      </c>
      <c r="BV36">
        <v>1.0148522547857843</v>
      </c>
      <c r="BW36">
        <v>74.688807432000587</v>
      </c>
      <c r="BX36">
        <v>75</v>
      </c>
      <c r="BY36">
        <v>47</v>
      </c>
      <c r="BZ36">
        <v>3459</v>
      </c>
    </row>
    <row r="37" spans="1:78" ht="16.5">
      <c r="A37" s="126" t="str">
        <f t="shared" si="1"/>
        <v>청라교통</v>
      </c>
      <c r="B37" s="127" t="str">
        <f t="shared" si="2"/>
        <v>김형배</v>
      </c>
      <c r="C37" s="128" t="str">
        <f t="shared" si="3"/>
        <v>B</v>
      </c>
      <c r="D37" s="129">
        <f t="shared" si="4"/>
        <v>0.90619034078857608</v>
      </c>
      <c r="E37" s="130">
        <f t="shared" si="5"/>
        <v>8595</v>
      </c>
      <c r="F37" s="131" t="str">
        <f t="shared" si="6"/>
        <v>306</v>
      </c>
      <c r="G37" s="132" t="str">
        <f t="shared" si="7"/>
        <v>70바5921</v>
      </c>
      <c r="H37" s="133">
        <f t="shared" si="8"/>
        <v>11</v>
      </c>
      <c r="I37" s="134">
        <f t="shared" si="9"/>
        <v>3710.6819999999998</v>
      </c>
      <c r="J37" s="135">
        <f t="shared" si="10"/>
        <v>2.5877502417389908E-2</v>
      </c>
      <c r="K37" s="135">
        <f t="shared" si="11"/>
        <v>0.28681886273623447</v>
      </c>
      <c r="L37" s="135">
        <f t="shared" si="12"/>
        <v>0.1220799842185345</v>
      </c>
      <c r="M37" s="136">
        <f t="shared" si="13"/>
        <v>16.952000000000002</v>
      </c>
      <c r="N37" s="137">
        <f t="shared" si="14"/>
        <v>0</v>
      </c>
      <c r="O37" s="137">
        <f t="shared" si="15"/>
        <v>32.069576428268441</v>
      </c>
      <c r="P37" s="218">
        <f t="shared" si="16"/>
        <v>31</v>
      </c>
      <c r="Q37" s="219">
        <f t="shared" si="17"/>
        <v>0</v>
      </c>
      <c r="R37" s="219">
        <f t="shared" si="18"/>
        <v>1190</v>
      </c>
      <c r="T37">
        <v>531</v>
      </c>
      <c r="U37">
        <v>8595</v>
      </c>
      <c r="V37" t="s">
        <v>258</v>
      </c>
      <c r="W37">
        <v>3710.6819999999998</v>
      </c>
      <c r="X37">
        <v>1270.222</v>
      </c>
      <c r="Y37">
        <v>2.9209999999999998</v>
      </c>
      <c r="Z37">
        <v>16.952000000000002</v>
      </c>
      <c r="AA37">
        <v>125.258031</v>
      </c>
      <c r="AB37">
        <v>3.2413650000000001</v>
      </c>
      <c r="AC37">
        <v>35.926366000000002</v>
      </c>
      <c r="AD37" s="1">
        <v>453</v>
      </c>
      <c r="AE37">
        <v>0</v>
      </c>
      <c r="AF37">
        <v>1190</v>
      </c>
      <c r="AG37">
        <v>90</v>
      </c>
      <c r="AH37">
        <v>29.624303999999999</v>
      </c>
      <c r="AI37">
        <v>26222.1</v>
      </c>
      <c r="AJ37">
        <v>7911.3</v>
      </c>
      <c r="AK37">
        <v>31</v>
      </c>
      <c r="AL37">
        <v>19676</v>
      </c>
      <c r="AM37">
        <v>0.90619034078857608</v>
      </c>
      <c r="AN37" t="s">
        <v>68</v>
      </c>
      <c r="AO37">
        <v>625.04899999999998</v>
      </c>
      <c r="AP37" t="s">
        <v>563</v>
      </c>
      <c r="AQ37" t="s">
        <v>117</v>
      </c>
      <c r="AR37" t="s">
        <v>119</v>
      </c>
      <c r="AS37" t="s">
        <v>117</v>
      </c>
      <c r="AT37" t="s">
        <v>119</v>
      </c>
      <c r="AU37" t="s">
        <v>198</v>
      </c>
      <c r="AV37" t="s">
        <v>258</v>
      </c>
      <c r="AW37" t="s">
        <v>68</v>
      </c>
      <c r="AX37">
        <v>8595</v>
      </c>
      <c r="AY37" t="s">
        <v>449</v>
      </c>
      <c r="AZ37">
        <v>12</v>
      </c>
      <c r="BA37" t="s">
        <v>564</v>
      </c>
      <c r="BB37">
        <v>11</v>
      </c>
      <c r="BC37">
        <v>1</v>
      </c>
      <c r="BE37" t="s">
        <v>66</v>
      </c>
      <c r="BF37">
        <v>-1</v>
      </c>
      <c r="BG37" t="s">
        <v>403</v>
      </c>
      <c r="BI37" t="s">
        <v>117</v>
      </c>
      <c r="BJ37" t="s">
        <v>258</v>
      </c>
      <c r="BK37" t="s">
        <v>68</v>
      </c>
      <c r="BL37">
        <v>0.90619034078857608</v>
      </c>
      <c r="BM37">
        <v>8595</v>
      </c>
      <c r="BN37" t="s">
        <v>119</v>
      </c>
      <c r="BO37" t="s">
        <v>198</v>
      </c>
      <c r="BP37">
        <v>11</v>
      </c>
      <c r="BQ37">
        <v>3710.6819999999998</v>
      </c>
      <c r="BR37">
        <v>2.5877502417389908E-2</v>
      </c>
      <c r="BS37">
        <v>0.28681886273623447</v>
      </c>
      <c r="BT37">
        <v>0.1220799842185345</v>
      </c>
      <c r="BU37">
        <v>16.952000000000002</v>
      </c>
      <c r="BV37">
        <v>0</v>
      </c>
      <c r="BW37">
        <v>32.069576428268441</v>
      </c>
      <c r="BX37">
        <v>31</v>
      </c>
      <c r="BY37">
        <v>0</v>
      </c>
      <c r="BZ37">
        <v>1190</v>
      </c>
    </row>
    <row r="38" spans="1:78" ht="16.5">
      <c r="A38" s="109" t="str">
        <f t="shared" si="1"/>
        <v>청라교통</v>
      </c>
      <c r="B38" s="110" t="str">
        <f t="shared" si="2"/>
        <v>김형철</v>
      </c>
      <c r="C38" s="111" t="str">
        <f t="shared" si="3"/>
        <v>F</v>
      </c>
      <c r="D38" s="112">
        <f t="shared" si="4"/>
        <v>0.78363636363636369</v>
      </c>
      <c r="E38" s="113">
        <f t="shared" si="5"/>
        <v>4177</v>
      </c>
      <c r="F38" s="114" t="str">
        <f t="shared" si="6"/>
        <v>306</v>
      </c>
      <c r="G38" s="115" t="str">
        <f t="shared" si="7"/>
        <v>70바6090</v>
      </c>
      <c r="H38" s="116">
        <f t="shared" si="8"/>
        <v>1</v>
      </c>
      <c r="I38" s="117">
        <f t="shared" si="9"/>
        <v>3620.5680000000002</v>
      </c>
      <c r="J38" s="118">
        <f t="shared" si="10"/>
        <v>2.6790610551865476E-2</v>
      </c>
      <c r="K38" s="118">
        <f t="shared" si="11"/>
        <v>0.36480567210026971</v>
      </c>
      <c r="L38" s="118">
        <f t="shared" si="12"/>
        <v>0.15356706461527583</v>
      </c>
      <c r="M38" s="119">
        <f t="shared" si="13"/>
        <v>21.126999999999999</v>
      </c>
      <c r="N38" s="120">
        <f t="shared" si="14"/>
        <v>0.2485797808520652</v>
      </c>
      <c r="O38" s="120">
        <f t="shared" si="15"/>
        <v>19.66542266296338</v>
      </c>
      <c r="P38" s="220">
        <f t="shared" si="16"/>
        <v>61</v>
      </c>
      <c r="Q38" s="221">
        <f t="shared" si="17"/>
        <v>9</v>
      </c>
      <c r="R38" s="221">
        <f t="shared" si="18"/>
        <v>712</v>
      </c>
      <c r="T38">
        <v>531</v>
      </c>
      <c r="U38">
        <v>4177</v>
      </c>
      <c r="V38" t="s">
        <v>259</v>
      </c>
      <c r="W38">
        <v>3620.5680000000002</v>
      </c>
      <c r="X38">
        <v>1400.07</v>
      </c>
      <c r="Y38">
        <v>2.5859999999999999</v>
      </c>
      <c r="Z38">
        <v>21.126999999999999</v>
      </c>
      <c r="AA38">
        <v>132.54998399999999</v>
      </c>
      <c r="AB38">
        <v>3.5510950000000001</v>
      </c>
      <c r="AC38">
        <v>48.354985999999997</v>
      </c>
      <c r="AD38" s="1">
        <v>556</v>
      </c>
      <c r="AE38">
        <v>9</v>
      </c>
      <c r="AF38">
        <v>712</v>
      </c>
      <c r="AG38">
        <v>94</v>
      </c>
      <c r="AH38">
        <v>27.314737000000001</v>
      </c>
      <c r="AI38">
        <v>42038.8</v>
      </c>
      <c r="AJ38">
        <v>22436.2</v>
      </c>
      <c r="AK38">
        <v>61</v>
      </c>
      <c r="AL38">
        <v>61375</v>
      </c>
      <c r="AM38">
        <v>0.78363636363636369</v>
      </c>
      <c r="AN38" t="s">
        <v>70</v>
      </c>
      <c r="AO38">
        <v>3620.5680000000002</v>
      </c>
      <c r="AP38" t="s">
        <v>565</v>
      </c>
      <c r="AQ38" t="s">
        <v>117</v>
      </c>
      <c r="AR38" t="s">
        <v>119</v>
      </c>
      <c r="AS38" t="s">
        <v>117</v>
      </c>
      <c r="AT38" t="s">
        <v>119</v>
      </c>
      <c r="AU38" t="s">
        <v>206</v>
      </c>
      <c r="AV38" t="s">
        <v>259</v>
      </c>
      <c r="AW38" t="s">
        <v>70</v>
      </c>
      <c r="AX38">
        <v>4177</v>
      </c>
      <c r="AY38" t="s">
        <v>451</v>
      </c>
      <c r="AZ38">
        <v>2</v>
      </c>
      <c r="BA38" t="s">
        <v>452</v>
      </c>
      <c r="BB38">
        <v>1</v>
      </c>
      <c r="BC38">
        <v>1</v>
      </c>
      <c r="BE38" t="s">
        <v>70</v>
      </c>
      <c r="BF38">
        <v>0</v>
      </c>
      <c r="BG38" t="s">
        <v>341</v>
      </c>
      <c r="BI38" t="s">
        <v>117</v>
      </c>
      <c r="BJ38" t="s">
        <v>259</v>
      </c>
      <c r="BK38" t="s">
        <v>70</v>
      </c>
      <c r="BL38">
        <v>0.78363636363636369</v>
      </c>
      <c r="BM38">
        <v>4177</v>
      </c>
      <c r="BN38" t="s">
        <v>119</v>
      </c>
      <c r="BO38" t="s">
        <v>206</v>
      </c>
      <c r="BP38">
        <v>1</v>
      </c>
      <c r="BQ38">
        <v>3620.5680000000002</v>
      </c>
      <c r="BR38">
        <v>2.6790610551865476E-2</v>
      </c>
      <c r="BS38">
        <v>0.36480567210026971</v>
      </c>
      <c r="BT38">
        <v>0.15356706461527583</v>
      </c>
      <c r="BU38">
        <v>21.126999999999999</v>
      </c>
      <c r="BV38">
        <v>0.2485797808520652</v>
      </c>
      <c r="BW38">
        <v>19.66542266296338</v>
      </c>
      <c r="BX38">
        <v>61</v>
      </c>
      <c r="BY38">
        <v>9</v>
      </c>
      <c r="BZ38">
        <v>712</v>
      </c>
    </row>
    <row r="39" spans="1:78" ht="16.5">
      <c r="A39" s="126" t="str">
        <f t="shared" si="1"/>
        <v>청라교통</v>
      </c>
      <c r="B39" s="127" t="str">
        <f t="shared" si="2"/>
        <v>김훈구</v>
      </c>
      <c r="C39" s="128" t="str">
        <f t="shared" si="3"/>
        <v>A</v>
      </c>
      <c r="D39" s="129">
        <f t="shared" si="4"/>
        <v>0.96238095238095234</v>
      </c>
      <c r="E39" s="130">
        <f t="shared" si="5"/>
        <v>6807</v>
      </c>
      <c r="F39" s="131" t="str">
        <f t="shared" si="6"/>
        <v>112</v>
      </c>
      <c r="G39" s="132" t="str">
        <f t="shared" si="7"/>
        <v>70바6091</v>
      </c>
      <c r="H39" s="133">
        <f t="shared" si="8"/>
        <v>1</v>
      </c>
      <c r="I39" s="134">
        <f t="shared" si="9"/>
        <v>2853.5909999999999</v>
      </c>
      <c r="J39" s="135">
        <f t="shared" si="10"/>
        <v>2.1937281511800945E-2</v>
      </c>
      <c r="K39" s="135">
        <f t="shared" si="11"/>
        <v>0.36240273350136187</v>
      </c>
      <c r="L39" s="135">
        <f t="shared" si="12"/>
        <v>0.13947338634022885</v>
      </c>
      <c r="M39" s="136">
        <f t="shared" si="13"/>
        <v>14.877000000000001</v>
      </c>
      <c r="N39" s="137">
        <f t="shared" si="14"/>
        <v>0.87608911017731694</v>
      </c>
      <c r="O39" s="137">
        <f t="shared" si="15"/>
        <v>53.441435720816337</v>
      </c>
      <c r="P39" s="218">
        <f t="shared" si="16"/>
        <v>7</v>
      </c>
      <c r="Q39" s="219">
        <f t="shared" si="17"/>
        <v>25</v>
      </c>
      <c r="R39" s="219">
        <f t="shared" si="18"/>
        <v>1525</v>
      </c>
      <c r="T39">
        <v>531</v>
      </c>
      <c r="U39">
        <v>6807</v>
      </c>
      <c r="V39" t="s">
        <v>260</v>
      </c>
      <c r="W39">
        <v>2853.5909999999999</v>
      </c>
      <c r="X39">
        <v>1411.6690000000001</v>
      </c>
      <c r="Y39">
        <v>2.0209999999999999</v>
      </c>
      <c r="Z39">
        <v>14.877000000000001</v>
      </c>
      <c r="AA39">
        <v>172.953563</v>
      </c>
      <c r="AB39">
        <v>3.7941310000000001</v>
      </c>
      <c r="AC39">
        <v>62.678843999999998</v>
      </c>
      <c r="AD39" s="1">
        <v>398</v>
      </c>
      <c r="AE39">
        <v>25</v>
      </c>
      <c r="AF39">
        <v>1525</v>
      </c>
      <c r="AG39">
        <v>80</v>
      </c>
      <c r="AH39">
        <v>16.499174</v>
      </c>
      <c r="AI39">
        <v>1390.6</v>
      </c>
      <c r="AJ39">
        <v>0</v>
      </c>
      <c r="AK39">
        <v>7</v>
      </c>
      <c r="AL39">
        <v>2788</v>
      </c>
      <c r="AM39">
        <v>0.96238095238095234</v>
      </c>
      <c r="AN39" t="s">
        <v>66</v>
      </c>
      <c r="AO39">
        <v>2853.5909999999999</v>
      </c>
      <c r="AP39" t="s">
        <v>566</v>
      </c>
      <c r="AQ39" t="s">
        <v>117</v>
      </c>
      <c r="AR39" t="s">
        <v>118</v>
      </c>
      <c r="AS39" t="s">
        <v>117</v>
      </c>
      <c r="AT39" t="s">
        <v>118</v>
      </c>
      <c r="AU39" t="s">
        <v>191</v>
      </c>
      <c r="AV39" t="s">
        <v>260</v>
      </c>
      <c r="AW39" t="s">
        <v>66</v>
      </c>
      <c r="AX39">
        <v>6807</v>
      </c>
      <c r="AY39" t="s">
        <v>430</v>
      </c>
      <c r="AZ39">
        <v>9</v>
      </c>
      <c r="BA39" t="s">
        <v>437</v>
      </c>
      <c r="BB39">
        <v>1</v>
      </c>
      <c r="BC39">
        <v>1</v>
      </c>
      <c r="BE39" t="s">
        <v>69</v>
      </c>
      <c r="BF39">
        <v>2</v>
      </c>
      <c r="BG39" t="s">
        <v>342</v>
      </c>
      <c r="BI39" t="s">
        <v>117</v>
      </c>
      <c r="BJ39" t="s">
        <v>260</v>
      </c>
      <c r="BK39" t="s">
        <v>66</v>
      </c>
      <c r="BL39">
        <v>0.96238095238095234</v>
      </c>
      <c r="BM39">
        <v>6807</v>
      </c>
      <c r="BN39" t="s">
        <v>118</v>
      </c>
      <c r="BO39" t="s">
        <v>191</v>
      </c>
      <c r="BP39">
        <v>1</v>
      </c>
      <c r="BQ39">
        <v>2853.5909999999999</v>
      </c>
      <c r="BR39">
        <v>2.1937281511800945E-2</v>
      </c>
      <c r="BS39">
        <v>0.36240273350136187</v>
      </c>
      <c r="BT39">
        <v>0.13947338634022885</v>
      </c>
      <c r="BU39">
        <v>14.877000000000001</v>
      </c>
      <c r="BV39">
        <v>0.87608911017731694</v>
      </c>
      <c r="BW39">
        <v>53.441435720816337</v>
      </c>
      <c r="BX39">
        <v>7</v>
      </c>
      <c r="BY39">
        <v>25</v>
      </c>
      <c r="BZ39">
        <v>1525</v>
      </c>
    </row>
    <row r="40" spans="1:78" ht="16.5">
      <c r="A40" s="109" t="str">
        <f t="shared" si="1"/>
        <v>청라교통</v>
      </c>
      <c r="B40" s="110" t="str">
        <f t="shared" si="2"/>
        <v>나철근</v>
      </c>
      <c r="C40" s="111" t="str">
        <f t="shared" si="3"/>
        <v>A</v>
      </c>
      <c r="D40" s="112">
        <f t="shared" si="4"/>
        <v>0.99111238452560246</v>
      </c>
      <c r="E40" s="113">
        <f t="shared" si="5"/>
        <v>2391</v>
      </c>
      <c r="F40" s="114" t="str">
        <f t="shared" si="6"/>
        <v>112</v>
      </c>
      <c r="G40" s="115" t="str">
        <f t="shared" si="7"/>
        <v>70바5996</v>
      </c>
      <c r="H40" s="116">
        <f t="shared" si="8"/>
        <v>3</v>
      </c>
      <c r="I40" s="117">
        <f t="shared" si="9"/>
        <v>2879.4580000000001</v>
      </c>
      <c r="J40" s="118">
        <f t="shared" si="10"/>
        <v>2.1008936712582266E-2</v>
      </c>
      <c r="K40" s="118">
        <f t="shared" si="11"/>
        <v>0.38998045843649115</v>
      </c>
      <c r="L40" s="118">
        <f t="shared" si="12"/>
        <v>0.16079414945451539</v>
      </c>
      <c r="M40" s="119">
        <f t="shared" si="13"/>
        <v>11.959</v>
      </c>
      <c r="N40" s="120">
        <f t="shared" si="14"/>
        <v>3.4728757981536802E-2</v>
      </c>
      <c r="O40" s="120">
        <f t="shared" si="15"/>
        <v>7.1888529021781178</v>
      </c>
      <c r="P40" s="220">
        <f t="shared" si="16"/>
        <v>23</v>
      </c>
      <c r="Q40" s="221">
        <f t="shared" si="17"/>
        <v>1</v>
      </c>
      <c r="R40" s="221">
        <f t="shared" si="18"/>
        <v>207</v>
      </c>
      <c r="T40">
        <v>531</v>
      </c>
      <c r="U40">
        <v>2391</v>
      </c>
      <c r="V40" t="s">
        <v>261</v>
      </c>
      <c r="W40">
        <v>2879.4580000000001</v>
      </c>
      <c r="X40">
        <v>1370.808</v>
      </c>
      <c r="Y40">
        <v>2.101</v>
      </c>
      <c r="Z40">
        <v>11.959</v>
      </c>
      <c r="AA40">
        <v>192.20468199999999</v>
      </c>
      <c r="AB40">
        <v>4.0380159999999998</v>
      </c>
      <c r="AC40">
        <v>74.956069999999997</v>
      </c>
      <c r="AD40" s="1">
        <v>463</v>
      </c>
      <c r="AE40">
        <v>1</v>
      </c>
      <c r="AF40">
        <v>207</v>
      </c>
      <c r="AG40">
        <v>84</v>
      </c>
      <c r="AH40">
        <v>14.981206</v>
      </c>
      <c r="AI40">
        <v>2747.6</v>
      </c>
      <c r="AJ40">
        <v>0</v>
      </c>
      <c r="AK40">
        <v>23</v>
      </c>
      <c r="AL40">
        <v>28030</v>
      </c>
      <c r="AM40">
        <v>0.99111238452560246</v>
      </c>
      <c r="AN40" t="s">
        <v>66</v>
      </c>
      <c r="AO40">
        <v>2576.453</v>
      </c>
      <c r="AP40" t="s">
        <v>567</v>
      </c>
      <c r="AQ40" t="s">
        <v>117</v>
      </c>
      <c r="AR40" t="s">
        <v>118</v>
      </c>
      <c r="AS40" t="s">
        <v>117</v>
      </c>
      <c r="AT40" t="s">
        <v>118</v>
      </c>
      <c r="AU40" t="s">
        <v>177</v>
      </c>
      <c r="AV40" t="s">
        <v>261</v>
      </c>
      <c r="AW40" t="s">
        <v>66</v>
      </c>
      <c r="AX40">
        <v>2391</v>
      </c>
      <c r="AY40" t="s">
        <v>430</v>
      </c>
      <c r="AZ40">
        <v>3</v>
      </c>
      <c r="BA40" t="s">
        <v>402</v>
      </c>
      <c r="BB40">
        <v>3</v>
      </c>
      <c r="BC40">
        <v>1</v>
      </c>
      <c r="BE40" t="s">
        <v>66</v>
      </c>
      <c r="BF40">
        <v>0</v>
      </c>
      <c r="BG40" t="s">
        <v>341</v>
      </c>
      <c r="BI40" t="s">
        <v>117</v>
      </c>
      <c r="BJ40" t="s">
        <v>261</v>
      </c>
      <c r="BK40" t="s">
        <v>66</v>
      </c>
      <c r="BL40">
        <v>0.99111238452560246</v>
      </c>
      <c r="BM40">
        <v>2391</v>
      </c>
      <c r="BN40" t="s">
        <v>118</v>
      </c>
      <c r="BO40" t="s">
        <v>177</v>
      </c>
      <c r="BP40">
        <v>3</v>
      </c>
      <c r="BQ40">
        <v>2879.4580000000001</v>
      </c>
      <c r="BR40">
        <v>2.1008936712582266E-2</v>
      </c>
      <c r="BS40">
        <v>0.38998045843649115</v>
      </c>
      <c r="BT40">
        <v>0.16079414945451539</v>
      </c>
      <c r="BU40">
        <v>11.959</v>
      </c>
      <c r="BV40">
        <v>3.4728757981536802E-2</v>
      </c>
      <c r="BW40">
        <v>7.1888529021781178</v>
      </c>
      <c r="BX40">
        <v>23</v>
      </c>
      <c r="BY40">
        <v>1</v>
      </c>
      <c r="BZ40">
        <v>207</v>
      </c>
    </row>
    <row r="41" spans="1:78" ht="16.5">
      <c r="A41" s="126" t="str">
        <f t="shared" si="1"/>
        <v>청라교통</v>
      </c>
      <c r="B41" s="127" t="str">
        <f t="shared" si="2"/>
        <v>동용렬</v>
      </c>
      <c r="C41" s="128" t="str">
        <f t="shared" si="3"/>
        <v>C</v>
      </c>
      <c r="D41" s="129">
        <f t="shared" si="4"/>
        <v>0.89649999999999996</v>
      </c>
      <c r="E41" s="130">
        <f t="shared" si="5"/>
        <v>1005</v>
      </c>
      <c r="F41" s="131" t="str">
        <f t="shared" si="6"/>
        <v>112</v>
      </c>
      <c r="G41" s="132" t="str">
        <f t="shared" si="7"/>
        <v>70바6062</v>
      </c>
      <c r="H41" s="133">
        <f t="shared" si="8"/>
        <v>1</v>
      </c>
      <c r="I41" s="134">
        <f t="shared" si="9"/>
        <v>2284.2249999999999</v>
      </c>
      <c r="J41" s="135">
        <f t="shared" si="10"/>
        <v>7.4184662770813953E-2</v>
      </c>
      <c r="K41" s="135">
        <f t="shared" si="11"/>
        <v>0.37712601971264798</v>
      </c>
      <c r="L41" s="135">
        <f t="shared" si="12"/>
        <v>0.19350107804616445</v>
      </c>
      <c r="M41" s="136">
        <f t="shared" si="13"/>
        <v>18.859000000000002</v>
      </c>
      <c r="N41" s="137">
        <f t="shared" si="14"/>
        <v>1.1820201600105069</v>
      </c>
      <c r="O41" s="137">
        <f t="shared" si="15"/>
        <v>65.011108800577873</v>
      </c>
      <c r="P41" s="218">
        <f t="shared" si="16"/>
        <v>23</v>
      </c>
      <c r="Q41" s="219">
        <f t="shared" si="17"/>
        <v>27</v>
      </c>
      <c r="R41" s="219">
        <f t="shared" si="18"/>
        <v>1485</v>
      </c>
      <c r="T41">
        <v>531</v>
      </c>
      <c r="U41">
        <v>1005</v>
      </c>
      <c r="V41" t="s">
        <v>262</v>
      </c>
      <c r="W41">
        <v>2284.2249999999999</v>
      </c>
      <c r="X41">
        <v>1274.049</v>
      </c>
      <c r="Y41">
        <v>1.7929999999999999</v>
      </c>
      <c r="Z41">
        <v>18.859000000000002</v>
      </c>
      <c r="AA41">
        <v>150.84690800000001</v>
      </c>
      <c r="AB41">
        <v>11.190526999999999</v>
      </c>
      <c r="AC41">
        <v>56.888294000000002</v>
      </c>
      <c r="AD41" s="1">
        <v>442</v>
      </c>
      <c r="AE41">
        <v>27</v>
      </c>
      <c r="AF41">
        <v>1485</v>
      </c>
      <c r="AG41">
        <v>80</v>
      </c>
      <c r="AH41">
        <v>15.142670000000001</v>
      </c>
      <c r="AI41">
        <v>3373.5</v>
      </c>
      <c r="AJ41">
        <v>0</v>
      </c>
      <c r="AK41">
        <v>23</v>
      </c>
      <c r="AL41">
        <v>21456</v>
      </c>
      <c r="AM41">
        <v>0.89649999999999996</v>
      </c>
      <c r="AN41" t="s">
        <v>69</v>
      </c>
      <c r="AO41">
        <v>2284.2249999999999</v>
      </c>
      <c r="AP41" t="s">
        <v>568</v>
      </c>
      <c r="AQ41" t="s">
        <v>117</v>
      </c>
      <c r="AR41" t="s">
        <v>118</v>
      </c>
      <c r="AS41" t="s">
        <v>117</v>
      </c>
      <c r="AT41" t="s">
        <v>118</v>
      </c>
      <c r="AU41" t="s">
        <v>185</v>
      </c>
      <c r="AV41" t="s">
        <v>262</v>
      </c>
      <c r="AW41" t="s">
        <v>69</v>
      </c>
      <c r="AX41">
        <v>1005</v>
      </c>
      <c r="AY41" t="s">
        <v>428</v>
      </c>
      <c r="AZ41">
        <v>4</v>
      </c>
      <c r="BA41" t="s">
        <v>345</v>
      </c>
      <c r="BB41">
        <v>1</v>
      </c>
      <c r="BC41">
        <v>1</v>
      </c>
      <c r="BE41" t="s">
        <v>69</v>
      </c>
      <c r="BF41">
        <v>0</v>
      </c>
      <c r="BG41" t="s">
        <v>341</v>
      </c>
      <c r="BI41" t="s">
        <v>117</v>
      </c>
      <c r="BJ41" t="s">
        <v>262</v>
      </c>
      <c r="BK41" t="s">
        <v>69</v>
      </c>
      <c r="BL41">
        <v>0.89649999999999996</v>
      </c>
      <c r="BM41">
        <v>1005</v>
      </c>
      <c r="BN41" t="s">
        <v>118</v>
      </c>
      <c r="BO41" t="s">
        <v>185</v>
      </c>
      <c r="BP41">
        <v>1</v>
      </c>
      <c r="BQ41">
        <v>2284.2249999999999</v>
      </c>
      <c r="BR41">
        <v>7.4184662770813953E-2</v>
      </c>
      <c r="BS41">
        <v>0.37712601971264798</v>
      </c>
      <c r="BT41">
        <v>0.19350107804616445</v>
      </c>
      <c r="BU41">
        <v>18.859000000000002</v>
      </c>
      <c r="BV41">
        <v>1.1820201600105069</v>
      </c>
      <c r="BW41">
        <v>65.011108800577873</v>
      </c>
      <c r="BX41">
        <v>23</v>
      </c>
      <c r="BY41">
        <v>27</v>
      </c>
      <c r="BZ41">
        <v>1485</v>
      </c>
    </row>
    <row r="42" spans="1:78" ht="16.5">
      <c r="A42" s="109" t="str">
        <f t="shared" si="1"/>
        <v>청라교통</v>
      </c>
      <c r="B42" s="110" t="str">
        <f t="shared" si="2"/>
        <v>민지홍</v>
      </c>
      <c r="C42" s="111" t="str">
        <f t="shared" si="3"/>
        <v>C</v>
      </c>
      <c r="D42" s="112">
        <f t="shared" si="4"/>
        <v>0.86900000000000011</v>
      </c>
      <c r="E42" s="113">
        <f t="shared" si="5"/>
        <v>6711</v>
      </c>
      <c r="F42" s="114" t="str">
        <f t="shared" si="6"/>
        <v>308</v>
      </c>
      <c r="G42" s="115" t="str">
        <f t="shared" si="7"/>
        <v>75아1292</v>
      </c>
      <c r="H42" s="116">
        <f t="shared" si="8"/>
        <v>1</v>
      </c>
      <c r="I42" s="117">
        <f t="shared" si="9"/>
        <v>4918.3559999999998</v>
      </c>
      <c r="J42" s="118">
        <f t="shared" si="10"/>
        <v>4.2142185079927771E-2</v>
      </c>
      <c r="K42" s="118">
        <f t="shared" si="11"/>
        <v>0.35042760413066643</v>
      </c>
      <c r="L42" s="118">
        <f t="shared" si="12"/>
        <v>0.1142658237833943</v>
      </c>
      <c r="M42" s="119">
        <f t="shared" si="13"/>
        <v>17.806000000000001</v>
      </c>
      <c r="N42" s="120">
        <f t="shared" si="14"/>
        <v>0</v>
      </c>
      <c r="O42" s="120">
        <f t="shared" si="15"/>
        <v>20.088013149109173</v>
      </c>
      <c r="P42" s="220">
        <f t="shared" si="16"/>
        <v>80</v>
      </c>
      <c r="Q42" s="221">
        <f t="shared" si="17"/>
        <v>0</v>
      </c>
      <c r="R42" s="221">
        <f t="shared" si="18"/>
        <v>988</v>
      </c>
      <c r="T42">
        <v>531</v>
      </c>
      <c r="U42">
        <v>6711</v>
      </c>
      <c r="V42" t="s">
        <v>263</v>
      </c>
      <c r="W42">
        <v>4918.3559999999998</v>
      </c>
      <c r="X42">
        <v>1886.278</v>
      </c>
      <c r="Y42">
        <v>2.6070000000000002</v>
      </c>
      <c r="Z42">
        <v>17.806000000000001</v>
      </c>
      <c r="AA42">
        <v>180.236098</v>
      </c>
      <c r="AB42">
        <v>7.5955430000000002</v>
      </c>
      <c r="AC42">
        <v>63.159703999999998</v>
      </c>
      <c r="AD42" s="1">
        <v>562</v>
      </c>
      <c r="AE42">
        <v>0</v>
      </c>
      <c r="AF42">
        <v>988</v>
      </c>
      <c r="AG42">
        <v>94</v>
      </c>
      <c r="AH42">
        <v>27.288406999999999</v>
      </c>
      <c r="AI42">
        <v>105514.2</v>
      </c>
      <c r="AJ42">
        <v>27473.9</v>
      </c>
      <c r="AK42">
        <v>80</v>
      </c>
      <c r="AL42">
        <v>65136</v>
      </c>
      <c r="AM42">
        <v>0.86900000000000011</v>
      </c>
      <c r="AN42" t="s">
        <v>69</v>
      </c>
      <c r="AO42">
        <v>4918.3559999999998</v>
      </c>
      <c r="AP42" t="s">
        <v>569</v>
      </c>
      <c r="AQ42" t="s">
        <v>117</v>
      </c>
      <c r="AR42" t="s">
        <v>121</v>
      </c>
      <c r="AS42" t="s">
        <v>117</v>
      </c>
      <c r="AT42" t="s">
        <v>121</v>
      </c>
      <c r="AU42" t="s">
        <v>226</v>
      </c>
      <c r="AV42" t="s">
        <v>263</v>
      </c>
      <c r="AW42" t="s">
        <v>69</v>
      </c>
      <c r="AX42">
        <v>6711</v>
      </c>
      <c r="AY42" t="s">
        <v>457</v>
      </c>
      <c r="AZ42">
        <v>4</v>
      </c>
      <c r="BA42" t="s">
        <v>463</v>
      </c>
      <c r="BB42">
        <v>1</v>
      </c>
      <c r="BC42">
        <v>1</v>
      </c>
      <c r="BE42" t="s">
        <v>69</v>
      </c>
      <c r="BF42">
        <v>0</v>
      </c>
      <c r="BG42" t="s">
        <v>341</v>
      </c>
      <c r="BI42" t="s">
        <v>117</v>
      </c>
      <c r="BJ42" t="s">
        <v>263</v>
      </c>
      <c r="BK42" t="s">
        <v>69</v>
      </c>
      <c r="BL42">
        <v>0.86900000000000011</v>
      </c>
      <c r="BM42">
        <v>6711</v>
      </c>
      <c r="BN42" t="s">
        <v>121</v>
      </c>
      <c r="BO42" t="s">
        <v>226</v>
      </c>
      <c r="BP42">
        <v>1</v>
      </c>
      <c r="BQ42">
        <v>4918.3559999999998</v>
      </c>
      <c r="BR42">
        <v>4.2142185079927771E-2</v>
      </c>
      <c r="BS42">
        <v>0.35042760413066643</v>
      </c>
      <c r="BT42">
        <v>0.1142658237833943</v>
      </c>
      <c r="BU42">
        <v>17.806000000000001</v>
      </c>
      <c r="BV42">
        <v>0</v>
      </c>
      <c r="BW42">
        <v>20.088013149109173</v>
      </c>
      <c r="BX42">
        <v>80</v>
      </c>
      <c r="BY42">
        <v>0</v>
      </c>
      <c r="BZ42">
        <v>988</v>
      </c>
    </row>
    <row r="43" spans="1:78" ht="16.5">
      <c r="A43" s="126" t="str">
        <f t="shared" si="1"/>
        <v>청라교통</v>
      </c>
      <c r="B43" s="127" t="str">
        <f t="shared" si="2"/>
        <v>박경태</v>
      </c>
      <c r="C43" s="128" t="str">
        <f t="shared" si="3"/>
        <v>C</v>
      </c>
      <c r="D43" s="129">
        <f t="shared" si="4"/>
        <v>0.8984864537740227</v>
      </c>
      <c r="E43" s="130">
        <f t="shared" si="5"/>
        <v>1900</v>
      </c>
      <c r="F43" s="131" t="str">
        <f t="shared" si="6"/>
        <v>112</v>
      </c>
      <c r="G43" s="132" t="str">
        <f t="shared" si="7"/>
        <v>72바1573</v>
      </c>
      <c r="H43" s="133">
        <f t="shared" si="8"/>
        <v>2</v>
      </c>
      <c r="I43" s="134">
        <f t="shared" si="9"/>
        <v>1122.414</v>
      </c>
      <c r="J43" s="135">
        <f t="shared" si="10"/>
        <v>7.9962682644801844E-2</v>
      </c>
      <c r="K43" s="135">
        <f t="shared" si="11"/>
        <v>0.36962472406181018</v>
      </c>
      <c r="L43" s="135">
        <f t="shared" si="12"/>
        <v>0.22807983506976925</v>
      </c>
      <c r="M43" s="136">
        <f t="shared" si="13"/>
        <v>21.952999999999999</v>
      </c>
      <c r="N43" s="137">
        <f t="shared" si="14"/>
        <v>0</v>
      </c>
      <c r="O43" s="137">
        <f t="shared" si="15"/>
        <v>59.870517321859836</v>
      </c>
      <c r="P43" s="218">
        <f t="shared" si="16"/>
        <v>19</v>
      </c>
      <c r="Q43" s="219">
        <f t="shared" si="17"/>
        <v>10</v>
      </c>
      <c r="R43" s="219">
        <f t="shared" si="18"/>
        <v>880</v>
      </c>
      <c r="T43">
        <v>531</v>
      </c>
      <c r="U43">
        <v>1900</v>
      </c>
      <c r="V43" t="s">
        <v>383</v>
      </c>
      <c r="W43">
        <v>1122.414</v>
      </c>
      <c r="X43">
        <v>646.07799999999997</v>
      </c>
      <c r="Y43">
        <v>1.7370000000000001</v>
      </c>
      <c r="Z43">
        <v>21.952999999999999</v>
      </c>
      <c r="AA43">
        <v>68.493600000000001</v>
      </c>
      <c r="AB43">
        <v>5.4769319999999997</v>
      </c>
      <c r="AC43">
        <v>25.316928000000001</v>
      </c>
      <c r="AD43" s="1">
        <v>256</v>
      </c>
      <c r="AE43">
        <v>10</v>
      </c>
      <c r="AF43">
        <v>880</v>
      </c>
      <c r="AG43">
        <v>87</v>
      </c>
      <c r="AH43">
        <v>16.387136000000002</v>
      </c>
      <c r="AI43">
        <v>1997</v>
      </c>
      <c r="AJ43">
        <v>64</v>
      </c>
      <c r="AK43">
        <v>19</v>
      </c>
      <c r="AL43">
        <v>8212</v>
      </c>
      <c r="AM43">
        <v>0.8984864537740227</v>
      </c>
      <c r="AN43" t="s">
        <v>69</v>
      </c>
      <c r="AO43">
        <v>1023.8680000000001</v>
      </c>
      <c r="AP43" t="s">
        <v>570</v>
      </c>
      <c r="AQ43" t="s">
        <v>117</v>
      </c>
      <c r="AR43" t="s">
        <v>118</v>
      </c>
      <c r="AS43" t="s">
        <v>117</v>
      </c>
      <c r="AT43" t="s">
        <v>118</v>
      </c>
      <c r="AU43" t="s">
        <v>193</v>
      </c>
      <c r="AV43" t="s">
        <v>383</v>
      </c>
      <c r="AW43" t="s">
        <v>69</v>
      </c>
      <c r="AX43">
        <v>1900</v>
      </c>
      <c r="AY43" t="s">
        <v>428</v>
      </c>
      <c r="AZ43">
        <v>2</v>
      </c>
      <c r="BA43" t="s">
        <v>349</v>
      </c>
      <c r="BB43">
        <v>2</v>
      </c>
      <c r="BC43">
        <v>1</v>
      </c>
      <c r="BE43" t="s">
        <v>69</v>
      </c>
      <c r="BF43">
        <v>0</v>
      </c>
      <c r="BG43" t="s">
        <v>341</v>
      </c>
      <c r="BI43" t="s">
        <v>117</v>
      </c>
      <c r="BJ43" t="s">
        <v>383</v>
      </c>
      <c r="BK43" t="s">
        <v>69</v>
      </c>
      <c r="BL43">
        <v>0.8984864537740227</v>
      </c>
      <c r="BM43">
        <v>1900</v>
      </c>
      <c r="BN43" t="s">
        <v>118</v>
      </c>
      <c r="BO43" t="s">
        <v>193</v>
      </c>
      <c r="BP43">
        <v>2</v>
      </c>
      <c r="BQ43">
        <v>1122.414</v>
      </c>
      <c r="BR43">
        <v>7.9962682644801844E-2</v>
      </c>
      <c r="BS43">
        <v>0.36962472406181018</v>
      </c>
      <c r="BT43">
        <v>0.22807983506976925</v>
      </c>
      <c r="BU43">
        <v>21.952999999999999</v>
      </c>
      <c r="BV43">
        <v>0</v>
      </c>
      <c r="BW43">
        <v>59.870517321859836</v>
      </c>
      <c r="BX43">
        <v>19</v>
      </c>
      <c r="BY43">
        <v>10</v>
      </c>
      <c r="BZ43">
        <v>880</v>
      </c>
    </row>
    <row r="44" spans="1:78" ht="16.5">
      <c r="A44" s="109" t="str">
        <f t="shared" si="1"/>
        <v>청라교통</v>
      </c>
      <c r="B44" s="110" t="str">
        <f t="shared" si="2"/>
        <v>박동식</v>
      </c>
      <c r="C44" s="111" t="str">
        <f t="shared" si="3"/>
        <v>S</v>
      </c>
      <c r="D44" s="112">
        <f t="shared" si="4"/>
        <v>1.0284252631262554</v>
      </c>
      <c r="E44" s="113">
        <f t="shared" si="5"/>
        <v>3564</v>
      </c>
      <c r="F44" s="114" t="str">
        <f t="shared" si="6"/>
        <v>306</v>
      </c>
      <c r="G44" s="115" t="str">
        <f t="shared" si="7"/>
        <v>70바6051</v>
      </c>
      <c r="H44" s="116">
        <f t="shared" si="8"/>
        <v>3</v>
      </c>
      <c r="I44" s="117">
        <f t="shared" si="9"/>
        <v>4732.9069999999992</v>
      </c>
      <c r="J44" s="118">
        <f t="shared" si="10"/>
        <v>3.204371909689255E-3</v>
      </c>
      <c r="K44" s="118">
        <f t="shared" si="11"/>
        <v>0.20042784278484269</v>
      </c>
      <c r="L44" s="118">
        <f t="shared" si="12"/>
        <v>8.8317813977751958E-2</v>
      </c>
      <c r="M44" s="119">
        <f t="shared" si="13"/>
        <v>13.045</v>
      </c>
      <c r="N44" s="120">
        <f t="shared" si="14"/>
        <v>6.3385990893123412E-2</v>
      </c>
      <c r="O44" s="120">
        <f t="shared" si="15"/>
        <v>3.0213988992388825</v>
      </c>
      <c r="P44" s="220">
        <f t="shared" si="16"/>
        <v>0</v>
      </c>
      <c r="Q44" s="221">
        <f t="shared" si="17"/>
        <v>3</v>
      </c>
      <c r="R44" s="221">
        <f t="shared" si="18"/>
        <v>143</v>
      </c>
      <c r="T44">
        <v>531</v>
      </c>
      <c r="U44">
        <v>3564</v>
      </c>
      <c r="V44" t="s">
        <v>264</v>
      </c>
      <c r="W44">
        <v>4732.9070000000002</v>
      </c>
      <c r="X44">
        <v>1357.95</v>
      </c>
      <c r="Y44">
        <v>3.4849999999999999</v>
      </c>
      <c r="Z44">
        <v>13.045</v>
      </c>
      <c r="AA44">
        <v>142.504682</v>
      </c>
      <c r="AB44">
        <v>0.45663799999999999</v>
      </c>
      <c r="AC44">
        <v>28.561906</v>
      </c>
      <c r="AD44" s="1">
        <v>418</v>
      </c>
      <c r="AE44">
        <v>3</v>
      </c>
      <c r="AF44">
        <v>143</v>
      </c>
      <c r="AG44">
        <v>93</v>
      </c>
      <c r="AH44">
        <v>33.212291</v>
      </c>
      <c r="AI44">
        <v>23804.5</v>
      </c>
      <c r="AJ44">
        <v>3005</v>
      </c>
      <c r="AK44">
        <v>0</v>
      </c>
      <c r="AL44">
        <v>0</v>
      </c>
      <c r="AM44">
        <v>1.0284252631262554</v>
      </c>
      <c r="AN44" t="s">
        <v>71</v>
      </c>
      <c r="AO44">
        <v>4242.6369999999997</v>
      </c>
      <c r="AP44" t="s">
        <v>571</v>
      </c>
      <c r="AQ44" t="s">
        <v>117</v>
      </c>
      <c r="AR44" t="s">
        <v>119</v>
      </c>
      <c r="AS44" t="s">
        <v>117</v>
      </c>
      <c r="AT44" t="s">
        <v>119</v>
      </c>
      <c r="AU44" t="s">
        <v>201</v>
      </c>
      <c r="AV44" t="s">
        <v>264</v>
      </c>
      <c r="AW44" t="s">
        <v>71</v>
      </c>
      <c r="AX44">
        <v>3564</v>
      </c>
      <c r="AY44" t="s">
        <v>487</v>
      </c>
      <c r="AZ44">
        <v>2</v>
      </c>
      <c r="BA44" t="s">
        <v>488</v>
      </c>
      <c r="BB44">
        <v>3</v>
      </c>
      <c r="BC44">
        <v>1</v>
      </c>
      <c r="BE44" t="s">
        <v>66</v>
      </c>
      <c r="BF44">
        <v>1</v>
      </c>
      <c r="BG44" t="s">
        <v>342</v>
      </c>
      <c r="BI44" t="s">
        <v>117</v>
      </c>
      <c r="BJ44" t="s">
        <v>264</v>
      </c>
      <c r="BK44" t="s">
        <v>71</v>
      </c>
      <c r="BL44">
        <v>1.0284252631262554</v>
      </c>
      <c r="BM44">
        <v>3564</v>
      </c>
      <c r="BN44" t="s">
        <v>119</v>
      </c>
      <c r="BO44" t="s">
        <v>201</v>
      </c>
      <c r="BP44">
        <v>3</v>
      </c>
      <c r="BQ44">
        <v>4732.9069999999992</v>
      </c>
      <c r="BR44">
        <v>3.204371909689255E-3</v>
      </c>
      <c r="BS44">
        <v>0.20042784278484269</v>
      </c>
      <c r="BT44">
        <v>8.831781397775193E-2</v>
      </c>
      <c r="BU44">
        <v>13.045</v>
      </c>
      <c r="BV44">
        <v>6.3385990893123412E-2</v>
      </c>
      <c r="BW44">
        <v>3.0213988992388825</v>
      </c>
      <c r="BX44">
        <v>0</v>
      </c>
      <c r="BY44">
        <v>3</v>
      </c>
      <c r="BZ44">
        <v>143</v>
      </c>
    </row>
    <row r="45" spans="1:78" ht="16.5">
      <c r="A45" s="126" t="str">
        <f t="shared" si="1"/>
        <v>청라교통</v>
      </c>
      <c r="B45" s="127" t="str">
        <f t="shared" si="2"/>
        <v>박상신</v>
      </c>
      <c r="C45" s="128" t="str">
        <f t="shared" si="3"/>
        <v>B</v>
      </c>
      <c r="D45" s="129">
        <f t="shared" si="4"/>
        <v>0.93856847502817897</v>
      </c>
      <c r="E45" s="130">
        <f t="shared" si="5"/>
        <v>9673</v>
      </c>
      <c r="F45" s="131" t="str">
        <f t="shared" si="6"/>
        <v>306</v>
      </c>
      <c r="G45" s="132" t="str">
        <f t="shared" si="7"/>
        <v>70바5921</v>
      </c>
      <c r="H45" s="133">
        <f t="shared" si="8"/>
        <v>2</v>
      </c>
      <c r="I45" s="134">
        <f t="shared" si="9"/>
        <v>4111.1940000000004</v>
      </c>
      <c r="J45" s="135">
        <f t="shared" si="10"/>
        <v>1.9750014533258038E-2</v>
      </c>
      <c r="K45" s="135">
        <f t="shared" si="11"/>
        <v>0.21225808917707067</v>
      </c>
      <c r="L45" s="135">
        <f t="shared" si="12"/>
        <v>8.1971320253921356E-2</v>
      </c>
      <c r="M45" s="136">
        <f t="shared" si="13"/>
        <v>15.250999999999999</v>
      </c>
      <c r="N45" s="137">
        <f t="shared" si="14"/>
        <v>0.1216191695162038</v>
      </c>
      <c r="O45" s="137">
        <f t="shared" si="15"/>
        <v>12.551098294072231</v>
      </c>
      <c r="P45" s="218">
        <f t="shared" si="16"/>
        <v>2</v>
      </c>
      <c r="Q45" s="219">
        <f t="shared" si="17"/>
        <v>5</v>
      </c>
      <c r="R45" s="219">
        <f t="shared" si="18"/>
        <v>516</v>
      </c>
      <c r="T45">
        <v>531</v>
      </c>
      <c r="U45">
        <v>9673</v>
      </c>
      <c r="V45" t="s">
        <v>265</v>
      </c>
      <c r="W45">
        <v>4111.1940000000004</v>
      </c>
      <c r="X45">
        <v>1369.7919999999999</v>
      </c>
      <c r="Y45">
        <v>3.0009999999999999</v>
      </c>
      <c r="Z45">
        <v>15.250999999999999</v>
      </c>
      <c r="AA45">
        <v>128.08552599999999</v>
      </c>
      <c r="AB45">
        <v>2.5296910000000001</v>
      </c>
      <c r="AC45">
        <v>27.187189</v>
      </c>
      <c r="AD45" s="1">
        <v>337</v>
      </c>
      <c r="AE45">
        <v>5</v>
      </c>
      <c r="AF45">
        <v>516</v>
      </c>
      <c r="AG45">
        <v>93</v>
      </c>
      <c r="AH45">
        <v>32.097256000000002</v>
      </c>
      <c r="AI45">
        <v>29690.799999999999</v>
      </c>
      <c r="AJ45">
        <v>9262.7000000000007</v>
      </c>
      <c r="AK45">
        <v>2</v>
      </c>
      <c r="AL45">
        <v>254</v>
      </c>
      <c r="AM45">
        <v>0.93856847502817897</v>
      </c>
      <c r="AN45" t="s">
        <v>68</v>
      </c>
      <c r="AO45">
        <v>3866.299</v>
      </c>
      <c r="AP45" t="s">
        <v>572</v>
      </c>
      <c r="AQ45" t="s">
        <v>117</v>
      </c>
      <c r="AR45" t="s">
        <v>119</v>
      </c>
      <c r="AS45" t="s">
        <v>117</v>
      </c>
      <c r="AT45" t="s">
        <v>119</v>
      </c>
      <c r="AU45" t="s">
        <v>198</v>
      </c>
      <c r="AV45" t="s">
        <v>265</v>
      </c>
      <c r="AW45" t="s">
        <v>68</v>
      </c>
      <c r="AX45">
        <v>9673</v>
      </c>
      <c r="AY45" t="s">
        <v>449</v>
      </c>
      <c r="AZ45">
        <v>3</v>
      </c>
      <c r="BA45" t="s">
        <v>494</v>
      </c>
      <c r="BB45">
        <v>2</v>
      </c>
      <c r="BC45">
        <v>1</v>
      </c>
      <c r="BE45" t="s">
        <v>68</v>
      </c>
      <c r="BF45">
        <v>0</v>
      </c>
      <c r="BG45" t="s">
        <v>341</v>
      </c>
      <c r="BI45" t="s">
        <v>117</v>
      </c>
      <c r="BJ45" t="s">
        <v>265</v>
      </c>
      <c r="BK45" t="s">
        <v>68</v>
      </c>
      <c r="BL45">
        <v>0.93856847502817897</v>
      </c>
      <c r="BM45">
        <v>9673</v>
      </c>
      <c r="BN45" t="s">
        <v>119</v>
      </c>
      <c r="BO45" t="s">
        <v>198</v>
      </c>
      <c r="BP45">
        <v>2</v>
      </c>
      <c r="BQ45">
        <v>4111.1940000000004</v>
      </c>
      <c r="BR45">
        <v>1.9750014533258038E-2</v>
      </c>
      <c r="BS45">
        <v>0.21225808917707067</v>
      </c>
      <c r="BT45">
        <v>8.1971320253921356E-2</v>
      </c>
      <c r="BU45">
        <v>15.250999999999999</v>
      </c>
      <c r="BV45">
        <v>0.1216191695162038</v>
      </c>
      <c r="BW45">
        <v>12.551098294072231</v>
      </c>
      <c r="BX45">
        <v>2</v>
      </c>
      <c r="BY45">
        <v>5</v>
      </c>
      <c r="BZ45">
        <v>516</v>
      </c>
    </row>
    <row r="46" spans="1:78" ht="16.5">
      <c r="A46" s="109" t="str">
        <f t="shared" si="1"/>
        <v>청라교통</v>
      </c>
      <c r="B46" s="110" t="str">
        <f t="shared" si="2"/>
        <v>박상진</v>
      </c>
      <c r="C46" s="111" t="str">
        <f t="shared" si="3"/>
        <v>B</v>
      </c>
      <c r="D46" s="112">
        <f t="shared" si="4"/>
        <v>0.90233333333333332</v>
      </c>
      <c r="E46" s="113">
        <f t="shared" si="5"/>
        <v>8570</v>
      </c>
      <c r="F46" s="114" t="str">
        <f t="shared" si="6"/>
        <v>308</v>
      </c>
      <c r="G46" s="115" t="str">
        <f t="shared" si="7"/>
        <v>70바6035</v>
      </c>
      <c r="H46" s="116">
        <f t="shared" si="8"/>
        <v>1</v>
      </c>
      <c r="I46" s="117">
        <f t="shared" si="9"/>
        <v>3743.41</v>
      </c>
      <c r="J46" s="118">
        <f t="shared" si="10"/>
        <v>5.1958305781929337E-2</v>
      </c>
      <c r="K46" s="118">
        <f t="shared" si="11"/>
        <v>0.29686597982395424</v>
      </c>
      <c r="L46" s="118">
        <f t="shared" si="12"/>
        <v>7.2393886857170339E-2</v>
      </c>
      <c r="M46" s="119">
        <f t="shared" si="13"/>
        <v>19.545999999999999</v>
      </c>
      <c r="N46" s="120">
        <f t="shared" si="14"/>
        <v>8.0140834159229152E-2</v>
      </c>
      <c r="O46" s="120">
        <f t="shared" si="15"/>
        <v>30.026099198324523</v>
      </c>
      <c r="P46" s="220">
        <f t="shared" si="16"/>
        <v>26</v>
      </c>
      <c r="Q46" s="221">
        <f t="shared" si="17"/>
        <v>3</v>
      </c>
      <c r="R46" s="221">
        <f t="shared" si="18"/>
        <v>1124</v>
      </c>
      <c r="T46">
        <v>531</v>
      </c>
      <c r="U46">
        <v>8570</v>
      </c>
      <c r="V46" t="s">
        <v>266</v>
      </c>
      <c r="W46">
        <v>3743.41</v>
      </c>
      <c r="X46">
        <v>1382.8340000000001</v>
      </c>
      <c r="Y46">
        <v>2.7069999999999999</v>
      </c>
      <c r="Z46">
        <v>19.545999999999999</v>
      </c>
      <c r="AA46">
        <v>117.604412</v>
      </c>
      <c r="AB46">
        <v>6.1105260000000001</v>
      </c>
      <c r="AC46">
        <v>34.912748999999998</v>
      </c>
      <c r="AD46" s="1">
        <v>271</v>
      </c>
      <c r="AE46">
        <v>3</v>
      </c>
      <c r="AF46">
        <v>1124</v>
      </c>
      <c r="AG46">
        <v>92</v>
      </c>
      <c r="AH46">
        <v>31.830522999999999</v>
      </c>
      <c r="AI46">
        <v>38364.800000000003</v>
      </c>
      <c r="AJ46">
        <v>17739</v>
      </c>
      <c r="AK46">
        <v>26</v>
      </c>
      <c r="AL46">
        <v>16256</v>
      </c>
      <c r="AM46">
        <v>0.90233333333333332</v>
      </c>
      <c r="AN46" t="s">
        <v>68</v>
      </c>
      <c r="AO46">
        <v>3743.41</v>
      </c>
      <c r="AP46" t="s">
        <v>573</v>
      </c>
      <c r="AQ46" t="s">
        <v>117</v>
      </c>
      <c r="AR46" t="s">
        <v>121</v>
      </c>
      <c r="AS46" t="s">
        <v>117</v>
      </c>
      <c r="AT46" t="s">
        <v>121</v>
      </c>
      <c r="AU46" t="s">
        <v>225</v>
      </c>
      <c r="AV46" t="s">
        <v>266</v>
      </c>
      <c r="AW46" t="s">
        <v>68</v>
      </c>
      <c r="AX46">
        <v>8570</v>
      </c>
      <c r="AY46" t="s">
        <v>468</v>
      </c>
      <c r="AZ46">
        <v>2</v>
      </c>
      <c r="BA46" t="s">
        <v>398</v>
      </c>
      <c r="BB46">
        <v>1</v>
      </c>
      <c r="BC46">
        <v>1</v>
      </c>
      <c r="BE46" t="s">
        <v>68</v>
      </c>
      <c r="BF46">
        <v>0</v>
      </c>
      <c r="BG46" t="s">
        <v>341</v>
      </c>
      <c r="BI46" t="s">
        <v>117</v>
      </c>
      <c r="BJ46" t="s">
        <v>266</v>
      </c>
      <c r="BK46" t="s">
        <v>68</v>
      </c>
      <c r="BL46">
        <v>0.90233333333333332</v>
      </c>
      <c r="BM46">
        <v>8570</v>
      </c>
      <c r="BN46" t="s">
        <v>121</v>
      </c>
      <c r="BO46" t="s">
        <v>225</v>
      </c>
      <c r="BP46">
        <v>1</v>
      </c>
      <c r="BQ46">
        <v>3743.41</v>
      </c>
      <c r="BR46">
        <v>5.1958305781929337E-2</v>
      </c>
      <c r="BS46">
        <v>0.29686597982395424</v>
      </c>
      <c r="BT46">
        <v>7.2393886857170339E-2</v>
      </c>
      <c r="BU46">
        <v>19.545999999999999</v>
      </c>
      <c r="BV46">
        <v>8.0140834159229152E-2</v>
      </c>
      <c r="BW46">
        <v>30.026099198324523</v>
      </c>
      <c r="BX46">
        <v>26</v>
      </c>
      <c r="BY46">
        <v>3</v>
      </c>
      <c r="BZ46">
        <v>1124</v>
      </c>
    </row>
    <row r="47" spans="1:78" ht="16.5">
      <c r="A47" s="126" t="str">
        <f t="shared" si="1"/>
        <v>청라교통</v>
      </c>
      <c r="B47" s="127" t="str">
        <f t="shared" si="2"/>
        <v>박승재</v>
      </c>
      <c r="C47" s="128" t="str">
        <f t="shared" si="3"/>
        <v>A</v>
      </c>
      <c r="D47" s="129">
        <f t="shared" si="4"/>
        <v>0.97318181818181815</v>
      </c>
      <c r="E47" s="130">
        <f t="shared" si="5"/>
        <v>4742</v>
      </c>
      <c r="F47" s="131" t="str">
        <f t="shared" si="6"/>
        <v>112</v>
      </c>
      <c r="G47" s="132" t="str">
        <f t="shared" si="7"/>
        <v>70바6066</v>
      </c>
      <c r="H47" s="133">
        <f t="shared" si="8"/>
        <v>1</v>
      </c>
      <c r="I47" s="134">
        <f t="shared" si="9"/>
        <v>2909.7559999999999</v>
      </c>
      <c r="J47" s="135">
        <f t="shared" si="10"/>
        <v>2.1595221858031016E-2</v>
      </c>
      <c r="K47" s="135">
        <f t="shared" si="11"/>
        <v>0.37450801298599101</v>
      </c>
      <c r="L47" s="135">
        <f t="shared" si="12"/>
        <v>0.33198659956367477</v>
      </c>
      <c r="M47" s="136">
        <f t="shared" si="13"/>
        <v>11.548999999999999</v>
      </c>
      <c r="N47" s="137">
        <f t="shared" si="14"/>
        <v>0.10310142843592385</v>
      </c>
      <c r="O47" s="137">
        <f t="shared" si="15"/>
        <v>8.4543171317457553</v>
      </c>
      <c r="P47" s="218">
        <f t="shared" si="16"/>
        <v>7</v>
      </c>
      <c r="Q47" s="219">
        <f t="shared" si="17"/>
        <v>3</v>
      </c>
      <c r="R47" s="219">
        <f t="shared" si="18"/>
        <v>246</v>
      </c>
      <c r="T47">
        <v>531</v>
      </c>
      <c r="U47">
        <v>4742</v>
      </c>
      <c r="V47" t="s">
        <v>267</v>
      </c>
      <c r="W47">
        <v>2909.7559999999999</v>
      </c>
      <c r="X47">
        <v>1359.1569999999999</v>
      </c>
      <c r="Y47">
        <v>2.141</v>
      </c>
      <c r="Z47">
        <v>11.548999999999999</v>
      </c>
      <c r="AA47">
        <v>178.32940199999999</v>
      </c>
      <c r="AB47">
        <v>3.8510629999999999</v>
      </c>
      <c r="AC47">
        <v>66.785790000000006</v>
      </c>
      <c r="AD47" s="1">
        <v>966</v>
      </c>
      <c r="AE47">
        <v>3</v>
      </c>
      <c r="AF47">
        <v>246</v>
      </c>
      <c r="AG47">
        <v>78</v>
      </c>
      <c r="AH47">
        <v>16.316748</v>
      </c>
      <c r="AI47">
        <v>2905</v>
      </c>
      <c r="AJ47">
        <v>0</v>
      </c>
      <c r="AK47">
        <v>7</v>
      </c>
      <c r="AL47">
        <v>6467</v>
      </c>
      <c r="AM47">
        <v>0.97318181818181815</v>
      </c>
      <c r="AN47" t="s">
        <v>66</v>
      </c>
      <c r="AO47">
        <v>2909.7559999999999</v>
      </c>
      <c r="AP47" t="s">
        <v>574</v>
      </c>
      <c r="AQ47" t="s">
        <v>117</v>
      </c>
      <c r="AR47" t="s">
        <v>118</v>
      </c>
      <c r="AS47" t="s">
        <v>117</v>
      </c>
      <c r="AT47" t="s">
        <v>118</v>
      </c>
      <c r="AU47" t="s">
        <v>189</v>
      </c>
      <c r="AV47" t="s">
        <v>267</v>
      </c>
      <c r="AW47" t="s">
        <v>66</v>
      </c>
      <c r="AX47">
        <v>4742</v>
      </c>
      <c r="AY47" t="s">
        <v>430</v>
      </c>
      <c r="AZ47">
        <v>7</v>
      </c>
      <c r="BA47" t="s">
        <v>461</v>
      </c>
      <c r="BB47">
        <v>1</v>
      </c>
      <c r="BC47">
        <v>1</v>
      </c>
      <c r="BE47" t="s">
        <v>68</v>
      </c>
      <c r="BF47">
        <v>1</v>
      </c>
      <c r="BG47" t="s">
        <v>342</v>
      </c>
      <c r="BI47" t="s">
        <v>117</v>
      </c>
      <c r="BJ47" t="s">
        <v>267</v>
      </c>
      <c r="BK47" t="s">
        <v>66</v>
      </c>
      <c r="BL47">
        <v>0.97318181818181815</v>
      </c>
      <c r="BM47">
        <v>4742</v>
      </c>
      <c r="BN47" t="s">
        <v>118</v>
      </c>
      <c r="BO47" t="s">
        <v>189</v>
      </c>
      <c r="BP47">
        <v>1</v>
      </c>
      <c r="BQ47">
        <v>2909.7559999999999</v>
      </c>
      <c r="BR47">
        <v>2.1595221858031016E-2</v>
      </c>
      <c r="BS47">
        <v>0.37450801298599101</v>
      </c>
      <c r="BT47">
        <v>0.33198659956367477</v>
      </c>
      <c r="BU47">
        <v>11.548999999999999</v>
      </c>
      <c r="BV47">
        <v>0.10310142843592385</v>
      </c>
      <c r="BW47">
        <v>8.4543171317457553</v>
      </c>
      <c r="BX47">
        <v>7</v>
      </c>
      <c r="BY47">
        <v>3</v>
      </c>
      <c r="BZ47">
        <v>246</v>
      </c>
    </row>
    <row r="48" spans="1:78" ht="16.5">
      <c r="A48" s="109" t="str">
        <f t="shared" si="1"/>
        <v>청라교통</v>
      </c>
      <c r="B48" s="110" t="str">
        <f t="shared" si="2"/>
        <v>박시형</v>
      </c>
      <c r="C48" s="111" t="str">
        <f t="shared" si="3"/>
        <v>A</v>
      </c>
      <c r="D48" s="112">
        <f t="shared" si="4"/>
        <v>0.95649119952422679</v>
      </c>
      <c r="E48" s="113">
        <f t="shared" si="5"/>
        <v>1815</v>
      </c>
      <c r="F48" s="114" t="str">
        <f t="shared" si="6"/>
        <v>112</v>
      </c>
      <c r="G48" s="115" t="str">
        <f t="shared" si="7"/>
        <v>70바6062</v>
      </c>
      <c r="H48" s="116">
        <f t="shared" si="8"/>
        <v>14</v>
      </c>
      <c r="I48" s="117">
        <f t="shared" si="9"/>
        <v>2557.3339999999998</v>
      </c>
      <c r="J48" s="118">
        <f t="shared" si="10"/>
        <v>3.3598184625340713E-2</v>
      </c>
      <c r="K48" s="118">
        <f t="shared" si="11"/>
        <v>0.37520720758052267</v>
      </c>
      <c r="L48" s="118">
        <f t="shared" si="12"/>
        <v>0.20724707840274287</v>
      </c>
      <c r="M48" s="119">
        <f t="shared" si="13"/>
        <v>14.872</v>
      </c>
      <c r="N48" s="120">
        <f t="shared" si="14"/>
        <v>0</v>
      </c>
      <c r="O48" s="120">
        <f t="shared" si="15"/>
        <v>45.12511858052175</v>
      </c>
      <c r="P48" s="220">
        <f t="shared" si="16"/>
        <v>15</v>
      </c>
      <c r="Q48" s="221">
        <f t="shared" si="17"/>
        <v>0</v>
      </c>
      <c r="R48" s="221">
        <f t="shared" si="18"/>
        <v>1154</v>
      </c>
      <c r="T48">
        <v>531</v>
      </c>
      <c r="U48">
        <v>1815</v>
      </c>
      <c r="V48" t="s">
        <v>268</v>
      </c>
      <c r="W48">
        <v>2557.3339999999998</v>
      </c>
      <c r="X48">
        <v>1276.941</v>
      </c>
      <c r="Y48">
        <v>2.0030000000000001</v>
      </c>
      <c r="Z48">
        <v>14.872</v>
      </c>
      <c r="AA48">
        <v>164.29357899999999</v>
      </c>
      <c r="AB48">
        <v>5.5199660000000002</v>
      </c>
      <c r="AC48">
        <v>61.644134999999999</v>
      </c>
      <c r="AD48" s="1">
        <v>530</v>
      </c>
      <c r="AE48">
        <v>0</v>
      </c>
      <c r="AF48">
        <v>1154</v>
      </c>
      <c r="AG48">
        <v>90</v>
      </c>
      <c r="AH48">
        <v>15.565635</v>
      </c>
      <c r="AI48">
        <v>2303.4</v>
      </c>
      <c r="AJ48">
        <v>18.399999999999999</v>
      </c>
      <c r="AK48">
        <v>15</v>
      </c>
      <c r="AL48">
        <v>6340</v>
      </c>
      <c r="AM48">
        <v>0.95649119952422679</v>
      </c>
      <c r="AN48" t="s">
        <v>66</v>
      </c>
      <c r="AO48">
        <v>350.06099999999998</v>
      </c>
      <c r="AP48" t="s">
        <v>575</v>
      </c>
      <c r="AQ48" t="s">
        <v>117</v>
      </c>
      <c r="AR48" t="s">
        <v>118</v>
      </c>
      <c r="AS48" t="s">
        <v>117</v>
      </c>
      <c r="AT48" t="s">
        <v>118</v>
      </c>
      <c r="AU48" t="s">
        <v>185</v>
      </c>
      <c r="AV48" t="s">
        <v>268</v>
      </c>
      <c r="AW48" t="s">
        <v>66</v>
      </c>
      <c r="AX48">
        <v>1815</v>
      </c>
      <c r="AY48" t="s">
        <v>430</v>
      </c>
      <c r="AZ48">
        <v>10</v>
      </c>
      <c r="BA48" t="s">
        <v>513</v>
      </c>
      <c r="BB48">
        <v>14</v>
      </c>
      <c r="BC48">
        <v>1</v>
      </c>
      <c r="BE48" t="s">
        <v>66</v>
      </c>
      <c r="BF48">
        <v>0</v>
      </c>
      <c r="BG48" t="s">
        <v>341</v>
      </c>
      <c r="BI48" t="s">
        <v>117</v>
      </c>
      <c r="BJ48" t="s">
        <v>268</v>
      </c>
      <c r="BK48" t="s">
        <v>66</v>
      </c>
      <c r="BL48">
        <v>0.95649119952422679</v>
      </c>
      <c r="BM48">
        <v>1815</v>
      </c>
      <c r="BN48" t="s">
        <v>118</v>
      </c>
      <c r="BO48" t="s">
        <v>185</v>
      </c>
      <c r="BP48">
        <v>14</v>
      </c>
      <c r="BQ48">
        <v>2557.3339999999998</v>
      </c>
      <c r="BR48">
        <v>3.3598184625340713E-2</v>
      </c>
      <c r="BS48">
        <v>0.37520720758052267</v>
      </c>
      <c r="BT48">
        <v>0.20724707840274287</v>
      </c>
      <c r="BU48">
        <v>14.872</v>
      </c>
      <c r="BV48">
        <v>0</v>
      </c>
      <c r="BW48">
        <v>45.12511858052175</v>
      </c>
      <c r="BX48">
        <v>15</v>
      </c>
      <c r="BY48">
        <v>0</v>
      </c>
      <c r="BZ48">
        <v>1154</v>
      </c>
    </row>
    <row r="49" spans="1:78" ht="16.5">
      <c r="A49" s="126" t="str">
        <f t="shared" si="1"/>
        <v>청라교통</v>
      </c>
      <c r="B49" s="127" t="str">
        <f t="shared" si="2"/>
        <v>박양우</v>
      </c>
      <c r="C49" s="128" t="str">
        <f t="shared" si="3"/>
        <v>D</v>
      </c>
      <c r="D49" s="129">
        <f t="shared" si="4"/>
        <v>0.84421873664818081</v>
      </c>
      <c r="E49" s="130">
        <f t="shared" si="5"/>
        <v>7326</v>
      </c>
      <c r="F49" s="131" t="str">
        <f t="shared" si="6"/>
        <v>307</v>
      </c>
      <c r="G49" s="132" t="str">
        <f t="shared" si="7"/>
        <v>72바1701</v>
      </c>
      <c r="H49" s="133">
        <f t="shared" si="8"/>
        <v>2</v>
      </c>
      <c r="I49" s="134">
        <f t="shared" si="9"/>
        <v>4265.1379999999999</v>
      </c>
      <c r="J49" s="135">
        <f t="shared" si="10"/>
        <v>2.8232077206073663E-2</v>
      </c>
      <c r="K49" s="135">
        <f t="shared" si="11"/>
        <v>0.31967297862052974</v>
      </c>
      <c r="L49" s="135">
        <f t="shared" si="12"/>
        <v>0.20796513500852729</v>
      </c>
      <c r="M49" s="136">
        <f t="shared" si="13"/>
        <v>22.402000000000001</v>
      </c>
      <c r="N49" s="137">
        <f t="shared" si="14"/>
        <v>0.79716060769897712</v>
      </c>
      <c r="O49" s="137">
        <f t="shared" si="15"/>
        <v>54.066245922171802</v>
      </c>
      <c r="P49" s="218">
        <f t="shared" si="16"/>
        <v>28</v>
      </c>
      <c r="Q49" s="219">
        <f t="shared" si="17"/>
        <v>34</v>
      </c>
      <c r="R49" s="219">
        <f t="shared" si="18"/>
        <v>2306</v>
      </c>
      <c r="T49">
        <v>531</v>
      </c>
      <c r="U49">
        <v>7326</v>
      </c>
      <c r="V49" t="s">
        <v>269</v>
      </c>
      <c r="W49">
        <v>4265.1379999999999</v>
      </c>
      <c r="X49">
        <v>1801.1769999999999</v>
      </c>
      <c r="Y49">
        <v>2.3679999999999999</v>
      </c>
      <c r="Z49">
        <v>22.402000000000001</v>
      </c>
      <c r="AA49">
        <v>165.74830700000001</v>
      </c>
      <c r="AB49">
        <v>4.6794190000000002</v>
      </c>
      <c r="AC49">
        <v>52.985255000000002</v>
      </c>
      <c r="AD49" s="1">
        <v>887</v>
      </c>
      <c r="AE49">
        <v>34</v>
      </c>
      <c r="AF49">
        <v>2306</v>
      </c>
      <c r="AG49">
        <v>94</v>
      </c>
      <c r="AH49">
        <v>25.732617999999999</v>
      </c>
      <c r="AI49">
        <v>38120.300000000003</v>
      </c>
      <c r="AJ49">
        <v>14143.8</v>
      </c>
      <c r="AK49">
        <v>28</v>
      </c>
      <c r="AL49">
        <v>24920</v>
      </c>
      <c r="AM49">
        <v>0.84421873664818081</v>
      </c>
      <c r="AN49" t="s">
        <v>67</v>
      </c>
      <c r="AO49">
        <v>4011.328</v>
      </c>
      <c r="AP49" t="s">
        <v>576</v>
      </c>
      <c r="AQ49" t="s">
        <v>117</v>
      </c>
      <c r="AR49" t="s">
        <v>120</v>
      </c>
      <c r="AS49" t="s">
        <v>117</v>
      </c>
      <c r="AT49" t="s">
        <v>120</v>
      </c>
      <c r="AU49" t="s">
        <v>217</v>
      </c>
      <c r="AV49" t="s">
        <v>269</v>
      </c>
      <c r="AW49" t="s">
        <v>67</v>
      </c>
      <c r="AX49">
        <v>7326</v>
      </c>
      <c r="AY49" t="s">
        <v>470</v>
      </c>
      <c r="AZ49">
        <v>4</v>
      </c>
      <c r="BA49" t="s">
        <v>361</v>
      </c>
      <c r="BB49">
        <v>2</v>
      </c>
      <c r="BC49">
        <v>1</v>
      </c>
      <c r="BE49" t="s">
        <v>67</v>
      </c>
      <c r="BF49">
        <v>0</v>
      </c>
      <c r="BG49" t="s">
        <v>341</v>
      </c>
      <c r="BI49" t="s">
        <v>117</v>
      </c>
      <c r="BJ49" t="s">
        <v>269</v>
      </c>
      <c r="BK49" t="s">
        <v>67</v>
      </c>
      <c r="BL49">
        <v>0.84421873664818081</v>
      </c>
      <c r="BM49">
        <v>7326</v>
      </c>
      <c r="BN49" t="s">
        <v>120</v>
      </c>
      <c r="BO49" t="s">
        <v>217</v>
      </c>
      <c r="BP49">
        <v>2</v>
      </c>
      <c r="BQ49">
        <v>4265.1379999999999</v>
      </c>
      <c r="BR49">
        <v>2.8232077206073663E-2</v>
      </c>
      <c r="BS49">
        <v>0.31967297862052974</v>
      </c>
      <c r="BT49">
        <v>0.20796513500852729</v>
      </c>
      <c r="BU49">
        <v>22.402000000000001</v>
      </c>
      <c r="BV49">
        <v>0.79716060769897712</v>
      </c>
      <c r="BW49">
        <v>54.066245922171802</v>
      </c>
      <c r="BX49">
        <v>28</v>
      </c>
      <c r="BY49">
        <v>34</v>
      </c>
      <c r="BZ49">
        <v>2306</v>
      </c>
    </row>
    <row r="50" spans="1:78" ht="16.5">
      <c r="A50" s="109" t="str">
        <f t="shared" si="1"/>
        <v>청라교통</v>
      </c>
      <c r="B50" s="110" t="str">
        <f t="shared" si="2"/>
        <v>박영수</v>
      </c>
      <c r="C50" s="111" t="str">
        <f t="shared" si="3"/>
        <v>C</v>
      </c>
      <c r="D50" s="112">
        <f t="shared" si="4"/>
        <v>0.88252529374757049</v>
      </c>
      <c r="E50" s="113">
        <f t="shared" si="5"/>
        <v>3458</v>
      </c>
      <c r="F50" s="114" t="str">
        <f t="shared" si="6"/>
        <v>306</v>
      </c>
      <c r="G50" s="115" t="str">
        <f t="shared" si="7"/>
        <v>70바6049</v>
      </c>
      <c r="H50" s="116">
        <f t="shared" si="8"/>
        <v>15</v>
      </c>
      <c r="I50" s="117">
        <f t="shared" si="9"/>
        <v>4181.4189999999999</v>
      </c>
      <c r="J50" s="118">
        <f t="shared" si="10"/>
        <v>1.4390718922758174E-2</v>
      </c>
      <c r="K50" s="118">
        <f t="shared" si="11"/>
        <v>0.24380885380792652</v>
      </c>
      <c r="L50" s="118">
        <f t="shared" si="12"/>
        <v>0.13751312652475153</v>
      </c>
      <c r="M50" s="119">
        <f t="shared" si="13"/>
        <v>17.795999999999999</v>
      </c>
      <c r="N50" s="120">
        <f t="shared" si="14"/>
        <v>0</v>
      </c>
      <c r="O50" s="120">
        <f t="shared" si="15"/>
        <v>7.078936600230687</v>
      </c>
      <c r="P50" s="220">
        <f t="shared" si="16"/>
        <v>9</v>
      </c>
      <c r="Q50" s="221">
        <f t="shared" si="17"/>
        <v>0</v>
      </c>
      <c r="R50" s="221">
        <f t="shared" si="18"/>
        <v>296</v>
      </c>
      <c r="T50">
        <v>531</v>
      </c>
      <c r="U50">
        <v>3458</v>
      </c>
      <c r="V50" t="s">
        <v>270</v>
      </c>
      <c r="W50">
        <v>4181.4189999999999</v>
      </c>
      <c r="X50">
        <v>1515.9649999999999</v>
      </c>
      <c r="Y50">
        <v>2.758</v>
      </c>
      <c r="Z50">
        <v>17.795999999999999</v>
      </c>
      <c r="AA50">
        <v>136.679134</v>
      </c>
      <c r="AB50">
        <v>1.9669110000000001</v>
      </c>
      <c r="AC50">
        <v>33.323582999999999</v>
      </c>
      <c r="AD50" s="1">
        <v>575</v>
      </c>
      <c r="AE50">
        <v>0</v>
      </c>
      <c r="AF50">
        <v>296</v>
      </c>
      <c r="AG50">
        <v>92</v>
      </c>
      <c r="AH50">
        <v>30.592956999999998</v>
      </c>
      <c r="AI50">
        <v>25114.3</v>
      </c>
      <c r="AJ50">
        <v>13743.2</v>
      </c>
      <c r="AK50">
        <v>9</v>
      </c>
      <c r="AL50">
        <v>3277</v>
      </c>
      <c r="AM50">
        <v>0.88252529374757049</v>
      </c>
      <c r="AN50" t="s">
        <v>69</v>
      </c>
      <c r="AO50">
        <v>450.31700000000001</v>
      </c>
      <c r="AP50" t="s">
        <v>577</v>
      </c>
      <c r="AQ50" t="s">
        <v>117</v>
      </c>
      <c r="AR50" t="s">
        <v>119</v>
      </c>
      <c r="AS50" t="s">
        <v>117</v>
      </c>
      <c r="AT50" t="s">
        <v>119</v>
      </c>
      <c r="AU50" t="s">
        <v>199</v>
      </c>
      <c r="AV50" t="s">
        <v>270</v>
      </c>
      <c r="AW50" t="s">
        <v>69</v>
      </c>
      <c r="AX50">
        <v>3458</v>
      </c>
      <c r="AY50" t="s">
        <v>448</v>
      </c>
      <c r="AZ50">
        <v>1</v>
      </c>
      <c r="BA50" t="s">
        <v>354</v>
      </c>
      <c r="BB50">
        <v>15</v>
      </c>
      <c r="BC50">
        <v>1</v>
      </c>
      <c r="BE50" t="s">
        <v>70</v>
      </c>
      <c r="BF50">
        <v>2</v>
      </c>
      <c r="BG50" t="s">
        <v>342</v>
      </c>
      <c r="BI50" t="s">
        <v>117</v>
      </c>
      <c r="BJ50" t="s">
        <v>270</v>
      </c>
      <c r="BK50" t="s">
        <v>69</v>
      </c>
      <c r="BL50">
        <v>0.88252529374757049</v>
      </c>
      <c r="BM50">
        <v>3458</v>
      </c>
      <c r="BN50" t="s">
        <v>119</v>
      </c>
      <c r="BO50" t="s">
        <v>199</v>
      </c>
      <c r="BP50">
        <v>15</v>
      </c>
      <c r="BQ50">
        <v>4181.4189999999999</v>
      </c>
      <c r="BR50">
        <v>1.4390718922758174E-2</v>
      </c>
      <c r="BS50">
        <v>0.24380885380792652</v>
      </c>
      <c r="BT50">
        <v>0.13751312652475153</v>
      </c>
      <c r="BU50">
        <v>17.795999999999999</v>
      </c>
      <c r="BV50">
        <v>0</v>
      </c>
      <c r="BW50">
        <v>7.078936600230687</v>
      </c>
      <c r="BX50">
        <v>9</v>
      </c>
      <c r="BY50">
        <v>0</v>
      </c>
      <c r="BZ50">
        <v>296</v>
      </c>
    </row>
    <row r="51" spans="1:78" ht="16.5">
      <c r="A51" s="126" t="str">
        <f t="shared" si="1"/>
        <v>청라교통</v>
      </c>
      <c r="B51" s="127" t="str">
        <f t="shared" si="2"/>
        <v>박용호</v>
      </c>
      <c r="C51" s="128" t="str">
        <f t="shared" si="3"/>
        <v>S</v>
      </c>
      <c r="D51" s="129">
        <f t="shared" si="4"/>
        <v>1.052</v>
      </c>
      <c r="E51" s="130">
        <f t="shared" si="5"/>
        <v>1680</v>
      </c>
      <c r="F51" s="131" t="str">
        <f t="shared" si="6"/>
        <v>112</v>
      </c>
      <c r="G51" s="132" t="str">
        <f t="shared" si="7"/>
        <v>70바6062</v>
      </c>
      <c r="H51" s="133">
        <f t="shared" si="8"/>
        <v>1</v>
      </c>
      <c r="I51" s="134">
        <f t="shared" si="9"/>
        <v>2720.3719999999998</v>
      </c>
      <c r="J51" s="135">
        <f t="shared" si="10"/>
        <v>8.1354594238614939E-3</v>
      </c>
      <c r="K51" s="135">
        <f t="shared" si="11"/>
        <v>0.4276877509618347</v>
      </c>
      <c r="L51" s="135">
        <f t="shared" si="12"/>
        <v>0.22349884501090295</v>
      </c>
      <c r="M51" s="136">
        <f t="shared" si="13"/>
        <v>14.606</v>
      </c>
      <c r="N51" s="137">
        <f t="shared" si="14"/>
        <v>0.8454726044820341</v>
      </c>
      <c r="O51" s="137">
        <f t="shared" si="15"/>
        <v>34.296779999205995</v>
      </c>
      <c r="P51" s="218">
        <f t="shared" si="16"/>
        <v>50</v>
      </c>
      <c r="Q51" s="219">
        <f t="shared" si="17"/>
        <v>23</v>
      </c>
      <c r="R51" s="219">
        <f t="shared" si="18"/>
        <v>933</v>
      </c>
      <c r="T51">
        <v>531</v>
      </c>
      <c r="U51">
        <v>1680</v>
      </c>
      <c r="V51" t="s">
        <v>271</v>
      </c>
      <c r="W51">
        <v>2720.3719999999998</v>
      </c>
      <c r="X51">
        <v>1292.9390000000001</v>
      </c>
      <c r="Y51">
        <v>2.1040000000000001</v>
      </c>
      <c r="Z51">
        <v>14.606</v>
      </c>
      <c r="AA51">
        <v>178.16080500000001</v>
      </c>
      <c r="AB51">
        <v>1.4494199999999999</v>
      </c>
      <c r="AC51">
        <v>76.197193999999996</v>
      </c>
      <c r="AD51" s="1">
        <v>608</v>
      </c>
      <c r="AE51">
        <v>23</v>
      </c>
      <c r="AF51">
        <v>933</v>
      </c>
      <c r="AG51">
        <v>82</v>
      </c>
      <c r="AH51">
        <v>15.269194000000001</v>
      </c>
      <c r="AI51">
        <v>3076.7</v>
      </c>
      <c r="AJ51">
        <v>0</v>
      </c>
      <c r="AK51">
        <v>50</v>
      </c>
      <c r="AL51">
        <v>62483</v>
      </c>
      <c r="AM51">
        <v>1.052</v>
      </c>
      <c r="AN51" t="s">
        <v>71</v>
      </c>
      <c r="AO51">
        <v>2720.3719999999998</v>
      </c>
      <c r="AP51" t="s">
        <v>578</v>
      </c>
      <c r="AQ51" t="s">
        <v>117</v>
      </c>
      <c r="AR51" t="s">
        <v>118</v>
      </c>
      <c r="AS51" t="s">
        <v>117</v>
      </c>
      <c r="AT51" t="s">
        <v>118</v>
      </c>
      <c r="AU51" t="s">
        <v>185</v>
      </c>
      <c r="AV51" t="s">
        <v>271</v>
      </c>
      <c r="AW51" t="s">
        <v>71</v>
      </c>
      <c r="AX51">
        <v>1680</v>
      </c>
      <c r="AY51" t="s">
        <v>471</v>
      </c>
      <c r="AZ51">
        <v>4</v>
      </c>
      <c r="BA51" t="s">
        <v>483</v>
      </c>
      <c r="BB51">
        <v>1</v>
      </c>
      <c r="BC51">
        <v>1</v>
      </c>
      <c r="BE51" t="s">
        <v>71</v>
      </c>
      <c r="BF51">
        <v>0</v>
      </c>
      <c r="BG51" t="s">
        <v>341</v>
      </c>
      <c r="BI51" t="s">
        <v>117</v>
      </c>
      <c r="BJ51" t="s">
        <v>271</v>
      </c>
      <c r="BK51" t="s">
        <v>71</v>
      </c>
      <c r="BL51">
        <v>1.052</v>
      </c>
      <c r="BM51">
        <v>1680</v>
      </c>
      <c r="BN51" t="s">
        <v>118</v>
      </c>
      <c r="BO51" t="s">
        <v>185</v>
      </c>
      <c r="BP51">
        <v>1</v>
      </c>
      <c r="BQ51">
        <v>2720.3719999999998</v>
      </c>
      <c r="BR51">
        <v>8.1354594238614939E-3</v>
      </c>
      <c r="BS51">
        <v>0.4276877509618347</v>
      </c>
      <c r="BT51">
        <v>0.22349884501090295</v>
      </c>
      <c r="BU51">
        <v>14.606</v>
      </c>
      <c r="BV51">
        <v>0.8454726044820341</v>
      </c>
      <c r="BW51">
        <v>34.296779999205995</v>
      </c>
      <c r="BX51">
        <v>50</v>
      </c>
      <c r="BY51">
        <v>23</v>
      </c>
      <c r="BZ51">
        <v>933</v>
      </c>
    </row>
    <row r="52" spans="1:78" ht="16.5">
      <c r="A52" s="109" t="str">
        <f t="shared" si="1"/>
        <v>청라교통</v>
      </c>
      <c r="B52" s="110" t="str">
        <f t="shared" si="2"/>
        <v>박제군</v>
      </c>
      <c r="C52" s="111" t="str">
        <f t="shared" si="3"/>
        <v>S</v>
      </c>
      <c r="D52" s="112">
        <f t="shared" si="4"/>
        <v>1.0417729217045455</v>
      </c>
      <c r="E52" s="113">
        <f t="shared" si="5"/>
        <v>5642</v>
      </c>
      <c r="F52" s="114" t="str">
        <f t="shared" si="6"/>
        <v>112</v>
      </c>
      <c r="G52" s="115" t="str">
        <f t="shared" si="7"/>
        <v>70바5997</v>
      </c>
      <c r="H52" s="116">
        <f t="shared" si="8"/>
        <v>2</v>
      </c>
      <c r="I52" s="117">
        <f t="shared" si="9"/>
        <v>2904.8120000000004</v>
      </c>
      <c r="J52" s="118">
        <f t="shared" si="10"/>
        <v>1.0359782884727204E-2</v>
      </c>
      <c r="K52" s="118">
        <f t="shared" si="11"/>
        <v>0.3236511749335772</v>
      </c>
      <c r="L52" s="118">
        <f t="shared" si="12"/>
        <v>0.1704068972449852</v>
      </c>
      <c r="M52" s="119">
        <f t="shared" si="13"/>
        <v>14.597</v>
      </c>
      <c r="N52" s="120">
        <f t="shared" si="14"/>
        <v>6.8851271614135429E-2</v>
      </c>
      <c r="O52" s="120">
        <f t="shared" si="15"/>
        <v>31.671584942502299</v>
      </c>
      <c r="P52" s="220">
        <f t="shared" si="16"/>
        <v>0</v>
      </c>
      <c r="Q52" s="221">
        <f t="shared" si="17"/>
        <v>2</v>
      </c>
      <c r="R52" s="221">
        <f t="shared" si="18"/>
        <v>920</v>
      </c>
      <c r="T52">
        <v>531</v>
      </c>
      <c r="U52">
        <v>5642</v>
      </c>
      <c r="V52" t="s">
        <v>272</v>
      </c>
      <c r="W52">
        <v>2904.8119999999999</v>
      </c>
      <c r="X52">
        <v>1327.5450000000001</v>
      </c>
      <c r="Y52">
        <v>2.1880000000000002</v>
      </c>
      <c r="Z52">
        <v>14.597</v>
      </c>
      <c r="AA52">
        <v>170.92800299999999</v>
      </c>
      <c r="AB52">
        <v>1.770777</v>
      </c>
      <c r="AC52">
        <v>55.321049000000002</v>
      </c>
      <c r="AD52" s="1">
        <v>495</v>
      </c>
      <c r="AE52">
        <v>2</v>
      </c>
      <c r="AF52">
        <v>920</v>
      </c>
      <c r="AG52">
        <v>86</v>
      </c>
      <c r="AH52">
        <v>16.994358999999999</v>
      </c>
      <c r="AI52">
        <v>1514.5</v>
      </c>
      <c r="AJ52">
        <v>8.6</v>
      </c>
      <c r="AK52">
        <v>0</v>
      </c>
      <c r="AL52">
        <v>0</v>
      </c>
      <c r="AM52">
        <v>1.0417729217045455</v>
      </c>
      <c r="AN52" t="s">
        <v>71</v>
      </c>
      <c r="AO52">
        <v>2842.4720000000002</v>
      </c>
      <c r="AP52" t="s">
        <v>579</v>
      </c>
      <c r="AQ52" t="s">
        <v>117</v>
      </c>
      <c r="AR52" t="s">
        <v>118</v>
      </c>
      <c r="AS52" t="s">
        <v>117</v>
      </c>
      <c r="AT52" t="s">
        <v>118</v>
      </c>
      <c r="AU52" t="s">
        <v>178</v>
      </c>
      <c r="AV52" t="s">
        <v>272</v>
      </c>
      <c r="AW52" t="s">
        <v>71</v>
      </c>
      <c r="AX52">
        <v>5642</v>
      </c>
      <c r="AY52" t="s">
        <v>471</v>
      </c>
      <c r="AZ52">
        <v>6</v>
      </c>
      <c r="BA52" t="s">
        <v>472</v>
      </c>
      <c r="BB52">
        <v>2</v>
      </c>
      <c r="BC52">
        <v>1</v>
      </c>
      <c r="BE52" t="s">
        <v>71</v>
      </c>
      <c r="BF52">
        <v>0</v>
      </c>
      <c r="BG52" t="s">
        <v>341</v>
      </c>
      <c r="BI52" t="s">
        <v>117</v>
      </c>
      <c r="BJ52" t="s">
        <v>272</v>
      </c>
      <c r="BK52" t="s">
        <v>71</v>
      </c>
      <c r="BL52">
        <v>1.0417729217045455</v>
      </c>
      <c r="BM52">
        <v>5642</v>
      </c>
      <c r="BN52" t="s">
        <v>118</v>
      </c>
      <c r="BO52" t="s">
        <v>178</v>
      </c>
      <c r="BP52">
        <v>2</v>
      </c>
      <c r="BQ52">
        <v>2904.8120000000004</v>
      </c>
      <c r="BR52">
        <v>1.0359782884727204E-2</v>
      </c>
      <c r="BS52">
        <v>0.3236511749335772</v>
      </c>
      <c r="BT52">
        <v>0.17040689724498523</v>
      </c>
      <c r="BU52">
        <v>14.597</v>
      </c>
      <c r="BV52">
        <v>6.8851271614135429E-2</v>
      </c>
      <c r="BW52">
        <v>31.671584942502299</v>
      </c>
      <c r="BX52">
        <v>0</v>
      </c>
      <c r="BY52">
        <v>2</v>
      </c>
      <c r="BZ52">
        <v>920</v>
      </c>
    </row>
    <row r="53" spans="1:78" ht="16.5">
      <c r="A53" s="126" t="str">
        <f t="shared" si="1"/>
        <v>청라교통</v>
      </c>
      <c r="B53" s="127" t="str">
        <f t="shared" si="2"/>
        <v>박주택</v>
      </c>
      <c r="C53" s="128" t="str">
        <f t="shared" si="3"/>
        <v>D</v>
      </c>
      <c r="D53" s="129">
        <f t="shared" si="4"/>
        <v>0.84221091610873233</v>
      </c>
      <c r="E53" s="130">
        <f t="shared" si="5"/>
        <v>5278</v>
      </c>
      <c r="F53" s="131" t="str">
        <f t="shared" si="6"/>
        <v>308</v>
      </c>
      <c r="G53" s="132" t="str">
        <f t="shared" si="7"/>
        <v>70바5066</v>
      </c>
      <c r="H53" s="133">
        <f t="shared" si="8"/>
        <v>2</v>
      </c>
      <c r="I53" s="134">
        <f t="shared" si="9"/>
        <v>5041.3629999999994</v>
      </c>
      <c r="J53" s="135">
        <f t="shared" si="10"/>
        <v>5.1927300846785849E-3</v>
      </c>
      <c r="K53" s="135">
        <f t="shared" si="11"/>
        <v>0.29081024884097845</v>
      </c>
      <c r="L53" s="135">
        <f t="shared" si="12"/>
        <v>0.12318097308208119</v>
      </c>
      <c r="M53" s="136">
        <f t="shared" si="13"/>
        <v>20.036999999999999</v>
      </c>
      <c r="N53" s="137">
        <f t="shared" si="14"/>
        <v>0.43638992074167249</v>
      </c>
      <c r="O53" s="137">
        <f t="shared" si="15"/>
        <v>21.264090683412405</v>
      </c>
      <c r="P53" s="218">
        <f t="shared" si="16"/>
        <v>33</v>
      </c>
      <c r="Q53" s="219">
        <f t="shared" si="17"/>
        <v>22</v>
      </c>
      <c r="R53" s="219">
        <f t="shared" si="18"/>
        <v>1072</v>
      </c>
      <c r="T53">
        <v>531</v>
      </c>
      <c r="U53">
        <v>5278</v>
      </c>
      <c r="V53" t="s">
        <v>273</v>
      </c>
      <c r="W53">
        <v>5041.3630000000003</v>
      </c>
      <c r="X53">
        <v>1995.2719999999999</v>
      </c>
      <c r="Y53">
        <v>2.5270000000000001</v>
      </c>
      <c r="Z53">
        <v>20.036999999999999</v>
      </c>
      <c r="AA53">
        <v>148.06411800000001</v>
      </c>
      <c r="AB53">
        <v>0.76885700000000001</v>
      </c>
      <c r="AC53">
        <v>43.058562999999999</v>
      </c>
      <c r="AD53" s="1">
        <v>621</v>
      </c>
      <c r="AE53">
        <v>22</v>
      </c>
      <c r="AF53">
        <v>1072</v>
      </c>
      <c r="AG53">
        <v>94</v>
      </c>
      <c r="AH53">
        <v>34.048512000000002</v>
      </c>
      <c r="AI53">
        <v>42101.4</v>
      </c>
      <c r="AJ53">
        <v>9940.4</v>
      </c>
      <c r="AK53">
        <v>33</v>
      </c>
      <c r="AL53">
        <v>15901</v>
      </c>
      <c r="AM53">
        <v>0.84221091610873233</v>
      </c>
      <c r="AN53" t="s">
        <v>67</v>
      </c>
      <c r="AO53">
        <v>4849.8959999999997</v>
      </c>
      <c r="AP53" t="s">
        <v>580</v>
      </c>
      <c r="AQ53" t="s">
        <v>117</v>
      </c>
      <c r="AR53" t="s">
        <v>121</v>
      </c>
      <c r="AS53" t="s">
        <v>117</v>
      </c>
      <c r="AT53" t="s">
        <v>121</v>
      </c>
      <c r="AU53" t="s">
        <v>222</v>
      </c>
      <c r="AV53" t="s">
        <v>273</v>
      </c>
      <c r="AW53" t="s">
        <v>67</v>
      </c>
      <c r="AX53">
        <v>5278</v>
      </c>
      <c r="AY53" t="s">
        <v>432</v>
      </c>
      <c r="AZ53">
        <v>1</v>
      </c>
      <c r="BA53" t="s">
        <v>380</v>
      </c>
      <c r="BB53">
        <v>2</v>
      </c>
      <c r="BC53">
        <v>1</v>
      </c>
      <c r="BE53" t="s">
        <v>67</v>
      </c>
      <c r="BF53">
        <v>0</v>
      </c>
      <c r="BG53" t="s">
        <v>341</v>
      </c>
      <c r="BI53" t="s">
        <v>117</v>
      </c>
      <c r="BJ53" t="s">
        <v>273</v>
      </c>
      <c r="BK53" t="s">
        <v>67</v>
      </c>
      <c r="BL53">
        <v>0.84221091610873233</v>
      </c>
      <c r="BM53">
        <v>5278</v>
      </c>
      <c r="BN53" t="s">
        <v>121</v>
      </c>
      <c r="BO53" t="s">
        <v>222</v>
      </c>
      <c r="BP53">
        <v>2</v>
      </c>
      <c r="BQ53">
        <v>5041.3629999999994</v>
      </c>
      <c r="BR53">
        <v>5.1927300846785849E-3</v>
      </c>
      <c r="BS53">
        <v>0.29081024884097845</v>
      </c>
      <c r="BT53">
        <v>0.12318097308208117</v>
      </c>
      <c r="BU53">
        <v>20.036999999999999</v>
      </c>
      <c r="BV53">
        <v>0.43638992074167249</v>
      </c>
      <c r="BW53">
        <v>21.264090683412405</v>
      </c>
      <c r="BX53">
        <v>33</v>
      </c>
      <c r="BY53">
        <v>22</v>
      </c>
      <c r="BZ53">
        <v>1072</v>
      </c>
    </row>
    <row r="54" spans="1:78" ht="16.5">
      <c r="A54" s="109" t="str">
        <f t="shared" si="1"/>
        <v>청라교통</v>
      </c>
      <c r="B54" s="110" t="str">
        <f t="shared" si="2"/>
        <v>박진우</v>
      </c>
      <c r="C54" s="111" t="str">
        <f t="shared" si="3"/>
        <v>B</v>
      </c>
      <c r="D54" s="112">
        <f t="shared" si="4"/>
        <v>0.90799483266409864</v>
      </c>
      <c r="E54" s="113">
        <f t="shared" si="5"/>
        <v>7691</v>
      </c>
      <c r="F54" s="114" t="str">
        <f t="shared" si="6"/>
        <v>112</v>
      </c>
      <c r="G54" s="115" t="str">
        <f t="shared" si="7"/>
        <v>70바6032</v>
      </c>
      <c r="H54" s="116">
        <f t="shared" si="8"/>
        <v>12</v>
      </c>
      <c r="I54" s="117">
        <f t="shared" si="9"/>
        <v>2944.366</v>
      </c>
      <c r="J54" s="118">
        <f t="shared" si="10"/>
        <v>2.7898248297212352E-2</v>
      </c>
      <c r="K54" s="118">
        <f t="shared" si="11"/>
        <v>0.38220800127062976</v>
      </c>
      <c r="L54" s="118">
        <f t="shared" si="12"/>
        <v>0.20921312092314612</v>
      </c>
      <c r="M54" s="119">
        <f t="shared" si="13"/>
        <v>15.766999999999999</v>
      </c>
      <c r="N54" s="120">
        <f t="shared" si="14"/>
        <v>0</v>
      </c>
      <c r="O54" s="120">
        <f t="shared" si="15"/>
        <v>68.248696209538792</v>
      </c>
      <c r="P54" s="220">
        <f t="shared" si="16"/>
        <v>1</v>
      </c>
      <c r="Q54" s="221">
        <f t="shared" si="17"/>
        <v>1</v>
      </c>
      <c r="R54" s="221">
        <f t="shared" si="18"/>
        <v>2398</v>
      </c>
      <c r="T54">
        <v>531</v>
      </c>
      <c r="U54">
        <v>7691</v>
      </c>
      <c r="V54" t="s">
        <v>413</v>
      </c>
      <c r="W54">
        <v>2944.366</v>
      </c>
      <c r="X54">
        <v>1523.9870000000001</v>
      </c>
      <c r="Y54">
        <v>1.9319999999999999</v>
      </c>
      <c r="Z54">
        <v>15.766999999999999</v>
      </c>
      <c r="AA54">
        <v>182.586625</v>
      </c>
      <c r="AB54">
        <v>5.0938470000000002</v>
      </c>
      <c r="AC54">
        <v>69.786068999999998</v>
      </c>
      <c r="AD54" s="1">
        <v>616</v>
      </c>
      <c r="AE54">
        <v>1</v>
      </c>
      <c r="AF54">
        <v>2398</v>
      </c>
      <c r="AG54">
        <v>82</v>
      </c>
      <c r="AH54">
        <v>16.125858000000001</v>
      </c>
      <c r="AI54">
        <v>3457.4</v>
      </c>
      <c r="AJ54">
        <v>0</v>
      </c>
      <c r="AK54">
        <v>1</v>
      </c>
      <c r="AL54">
        <v>238</v>
      </c>
      <c r="AM54">
        <v>0.90799483266409864</v>
      </c>
      <c r="AN54" t="s">
        <v>68</v>
      </c>
      <c r="AO54">
        <v>520.18700000000001</v>
      </c>
      <c r="AP54" t="s">
        <v>581</v>
      </c>
      <c r="AQ54" t="s">
        <v>117</v>
      </c>
      <c r="AR54" t="s">
        <v>118</v>
      </c>
      <c r="AS54" t="s">
        <v>117</v>
      </c>
      <c r="AT54" t="s">
        <v>118</v>
      </c>
      <c r="AU54" t="s">
        <v>183</v>
      </c>
      <c r="AV54" t="s">
        <v>413</v>
      </c>
      <c r="AW54" t="s">
        <v>68</v>
      </c>
      <c r="AX54">
        <v>7691</v>
      </c>
      <c r="AY54" t="s">
        <v>429</v>
      </c>
      <c r="AZ54">
        <v>8</v>
      </c>
      <c r="BA54" t="s">
        <v>390</v>
      </c>
      <c r="BB54">
        <v>12</v>
      </c>
      <c r="BC54">
        <v>1</v>
      </c>
      <c r="BE54" t="s">
        <v>68</v>
      </c>
      <c r="BF54">
        <v>0</v>
      </c>
      <c r="BG54" t="s">
        <v>341</v>
      </c>
      <c r="BI54" t="s">
        <v>117</v>
      </c>
      <c r="BJ54" t="s">
        <v>413</v>
      </c>
      <c r="BK54" t="s">
        <v>68</v>
      </c>
      <c r="BL54">
        <v>0.90799483266409864</v>
      </c>
      <c r="BM54">
        <v>7691</v>
      </c>
      <c r="BN54" t="s">
        <v>118</v>
      </c>
      <c r="BO54" t="s">
        <v>183</v>
      </c>
      <c r="BP54">
        <v>12</v>
      </c>
      <c r="BQ54">
        <v>2944.366</v>
      </c>
      <c r="BR54">
        <v>2.7898248297212352E-2</v>
      </c>
      <c r="BS54">
        <v>0.38220800127062976</v>
      </c>
      <c r="BT54">
        <v>0.20921312092314612</v>
      </c>
      <c r="BU54">
        <v>15.766999999999999</v>
      </c>
      <c r="BV54">
        <v>0</v>
      </c>
      <c r="BW54">
        <v>68.248696209538792</v>
      </c>
      <c r="BX54">
        <v>1</v>
      </c>
      <c r="BY54">
        <v>1</v>
      </c>
      <c r="BZ54">
        <v>2398</v>
      </c>
    </row>
    <row r="55" spans="1:78" ht="16.5">
      <c r="A55" s="126" t="str">
        <f t="shared" si="1"/>
        <v>청라교통</v>
      </c>
      <c r="B55" s="127" t="str">
        <f t="shared" si="2"/>
        <v>박학기</v>
      </c>
      <c r="C55" s="128" t="str">
        <f t="shared" si="3"/>
        <v>B</v>
      </c>
      <c r="D55" s="129">
        <f t="shared" si="4"/>
        <v>0.9231034482758621</v>
      </c>
      <c r="E55" s="130">
        <f t="shared" si="5"/>
        <v>913</v>
      </c>
      <c r="F55" s="131" t="str">
        <f t="shared" si="6"/>
        <v>307</v>
      </c>
      <c r="G55" s="132" t="str">
        <f t="shared" si="7"/>
        <v>72바1702</v>
      </c>
      <c r="H55" s="133">
        <f t="shared" si="8"/>
        <v>1</v>
      </c>
      <c r="I55" s="134">
        <f t="shared" si="9"/>
        <v>4192.415</v>
      </c>
      <c r="J55" s="135">
        <f t="shared" si="10"/>
        <v>9.9560594810556499E-3</v>
      </c>
      <c r="K55" s="135">
        <f t="shared" si="11"/>
        <v>0.27590256219942555</v>
      </c>
      <c r="L55" s="135">
        <f t="shared" si="12"/>
        <v>0.20393973401965215</v>
      </c>
      <c r="M55" s="136">
        <f t="shared" si="13"/>
        <v>16.265999999999998</v>
      </c>
      <c r="N55" s="137">
        <f t="shared" si="14"/>
        <v>2.3852600470134756E-2</v>
      </c>
      <c r="O55" s="137">
        <f t="shared" si="15"/>
        <v>6.7502859330481355</v>
      </c>
      <c r="P55" s="218">
        <f t="shared" si="16"/>
        <v>19</v>
      </c>
      <c r="Q55" s="219">
        <f t="shared" si="17"/>
        <v>1</v>
      </c>
      <c r="R55" s="219">
        <f t="shared" si="18"/>
        <v>283</v>
      </c>
      <c r="T55">
        <v>531</v>
      </c>
      <c r="U55">
        <v>913</v>
      </c>
      <c r="V55" t="s">
        <v>274</v>
      </c>
      <c r="W55">
        <v>4192.415</v>
      </c>
      <c r="X55">
        <v>1565.989</v>
      </c>
      <c r="Y55">
        <v>2.677</v>
      </c>
      <c r="Z55">
        <v>16.265999999999998</v>
      </c>
      <c r="AA55">
        <v>161.15080499999999</v>
      </c>
      <c r="AB55">
        <v>1.604427</v>
      </c>
      <c r="AC55">
        <v>44.461919999999999</v>
      </c>
      <c r="AD55" s="1">
        <v>855</v>
      </c>
      <c r="AE55">
        <v>1</v>
      </c>
      <c r="AF55">
        <v>283</v>
      </c>
      <c r="AG55">
        <v>92</v>
      </c>
      <c r="AH55">
        <v>26.015476</v>
      </c>
      <c r="AI55">
        <v>25737.599999999999</v>
      </c>
      <c r="AJ55">
        <v>9946.4</v>
      </c>
      <c r="AK55">
        <v>19</v>
      </c>
      <c r="AL55">
        <v>10675</v>
      </c>
      <c r="AM55">
        <v>0.9231034482758621</v>
      </c>
      <c r="AN55" t="s">
        <v>68</v>
      </c>
      <c r="AO55">
        <v>4192.415</v>
      </c>
      <c r="AP55" t="s">
        <v>582</v>
      </c>
      <c r="AQ55" t="s">
        <v>117</v>
      </c>
      <c r="AR55" t="s">
        <v>120</v>
      </c>
      <c r="AS55" t="s">
        <v>117</v>
      </c>
      <c r="AT55" t="s">
        <v>120</v>
      </c>
      <c r="AU55" t="s">
        <v>218</v>
      </c>
      <c r="AV55" t="s">
        <v>274</v>
      </c>
      <c r="AW55" t="s">
        <v>68</v>
      </c>
      <c r="AX55">
        <v>913</v>
      </c>
      <c r="AY55" t="s">
        <v>443</v>
      </c>
      <c r="AZ55">
        <v>2</v>
      </c>
      <c r="BA55" t="s">
        <v>444</v>
      </c>
      <c r="BB55">
        <v>1</v>
      </c>
      <c r="BC55">
        <v>1</v>
      </c>
      <c r="BE55" t="s">
        <v>68</v>
      </c>
      <c r="BF55">
        <v>0</v>
      </c>
      <c r="BG55" t="s">
        <v>341</v>
      </c>
      <c r="BI55" t="s">
        <v>117</v>
      </c>
      <c r="BJ55" t="s">
        <v>274</v>
      </c>
      <c r="BK55" t="s">
        <v>68</v>
      </c>
      <c r="BL55">
        <v>0.9231034482758621</v>
      </c>
      <c r="BM55">
        <v>913</v>
      </c>
      <c r="BN55" t="s">
        <v>120</v>
      </c>
      <c r="BO55" t="s">
        <v>218</v>
      </c>
      <c r="BP55">
        <v>1</v>
      </c>
      <c r="BQ55">
        <v>4192.415</v>
      </c>
      <c r="BR55">
        <v>9.9560594810556499E-3</v>
      </c>
      <c r="BS55">
        <v>0.27590256219942555</v>
      </c>
      <c r="BT55">
        <v>0.20393973401965215</v>
      </c>
      <c r="BU55">
        <v>16.265999999999998</v>
      </c>
      <c r="BV55">
        <v>2.3852600470134756E-2</v>
      </c>
      <c r="BW55">
        <v>6.7502859330481355</v>
      </c>
      <c r="BX55">
        <v>19</v>
      </c>
      <c r="BY55">
        <v>1</v>
      </c>
      <c r="BZ55">
        <v>283</v>
      </c>
    </row>
    <row r="56" spans="1:78" ht="16.5">
      <c r="A56" s="109" t="str">
        <f t="shared" si="1"/>
        <v>청라교통</v>
      </c>
      <c r="B56" s="110" t="str">
        <f t="shared" si="2"/>
        <v>반광진</v>
      </c>
      <c r="C56" s="111" t="str">
        <f t="shared" si="3"/>
        <v>F</v>
      </c>
      <c r="D56" s="112">
        <f t="shared" si="4"/>
        <v>0.77090909090909088</v>
      </c>
      <c r="E56" s="113">
        <f t="shared" si="5"/>
        <v>6940</v>
      </c>
      <c r="F56" s="114" t="str">
        <f t="shared" si="6"/>
        <v>112</v>
      </c>
      <c r="G56" s="115" t="str">
        <f t="shared" si="7"/>
        <v>70바6014</v>
      </c>
      <c r="H56" s="116">
        <f t="shared" si="8"/>
        <v>1</v>
      </c>
      <c r="I56" s="117">
        <f t="shared" si="9"/>
        <v>972.30700000000002</v>
      </c>
      <c r="J56" s="118">
        <f t="shared" si="10"/>
        <v>7.9018136022556223E-2</v>
      </c>
      <c r="K56" s="118">
        <f t="shared" si="11"/>
        <v>0.31642849608480733</v>
      </c>
      <c r="L56" s="118">
        <f t="shared" si="12"/>
        <v>0.20672483073761683</v>
      </c>
      <c r="M56" s="119">
        <f t="shared" si="13"/>
        <v>16.573</v>
      </c>
      <c r="N56" s="120">
        <f t="shared" si="14"/>
        <v>0.20569634899265354</v>
      </c>
      <c r="O56" s="120">
        <f t="shared" si="15"/>
        <v>26.226284496563327</v>
      </c>
      <c r="P56" s="220">
        <f t="shared" si="16"/>
        <v>1</v>
      </c>
      <c r="Q56" s="221">
        <f t="shared" si="17"/>
        <v>2</v>
      </c>
      <c r="R56" s="221">
        <f t="shared" si="18"/>
        <v>255</v>
      </c>
      <c r="T56">
        <v>531</v>
      </c>
      <c r="U56">
        <v>6940</v>
      </c>
      <c r="V56" t="s">
        <v>384</v>
      </c>
      <c r="W56">
        <v>972.30700000000002</v>
      </c>
      <c r="X56">
        <v>573.19299999999998</v>
      </c>
      <c r="Y56">
        <v>1.696</v>
      </c>
      <c r="Z56">
        <v>16.573</v>
      </c>
      <c r="AA56">
        <v>55.507485000000003</v>
      </c>
      <c r="AB56">
        <v>4.3860979999999996</v>
      </c>
      <c r="AC56">
        <v>17.564150000000001</v>
      </c>
      <c r="AD56" s="1">
        <v>201</v>
      </c>
      <c r="AE56">
        <v>2</v>
      </c>
      <c r="AF56">
        <v>255</v>
      </c>
      <c r="AG56">
        <v>84</v>
      </c>
      <c r="AH56">
        <v>17.516681999999999</v>
      </c>
      <c r="AI56">
        <v>1558.4</v>
      </c>
      <c r="AJ56">
        <v>1.6</v>
      </c>
      <c r="AK56">
        <v>1</v>
      </c>
      <c r="AL56">
        <v>267</v>
      </c>
      <c r="AM56">
        <v>0.77090909090909088</v>
      </c>
      <c r="AN56" t="s">
        <v>70</v>
      </c>
      <c r="AO56">
        <v>972.30700000000002</v>
      </c>
      <c r="AP56" t="s">
        <v>583</v>
      </c>
      <c r="AQ56" t="s">
        <v>117</v>
      </c>
      <c r="AR56" t="s">
        <v>118</v>
      </c>
      <c r="AS56" t="s">
        <v>117</v>
      </c>
      <c r="AT56" t="s">
        <v>118</v>
      </c>
      <c r="AU56" t="s">
        <v>181</v>
      </c>
      <c r="AV56" t="s">
        <v>384</v>
      </c>
      <c r="AW56" t="s">
        <v>70</v>
      </c>
      <c r="AX56">
        <v>6940</v>
      </c>
      <c r="AY56" t="s">
        <v>441</v>
      </c>
      <c r="AZ56">
        <v>4</v>
      </c>
      <c r="BA56" t="s">
        <v>442</v>
      </c>
      <c r="BB56">
        <v>1</v>
      </c>
      <c r="BC56">
        <v>1</v>
      </c>
      <c r="BE56" t="s">
        <v>70</v>
      </c>
      <c r="BF56">
        <v>0</v>
      </c>
      <c r="BG56" t="s">
        <v>341</v>
      </c>
      <c r="BI56" t="s">
        <v>117</v>
      </c>
      <c r="BJ56" t="s">
        <v>384</v>
      </c>
      <c r="BK56" t="s">
        <v>70</v>
      </c>
      <c r="BL56">
        <v>0.77090909090909088</v>
      </c>
      <c r="BM56">
        <v>6940</v>
      </c>
      <c r="BN56" t="s">
        <v>118</v>
      </c>
      <c r="BO56" t="s">
        <v>181</v>
      </c>
      <c r="BP56">
        <v>1</v>
      </c>
      <c r="BQ56">
        <v>972.30700000000002</v>
      </c>
      <c r="BR56">
        <v>7.9018136022556223E-2</v>
      </c>
      <c r="BS56">
        <v>0.31642849608480733</v>
      </c>
      <c r="BT56">
        <v>0.20672483073761683</v>
      </c>
      <c r="BU56">
        <v>16.573</v>
      </c>
      <c r="BV56">
        <v>0.20569634899265354</v>
      </c>
      <c r="BW56">
        <v>26.226284496563327</v>
      </c>
      <c r="BX56">
        <v>1</v>
      </c>
      <c r="BY56">
        <v>2</v>
      </c>
      <c r="BZ56">
        <v>255</v>
      </c>
    </row>
    <row r="57" spans="1:78" ht="16.5">
      <c r="A57" s="126" t="str">
        <f t="shared" si="1"/>
        <v>청라교통</v>
      </c>
      <c r="B57" s="127" t="str">
        <f t="shared" si="2"/>
        <v>방기조</v>
      </c>
      <c r="C57" s="128" t="str">
        <f t="shared" si="3"/>
        <v>F</v>
      </c>
      <c r="D57" s="129">
        <f t="shared" si="4"/>
        <v>0.74707135599744046</v>
      </c>
      <c r="E57" s="130">
        <f t="shared" si="5"/>
        <v>4717</v>
      </c>
      <c r="F57" s="131" t="str">
        <f t="shared" si="6"/>
        <v>308</v>
      </c>
      <c r="G57" s="132" t="str">
        <f t="shared" si="7"/>
        <v>70바6035</v>
      </c>
      <c r="H57" s="133">
        <f t="shared" si="8"/>
        <v>6</v>
      </c>
      <c r="I57" s="134">
        <f t="shared" si="9"/>
        <v>4774.848</v>
      </c>
      <c r="J57" s="135">
        <f t="shared" si="10"/>
        <v>1.9473310618977623E-2</v>
      </c>
      <c r="K57" s="135">
        <f t="shared" si="11"/>
        <v>0.23260532873870784</v>
      </c>
      <c r="L57" s="135">
        <f t="shared" si="12"/>
        <v>0.16209940086050906</v>
      </c>
      <c r="M57" s="136">
        <f t="shared" si="13"/>
        <v>25.829000000000001</v>
      </c>
      <c r="N57" s="137">
        <f t="shared" si="14"/>
        <v>1.0890399024220248</v>
      </c>
      <c r="O57" s="137">
        <f t="shared" si="15"/>
        <v>37.425275108233812</v>
      </c>
      <c r="P57" s="218">
        <f t="shared" si="16"/>
        <v>3</v>
      </c>
      <c r="Q57" s="219">
        <f t="shared" si="17"/>
        <v>52</v>
      </c>
      <c r="R57" s="219">
        <f t="shared" si="18"/>
        <v>1787</v>
      </c>
      <c r="T57">
        <v>531</v>
      </c>
      <c r="U57">
        <v>4717</v>
      </c>
      <c r="V57" t="s">
        <v>275</v>
      </c>
      <c r="W57">
        <v>4774.848</v>
      </c>
      <c r="X57">
        <v>2120.857</v>
      </c>
      <c r="Y57">
        <v>2.2509999999999999</v>
      </c>
      <c r="Z57">
        <v>25.829000000000001</v>
      </c>
      <c r="AA57">
        <v>127.55134700000001</v>
      </c>
      <c r="AB57">
        <v>2.4838469999999999</v>
      </c>
      <c r="AC57">
        <v>29.669122999999999</v>
      </c>
      <c r="AD57" s="1">
        <v>774</v>
      </c>
      <c r="AE57">
        <v>52</v>
      </c>
      <c r="AF57">
        <v>1787</v>
      </c>
      <c r="AG57">
        <v>98</v>
      </c>
      <c r="AH57">
        <v>37.434711999999998</v>
      </c>
      <c r="AI57">
        <v>32967.699999999997</v>
      </c>
      <c r="AJ57">
        <v>23342.6</v>
      </c>
      <c r="AK57">
        <v>3</v>
      </c>
      <c r="AL57">
        <v>235</v>
      </c>
      <c r="AM57">
        <v>0.74707135599744046</v>
      </c>
      <c r="AN57" t="s">
        <v>70</v>
      </c>
      <c r="AO57">
        <v>1309.9079999999999</v>
      </c>
      <c r="AP57" t="s">
        <v>584</v>
      </c>
      <c r="AQ57" t="s">
        <v>117</v>
      </c>
      <c r="AR57" t="s">
        <v>121</v>
      </c>
      <c r="AS57" t="s">
        <v>117</v>
      </c>
      <c r="AT57" t="s">
        <v>121</v>
      </c>
      <c r="AU57" t="s">
        <v>225</v>
      </c>
      <c r="AV57" t="s">
        <v>275</v>
      </c>
      <c r="AW57" t="s">
        <v>70</v>
      </c>
      <c r="AX57">
        <v>4717</v>
      </c>
      <c r="AY57" t="s">
        <v>474</v>
      </c>
      <c r="AZ57">
        <v>4</v>
      </c>
      <c r="BA57" t="s">
        <v>585</v>
      </c>
      <c r="BB57">
        <v>6</v>
      </c>
      <c r="BC57">
        <v>1</v>
      </c>
      <c r="BE57" t="s">
        <v>70</v>
      </c>
      <c r="BF57">
        <v>0</v>
      </c>
      <c r="BG57" t="s">
        <v>341</v>
      </c>
      <c r="BI57" t="s">
        <v>117</v>
      </c>
      <c r="BJ57" t="s">
        <v>275</v>
      </c>
      <c r="BK57" t="s">
        <v>70</v>
      </c>
      <c r="BL57">
        <v>0.74707135599744046</v>
      </c>
      <c r="BM57">
        <v>4717</v>
      </c>
      <c r="BN57" t="s">
        <v>121</v>
      </c>
      <c r="BO57" t="s">
        <v>225</v>
      </c>
      <c r="BP57">
        <v>6</v>
      </c>
      <c r="BQ57">
        <v>4774.848</v>
      </c>
      <c r="BR57">
        <v>1.9473310618977623E-2</v>
      </c>
      <c r="BS57">
        <v>0.23260532873870784</v>
      </c>
      <c r="BT57">
        <v>0.16209940086050906</v>
      </c>
      <c r="BU57">
        <v>25.829000000000001</v>
      </c>
      <c r="BV57">
        <v>1.0890399024220248</v>
      </c>
      <c r="BW57">
        <v>37.425275108233812</v>
      </c>
      <c r="BX57">
        <v>3</v>
      </c>
      <c r="BY57">
        <v>52</v>
      </c>
      <c r="BZ57">
        <v>1787</v>
      </c>
    </row>
    <row r="58" spans="1:78" ht="16.5">
      <c r="A58" s="109" t="str">
        <f t="shared" si="1"/>
        <v>청라교통</v>
      </c>
      <c r="B58" s="110" t="str">
        <f t="shared" si="2"/>
        <v>방용길</v>
      </c>
      <c r="C58" s="111" t="str">
        <f t="shared" si="3"/>
        <v>D</v>
      </c>
      <c r="D58" s="112">
        <f t="shared" si="4"/>
        <v>0.84949870900021995</v>
      </c>
      <c r="E58" s="113">
        <f t="shared" si="5"/>
        <v>7799</v>
      </c>
      <c r="F58" s="114" t="str">
        <f t="shared" si="6"/>
        <v>307</v>
      </c>
      <c r="G58" s="115" t="str">
        <f t="shared" si="7"/>
        <v>72바1703</v>
      </c>
      <c r="H58" s="116">
        <f t="shared" si="8"/>
        <v>2</v>
      </c>
      <c r="I58" s="117">
        <f t="shared" si="9"/>
        <v>3448.41</v>
      </c>
      <c r="J58" s="118">
        <f t="shared" si="10"/>
        <v>1.4289447183365434E-2</v>
      </c>
      <c r="K58" s="118">
        <f t="shared" si="11"/>
        <v>0.38315050194526384</v>
      </c>
      <c r="L58" s="118">
        <f t="shared" si="12"/>
        <v>0.18327287068533035</v>
      </c>
      <c r="M58" s="119">
        <f t="shared" si="13"/>
        <v>21.004000000000001</v>
      </c>
      <c r="N58" s="120">
        <f t="shared" si="14"/>
        <v>8.6996615831644156E-2</v>
      </c>
      <c r="O58" s="120">
        <f t="shared" si="15"/>
        <v>59.302693125237433</v>
      </c>
      <c r="P58" s="220">
        <f t="shared" si="16"/>
        <v>60</v>
      </c>
      <c r="Q58" s="221">
        <f t="shared" si="17"/>
        <v>3</v>
      </c>
      <c r="R58" s="221">
        <f t="shared" si="18"/>
        <v>2045</v>
      </c>
      <c r="T58">
        <v>531</v>
      </c>
      <c r="U58">
        <v>7799</v>
      </c>
      <c r="V58" t="s">
        <v>276</v>
      </c>
      <c r="W58">
        <v>3448.41</v>
      </c>
      <c r="X58">
        <v>1401.0250000000001</v>
      </c>
      <c r="Y58">
        <v>2.4609999999999999</v>
      </c>
      <c r="Z58">
        <v>21.004000000000001</v>
      </c>
      <c r="AA58">
        <v>147.855265</v>
      </c>
      <c r="AB58">
        <v>2.1127699999999998</v>
      </c>
      <c r="AC58">
        <v>56.650818999999998</v>
      </c>
      <c r="AD58" s="1">
        <v>632</v>
      </c>
      <c r="AE58">
        <v>3</v>
      </c>
      <c r="AF58">
        <v>2045</v>
      </c>
      <c r="AG58">
        <v>93</v>
      </c>
      <c r="AH58">
        <v>23.322875</v>
      </c>
      <c r="AI58">
        <v>39785.199999999997</v>
      </c>
      <c r="AJ58">
        <v>9382</v>
      </c>
      <c r="AK58">
        <v>60</v>
      </c>
      <c r="AL58">
        <v>34664</v>
      </c>
      <c r="AM58">
        <v>0.84949870900021995</v>
      </c>
      <c r="AN58" t="s">
        <v>67</v>
      </c>
      <c r="AO58">
        <v>3195.261</v>
      </c>
      <c r="AP58" t="s">
        <v>586</v>
      </c>
      <c r="AQ58" t="s">
        <v>117</v>
      </c>
      <c r="AR58" t="s">
        <v>120</v>
      </c>
      <c r="AS58" t="s">
        <v>117</v>
      </c>
      <c r="AT58" t="s">
        <v>120</v>
      </c>
      <c r="AU58" t="s">
        <v>219</v>
      </c>
      <c r="AV58" t="s">
        <v>276</v>
      </c>
      <c r="AW58" t="s">
        <v>67</v>
      </c>
      <c r="AX58">
        <v>7799</v>
      </c>
      <c r="AY58" t="s">
        <v>470</v>
      </c>
      <c r="AZ58">
        <v>1</v>
      </c>
      <c r="BA58" t="s">
        <v>359</v>
      </c>
      <c r="BB58">
        <v>2</v>
      </c>
      <c r="BC58">
        <v>1</v>
      </c>
      <c r="BE58" t="s">
        <v>67</v>
      </c>
      <c r="BF58">
        <v>0</v>
      </c>
      <c r="BG58" t="s">
        <v>341</v>
      </c>
      <c r="BI58" t="s">
        <v>117</v>
      </c>
      <c r="BJ58" t="s">
        <v>276</v>
      </c>
      <c r="BK58" t="s">
        <v>67</v>
      </c>
      <c r="BL58">
        <v>0.84949870900021995</v>
      </c>
      <c r="BM58">
        <v>7799</v>
      </c>
      <c r="BN58" t="s">
        <v>120</v>
      </c>
      <c r="BO58" t="s">
        <v>219</v>
      </c>
      <c r="BP58">
        <v>2</v>
      </c>
      <c r="BQ58">
        <v>3448.41</v>
      </c>
      <c r="BR58">
        <v>1.4289447183365434E-2</v>
      </c>
      <c r="BS58">
        <v>0.38315050194526384</v>
      </c>
      <c r="BT58">
        <v>0.18327287068533035</v>
      </c>
      <c r="BU58">
        <v>21.004000000000001</v>
      </c>
      <c r="BV58">
        <v>8.6996615831644156E-2</v>
      </c>
      <c r="BW58">
        <v>59.302693125237433</v>
      </c>
      <c r="BX58">
        <v>60</v>
      </c>
      <c r="BY58">
        <v>3</v>
      </c>
      <c r="BZ58">
        <v>2045</v>
      </c>
    </row>
    <row r="59" spans="1:78" ht="16.5">
      <c r="A59" s="126" t="str">
        <f t="shared" si="1"/>
        <v>청라교통</v>
      </c>
      <c r="B59" s="127" t="str">
        <f t="shared" si="2"/>
        <v>방진철</v>
      </c>
      <c r="C59" s="128" t="str">
        <f t="shared" si="3"/>
        <v>B</v>
      </c>
      <c r="D59" s="129">
        <f t="shared" si="4"/>
        <v>0.90665760682492902</v>
      </c>
      <c r="E59" s="130">
        <f t="shared" si="5"/>
        <v>6951</v>
      </c>
      <c r="F59" s="131" t="str">
        <f t="shared" si="6"/>
        <v>306</v>
      </c>
      <c r="G59" s="132" t="str">
        <f t="shared" si="7"/>
        <v>70바6087</v>
      </c>
      <c r="H59" s="133">
        <f t="shared" si="8"/>
        <v>3</v>
      </c>
      <c r="I59" s="134">
        <f t="shared" si="9"/>
        <v>3993.337</v>
      </c>
      <c r="J59" s="135">
        <f t="shared" si="10"/>
        <v>2.2690568152742559E-2</v>
      </c>
      <c r="K59" s="135">
        <f t="shared" si="11"/>
        <v>0.33316805151644097</v>
      </c>
      <c r="L59" s="135">
        <f t="shared" si="12"/>
        <v>0.14799652521187168</v>
      </c>
      <c r="M59" s="136">
        <f t="shared" si="13"/>
        <v>16.927</v>
      </c>
      <c r="N59" s="137">
        <f t="shared" si="14"/>
        <v>0</v>
      </c>
      <c r="O59" s="137">
        <f t="shared" si="15"/>
        <v>5.7846357570122429</v>
      </c>
      <c r="P59" s="218">
        <f t="shared" si="16"/>
        <v>66</v>
      </c>
      <c r="Q59" s="219">
        <f t="shared" si="17"/>
        <v>0</v>
      </c>
      <c r="R59" s="219">
        <f t="shared" si="18"/>
        <v>231</v>
      </c>
      <c r="T59">
        <v>531</v>
      </c>
      <c r="U59">
        <v>6951</v>
      </c>
      <c r="V59" t="s">
        <v>277</v>
      </c>
      <c r="W59">
        <v>3993.337</v>
      </c>
      <c r="X59">
        <v>1305.55</v>
      </c>
      <c r="Y59">
        <v>3.0590000000000002</v>
      </c>
      <c r="Z59">
        <v>16.927</v>
      </c>
      <c r="AA59">
        <v>149.633318</v>
      </c>
      <c r="AB59">
        <v>3.3952650000000002</v>
      </c>
      <c r="AC59">
        <v>49.853040999999997</v>
      </c>
      <c r="AD59" s="1">
        <v>591</v>
      </c>
      <c r="AE59">
        <v>0</v>
      </c>
      <c r="AF59">
        <v>231</v>
      </c>
      <c r="AG59">
        <v>91</v>
      </c>
      <c r="AH59">
        <v>26.687484999999999</v>
      </c>
      <c r="AI59">
        <v>40451.800000000003</v>
      </c>
      <c r="AJ59">
        <v>21920.3</v>
      </c>
      <c r="AK59">
        <v>66</v>
      </c>
      <c r="AL59">
        <v>67205</v>
      </c>
      <c r="AM59">
        <v>0.90665760682492902</v>
      </c>
      <c r="AN59" t="s">
        <v>68</v>
      </c>
      <c r="AO59">
        <v>3504.627</v>
      </c>
      <c r="AP59" t="s">
        <v>587</v>
      </c>
      <c r="AQ59" t="s">
        <v>117</v>
      </c>
      <c r="AR59" t="s">
        <v>119</v>
      </c>
      <c r="AS59" t="s">
        <v>117</v>
      </c>
      <c r="AT59" t="s">
        <v>119</v>
      </c>
      <c r="AU59" t="s">
        <v>203</v>
      </c>
      <c r="AV59" t="s">
        <v>277</v>
      </c>
      <c r="AW59" t="s">
        <v>68</v>
      </c>
      <c r="AX59">
        <v>6951</v>
      </c>
      <c r="AY59" t="s">
        <v>449</v>
      </c>
      <c r="AZ59">
        <v>10</v>
      </c>
      <c r="BA59" t="s">
        <v>588</v>
      </c>
      <c r="BB59">
        <v>3</v>
      </c>
      <c r="BC59">
        <v>1</v>
      </c>
      <c r="BE59" t="s">
        <v>69</v>
      </c>
      <c r="BF59">
        <v>1</v>
      </c>
      <c r="BG59" t="s">
        <v>342</v>
      </c>
      <c r="BI59" t="s">
        <v>117</v>
      </c>
      <c r="BJ59" t="s">
        <v>277</v>
      </c>
      <c r="BK59" t="s">
        <v>68</v>
      </c>
      <c r="BL59">
        <v>0.90665760682492902</v>
      </c>
      <c r="BM59">
        <v>6951</v>
      </c>
      <c r="BN59" t="s">
        <v>119</v>
      </c>
      <c r="BO59" t="s">
        <v>203</v>
      </c>
      <c r="BP59">
        <v>3</v>
      </c>
      <c r="BQ59">
        <v>3993.337</v>
      </c>
      <c r="BR59">
        <v>2.2690568152742559E-2</v>
      </c>
      <c r="BS59">
        <v>0.33316805151644097</v>
      </c>
      <c r="BT59">
        <v>0.14799652521187168</v>
      </c>
      <c r="BU59">
        <v>16.927</v>
      </c>
      <c r="BV59">
        <v>0</v>
      </c>
      <c r="BW59">
        <v>5.7846357570122429</v>
      </c>
      <c r="BX59">
        <v>66</v>
      </c>
      <c r="BY59">
        <v>0</v>
      </c>
      <c r="BZ59">
        <v>231</v>
      </c>
    </row>
    <row r="60" spans="1:78" ht="16.5">
      <c r="A60" s="109" t="str">
        <f t="shared" si="1"/>
        <v>청라교통</v>
      </c>
      <c r="B60" s="110" t="str">
        <f t="shared" si="2"/>
        <v>백정기</v>
      </c>
      <c r="C60" s="111" t="str">
        <f t="shared" si="3"/>
        <v>A</v>
      </c>
      <c r="D60" s="112">
        <f t="shared" si="4"/>
        <v>0.95966972257968508</v>
      </c>
      <c r="E60" s="113">
        <f t="shared" si="5"/>
        <v>615</v>
      </c>
      <c r="F60" s="114" t="str">
        <f t="shared" si="6"/>
        <v>307</v>
      </c>
      <c r="G60" s="115" t="str">
        <f t="shared" si="7"/>
        <v>75아1146</v>
      </c>
      <c r="H60" s="116">
        <f t="shared" si="8"/>
        <v>10</v>
      </c>
      <c r="I60" s="117">
        <f t="shared" si="9"/>
        <v>4376.2669999999998</v>
      </c>
      <c r="J60" s="118">
        <f t="shared" si="10"/>
        <v>7.3746750094128826E-3</v>
      </c>
      <c r="K60" s="118">
        <f t="shared" si="11"/>
        <v>0.29619275349614732</v>
      </c>
      <c r="L60" s="118">
        <f t="shared" si="12"/>
        <v>0.14075923612521815</v>
      </c>
      <c r="M60" s="119">
        <f t="shared" si="13"/>
        <v>16.449000000000002</v>
      </c>
      <c r="N60" s="120">
        <f t="shared" si="14"/>
        <v>0.15995367741502062</v>
      </c>
      <c r="O60" s="120">
        <f t="shared" si="15"/>
        <v>23.924500036218085</v>
      </c>
      <c r="P60" s="220">
        <f t="shared" si="16"/>
        <v>20</v>
      </c>
      <c r="Q60" s="221">
        <f t="shared" si="17"/>
        <v>7</v>
      </c>
      <c r="R60" s="221">
        <f t="shared" si="18"/>
        <v>1047</v>
      </c>
      <c r="T60">
        <v>531</v>
      </c>
      <c r="U60">
        <v>615</v>
      </c>
      <c r="V60" t="s">
        <v>278</v>
      </c>
      <c r="W60">
        <v>4376.2669999999998</v>
      </c>
      <c r="X60">
        <v>1623.8219999999999</v>
      </c>
      <c r="Y60">
        <v>2.6949999999999998</v>
      </c>
      <c r="Z60">
        <v>16.449000000000002</v>
      </c>
      <c r="AA60">
        <v>164.787465</v>
      </c>
      <c r="AB60">
        <v>1.2152540000000001</v>
      </c>
      <c r="AC60">
        <v>48.808852999999999</v>
      </c>
      <c r="AD60" s="1">
        <v>616</v>
      </c>
      <c r="AE60">
        <v>7</v>
      </c>
      <c r="AF60">
        <v>1047</v>
      </c>
      <c r="AG60">
        <v>94</v>
      </c>
      <c r="AH60">
        <v>26.557037999999999</v>
      </c>
      <c r="AI60">
        <v>29752.1</v>
      </c>
      <c r="AJ60">
        <v>7474.5</v>
      </c>
      <c r="AK60">
        <v>20</v>
      </c>
      <c r="AL60">
        <v>11678</v>
      </c>
      <c r="AM60">
        <v>0.95966972257968508</v>
      </c>
      <c r="AN60" t="s">
        <v>66</v>
      </c>
      <c r="AO60">
        <v>684.08600000000001</v>
      </c>
      <c r="AP60" t="s">
        <v>589</v>
      </c>
      <c r="AQ60" t="s">
        <v>117</v>
      </c>
      <c r="AR60" t="s">
        <v>120</v>
      </c>
      <c r="AS60" t="s">
        <v>117</v>
      </c>
      <c r="AT60" t="s">
        <v>120</v>
      </c>
      <c r="AU60" t="s">
        <v>221</v>
      </c>
      <c r="AV60" t="s">
        <v>278</v>
      </c>
      <c r="AW60" t="s">
        <v>66</v>
      </c>
      <c r="AX60">
        <v>615</v>
      </c>
      <c r="AY60" t="s">
        <v>506</v>
      </c>
      <c r="AZ60">
        <v>2</v>
      </c>
      <c r="BA60" t="s">
        <v>590</v>
      </c>
      <c r="BB60">
        <v>10</v>
      </c>
      <c r="BC60">
        <v>1</v>
      </c>
      <c r="BE60" t="s">
        <v>69</v>
      </c>
      <c r="BF60">
        <v>2</v>
      </c>
      <c r="BG60" t="s">
        <v>342</v>
      </c>
      <c r="BI60" t="s">
        <v>117</v>
      </c>
      <c r="BJ60" t="s">
        <v>278</v>
      </c>
      <c r="BK60" t="s">
        <v>66</v>
      </c>
      <c r="BL60">
        <v>0.95966972257968508</v>
      </c>
      <c r="BM60">
        <v>615</v>
      </c>
      <c r="BN60" t="s">
        <v>120</v>
      </c>
      <c r="BO60" t="s">
        <v>221</v>
      </c>
      <c r="BP60">
        <v>10</v>
      </c>
      <c r="BQ60">
        <v>4376.2669999999998</v>
      </c>
      <c r="BR60">
        <v>7.3746750094128826E-3</v>
      </c>
      <c r="BS60">
        <v>0.29619275349614732</v>
      </c>
      <c r="BT60">
        <v>0.14075923612521815</v>
      </c>
      <c r="BU60">
        <v>16.449000000000002</v>
      </c>
      <c r="BV60">
        <v>0.15995367741502062</v>
      </c>
      <c r="BW60">
        <v>23.924500036218085</v>
      </c>
      <c r="BX60">
        <v>20</v>
      </c>
      <c r="BY60">
        <v>7</v>
      </c>
      <c r="BZ60">
        <v>1047</v>
      </c>
    </row>
    <row r="61" spans="1:78" ht="16.5">
      <c r="A61" s="126" t="str">
        <f t="shared" si="1"/>
        <v>청라교통</v>
      </c>
      <c r="B61" s="127" t="str">
        <f t="shared" si="2"/>
        <v>서현철</v>
      </c>
      <c r="C61" s="128" t="str">
        <f t="shared" si="3"/>
        <v>F</v>
      </c>
      <c r="D61" s="129">
        <f t="shared" si="4"/>
        <v>0.73983784191944735</v>
      </c>
      <c r="E61" s="130">
        <f t="shared" si="5"/>
        <v>3003</v>
      </c>
      <c r="F61" s="131" t="str">
        <f t="shared" si="6"/>
        <v>307</v>
      </c>
      <c r="G61" s="132" t="str">
        <f t="shared" si="7"/>
        <v>72바1699</v>
      </c>
      <c r="H61" s="133">
        <f t="shared" si="8"/>
        <v>2</v>
      </c>
      <c r="I61" s="134">
        <f t="shared" si="9"/>
        <v>3534.5469999999996</v>
      </c>
      <c r="J61" s="135">
        <f t="shared" si="10"/>
        <v>1.4622731510773491E-2</v>
      </c>
      <c r="K61" s="135">
        <f t="shared" si="11"/>
        <v>0.33250770401904939</v>
      </c>
      <c r="L61" s="135">
        <f t="shared" si="12"/>
        <v>0.16466042183057689</v>
      </c>
      <c r="M61" s="136">
        <f t="shared" si="13"/>
        <v>22.183</v>
      </c>
      <c r="N61" s="137">
        <f t="shared" si="14"/>
        <v>0.28292168699411835</v>
      </c>
      <c r="O61" s="137">
        <f t="shared" si="15"/>
        <v>17.39968375013828</v>
      </c>
      <c r="P61" s="218">
        <f t="shared" si="16"/>
        <v>33</v>
      </c>
      <c r="Q61" s="219">
        <f t="shared" si="17"/>
        <v>10</v>
      </c>
      <c r="R61" s="219">
        <f t="shared" si="18"/>
        <v>615</v>
      </c>
      <c r="T61">
        <v>531</v>
      </c>
      <c r="U61">
        <v>3003</v>
      </c>
      <c r="V61" t="s">
        <v>279</v>
      </c>
      <c r="W61">
        <v>3534.547</v>
      </c>
      <c r="X61">
        <v>1708.384</v>
      </c>
      <c r="Y61">
        <v>2.069</v>
      </c>
      <c r="Z61">
        <v>22.183</v>
      </c>
      <c r="AA61">
        <v>148.49359699999999</v>
      </c>
      <c r="AB61">
        <v>2.1713819999999999</v>
      </c>
      <c r="AC61">
        <v>49.375264999999999</v>
      </c>
      <c r="AD61" s="1">
        <v>582</v>
      </c>
      <c r="AE61">
        <v>10</v>
      </c>
      <c r="AF61">
        <v>615</v>
      </c>
      <c r="AG61">
        <v>91</v>
      </c>
      <c r="AH61">
        <v>23.802689000000001</v>
      </c>
      <c r="AI61">
        <v>47943.4</v>
      </c>
      <c r="AJ61">
        <v>15043</v>
      </c>
      <c r="AK61">
        <v>33</v>
      </c>
      <c r="AL61">
        <v>17056</v>
      </c>
      <c r="AM61">
        <v>0.73983784191944735</v>
      </c>
      <c r="AN61" t="s">
        <v>70</v>
      </c>
      <c r="AO61">
        <v>3280.7579999999998</v>
      </c>
      <c r="AP61" t="s">
        <v>591</v>
      </c>
      <c r="AQ61" t="s">
        <v>117</v>
      </c>
      <c r="AR61" t="s">
        <v>120</v>
      </c>
      <c r="AS61" t="s">
        <v>117</v>
      </c>
      <c r="AT61" t="s">
        <v>120</v>
      </c>
      <c r="AU61" t="s">
        <v>215</v>
      </c>
      <c r="AV61" t="s">
        <v>279</v>
      </c>
      <c r="AW61" t="s">
        <v>70</v>
      </c>
      <c r="AX61">
        <v>3003</v>
      </c>
      <c r="AY61" t="s">
        <v>434</v>
      </c>
      <c r="AZ61">
        <v>7</v>
      </c>
      <c r="BA61" t="s">
        <v>476</v>
      </c>
      <c r="BB61">
        <v>2</v>
      </c>
      <c r="BC61">
        <v>1</v>
      </c>
      <c r="BE61" t="s">
        <v>70</v>
      </c>
      <c r="BF61">
        <v>0</v>
      </c>
      <c r="BG61" t="s">
        <v>341</v>
      </c>
      <c r="BI61" t="s">
        <v>117</v>
      </c>
      <c r="BJ61" t="s">
        <v>279</v>
      </c>
      <c r="BK61" t="s">
        <v>70</v>
      </c>
      <c r="BL61">
        <v>0.73983784191944735</v>
      </c>
      <c r="BM61">
        <v>3003</v>
      </c>
      <c r="BN61" t="s">
        <v>120</v>
      </c>
      <c r="BO61" t="s">
        <v>215</v>
      </c>
      <c r="BP61">
        <v>2</v>
      </c>
      <c r="BQ61">
        <v>3534.5469999999996</v>
      </c>
      <c r="BR61">
        <v>1.4622731510773491E-2</v>
      </c>
      <c r="BS61">
        <v>0.33250770401904939</v>
      </c>
      <c r="BT61">
        <v>0.16466042183057689</v>
      </c>
      <c r="BU61">
        <v>22.183</v>
      </c>
      <c r="BV61">
        <v>0.28292168699411835</v>
      </c>
      <c r="BW61">
        <v>17.39968375013828</v>
      </c>
      <c r="BX61">
        <v>33</v>
      </c>
      <c r="BY61">
        <v>10</v>
      </c>
      <c r="BZ61">
        <v>615</v>
      </c>
    </row>
    <row r="62" spans="1:78" ht="16.5">
      <c r="A62" s="109" t="str">
        <f t="shared" si="1"/>
        <v>청라교통</v>
      </c>
      <c r="B62" s="110" t="str">
        <f t="shared" si="2"/>
        <v>손대연</v>
      </c>
      <c r="C62" s="111" t="str">
        <f t="shared" si="3"/>
        <v>B</v>
      </c>
      <c r="D62" s="112">
        <f t="shared" si="4"/>
        <v>0.94874988961386975</v>
      </c>
      <c r="E62" s="113">
        <f t="shared" si="5"/>
        <v>9997</v>
      </c>
      <c r="F62" s="114" t="str">
        <f t="shared" si="6"/>
        <v>306</v>
      </c>
      <c r="G62" s="115" t="str">
        <f t="shared" si="7"/>
        <v>72바1499</v>
      </c>
      <c r="H62" s="116">
        <f t="shared" si="8"/>
        <v>2</v>
      </c>
      <c r="I62" s="117">
        <f t="shared" si="9"/>
        <v>4031.788</v>
      </c>
      <c r="J62" s="118">
        <f t="shared" si="10"/>
        <v>3.6478715923390394E-2</v>
      </c>
      <c r="K62" s="118">
        <f t="shared" si="11"/>
        <v>0.28193084716893896</v>
      </c>
      <c r="L62" s="118">
        <f t="shared" si="12"/>
        <v>0.14038436544778643</v>
      </c>
      <c r="M62" s="119">
        <f t="shared" si="13"/>
        <v>14.565</v>
      </c>
      <c r="N62" s="120">
        <f t="shared" si="14"/>
        <v>0</v>
      </c>
      <c r="O62" s="120">
        <f t="shared" si="15"/>
        <v>5.7790737012958022</v>
      </c>
      <c r="P62" s="220">
        <f t="shared" si="16"/>
        <v>45</v>
      </c>
      <c r="Q62" s="221">
        <f t="shared" si="17"/>
        <v>0</v>
      </c>
      <c r="R62" s="221">
        <f t="shared" si="18"/>
        <v>233</v>
      </c>
      <c r="T62">
        <v>531</v>
      </c>
      <c r="U62">
        <v>9997</v>
      </c>
      <c r="V62" t="s">
        <v>280</v>
      </c>
      <c r="W62">
        <v>4031.788</v>
      </c>
      <c r="X62">
        <v>1282.1559999999999</v>
      </c>
      <c r="Y62">
        <v>3.145</v>
      </c>
      <c r="Z62">
        <v>14.565</v>
      </c>
      <c r="AA62">
        <v>136.509986</v>
      </c>
      <c r="AB62">
        <v>4.9797089999999997</v>
      </c>
      <c r="AC62">
        <v>38.486376</v>
      </c>
      <c r="AD62" s="1">
        <v>566</v>
      </c>
      <c r="AE62">
        <v>0</v>
      </c>
      <c r="AF62">
        <v>233</v>
      </c>
      <c r="AG62">
        <v>91</v>
      </c>
      <c r="AH62">
        <v>29.534746999999999</v>
      </c>
      <c r="AI62">
        <v>39016.6</v>
      </c>
      <c r="AJ62">
        <v>22110.3</v>
      </c>
      <c r="AK62">
        <v>45</v>
      </c>
      <c r="AL62">
        <v>39128</v>
      </c>
      <c r="AM62">
        <v>0.94874988961386975</v>
      </c>
      <c r="AN62" t="s">
        <v>68</v>
      </c>
      <c r="AO62">
        <v>3418.806</v>
      </c>
      <c r="AP62" t="s">
        <v>592</v>
      </c>
      <c r="AQ62" t="s">
        <v>117</v>
      </c>
      <c r="AR62" t="s">
        <v>119</v>
      </c>
      <c r="AS62" t="s">
        <v>117</v>
      </c>
      <c r="AT62" t="s">
        <v>119</v>
      </c>
      <c r="AU62" t="s">
        <v>211</v>
      </c>
      <c r="AV62" t="s">
        <v>280</v>
      </c>
      <c r="AW62" t="s">
        <v>68</v>
      </c>
      <c r="AX62">
        <v>9997</v>
      </c>
      <c r="AY62" t="s">
        <v>449</v>
      </c>
      <c r="AZ62">
        <v>1</v>
      </c>
      <c r="BA62" t="s">
        <v>353</v>
      </c>
      <c r="BB62">
        <v>2</v>
      </c>
      <c r="BC62">
        <v>1</v>
      </c>
      <c r="BE62" t="s">
        <v>68</v>
      </c>
      <c r="BF62">
        <v>0</v>
      </c>
      <c r="BG62" t="s">
        <v>341</v>
      </c>
      <c r="BI62" t="s">
        <v>117</v>
      </c>
      <c r="BJ62" t="s">
        <v>280</v>
      </c>
      <c r="BK62" t="s">
        <v>68</v>
      </c>
      <c r="BL62">
        <v>0.94874988961386975</v>
      </c>
      <c r="BM62">
        <v>9997</v>
      </c>
      <c r="BN62" t="s">
        <v>119</v>
      </c>
      <c r="BO62" t="s">
        <v>211</v>
      </c>
      <c r="BP62">
        <v>2</v>
      </c>
      <c r="BQ62">
        <v>4031.788</v>
      </c>
      <c r="BR62">
        <v>3.6478715923390394E-2</v>
      </c>
      <c r="BS62">
        <v>0.28193084716893896</v>
      </c>
      <c r="BT62">
        <v>0.14038436544778643</v>
      </c>
      <c r="BU62">
        <v>14.565</v>
      </c>
      <c r="BV62">
        <v>0</v>
      </c>
      <c r="BW62">
        <v>5.7790737012958022</v>
      </c>
      <c r="BX62">
        <v>45</v>
      </c>
      <c r="BY62">
        <v>0</v>
      </c>
      <c r="BZ62">
        <v>233</v>
      </c>
    </row>
    <row r="63" spans="1:78" ht="16.5">
      <c r="A63" s="126" t="str">
        <f t="shared" si="1"/>
        <v>청라교통</v>
      </c>
      <c r="B63" s="127" t="str">
        <f t="shared" si="2"/>
        <v>손주원</v>
      </c>
      <c r="C63" s="128" t="str">
        <f t="shared" si="3"/>
        <v>A</v>
      </c>
      <c r="D63" s="129">
        <f t="shared" si="4"/>
        <v>0.96848484848484861</v>
      </c>
      <c r="E63" s="130">
        <f t="shared" si="5"/>
        <v>3369</v>
      </c>
      <c r="F63" s="131" t="str">
        <f t="shared" si="6"/>
        <v>306</v>
      </c>
      <c r="G63" s="132" t="str">
        <f t="shared" si="7"/>
        <v>70바6085</v>
      </c>
      <c r="H63" s="133">
        <f t="shared" si="8"/>
        <v>1</v>
      </c>
      <c r="I63" s="134">
        <f t="shared" si="9"/>
        <v>4084.6170000000002</v>
      </c>
      <c r="J63" s="135">
        <f t="shared" si="10"/>
        <v>1.8848016269202E-2</v>
      </c>
      <c r="K63" s="135">
        <f t="shared" si="11"/>
        <v>0.21487497395631924</v>
      </c>
      <c r="L63" s="135">
        <f t="shared" si="12"/>
        <v>0.12755173863302238</v>
      </c>
      <c r="M63" s="136">
        <f t="shared" si="13"/>
        <v>16.350999999999999</v>
      </c>
      <c r="N63" s="137">
        <f t="shared" si="14"/>
        <v>0</v>
      </c>
      <c r="O63" s="137">
        <f t="shared" si="15"/>
        <v>7.3446298637057037</v>
      </c>
      <c r="P63" s="218">
        <f t="shared" si="16"/>
        <v>4</v>
      </c>
      <c r="Q63" s="219">
        <f t="shared" si="17"/>
        <v>0</v>
      </c>
      <c r="R63" s="219">
        <f t="shared" si="18"/>
        <v>300</v>
      </c>
      <c r="T63">
        <v>531</v>
      </c>
      <c r="U63">
        <v>3369</v>
      </c>
      <c r="V63" t="s">
        <v>281</v>
      </c>
      <c r="W63">
        <v>4084.6170000000002</v>
      </c>
      <c r="X63">
        <v>1278.067</v>
      </c>
      <c r="Y63">
        <v>3.1960000000000002</v>
      </c>
      <c r="Z63">
        <v>16.350999999999999</v>
      </c>
      <c r="AA63">
        <v>124.267189</v>
      </c>
      <c r="AB63">
        <v>2.34219</v>
      </c>
      <c r="AC63">
        <v>26.701909000000001</v>
      </c>
      <c r="AD63" s="1">
        <v>521</v>
      </c>
      <c r="AE63">
        <v>0</v>
      </c>
      <c r="AF63">
        <v>300</v>
      </c>
      <c r="AG63">
        <v>91</v>
      </c>
      <c r="AH63">
        <v>32.869633</v>
      </c>
      <c r="AI63">
        <v>20771.099999999999</v>
      </c>
      <c r="AJ63">
        <v>7877.2</v>
      </c>
      <c r="AK63">
        <v>4</v>
      </c>
      <c r="AL63">
        <v>3471</v>
      </c>
      <c r="AM63">
        <v>0.96848484848484861</v>
      </c>
      <c r="AN63" t="s">
        <v>66</v>
      </c>
      <c r="AO63">
        <v>4084.6170000000002</v>
      </c>
      <c r="AP63" t="s">
        <v>593</v>
      </c>
      <c r="AQ63" t="s">
        <v>117</v>
      </c>
      <c r="AR63" t="s">
        <v>119</v>
      </c>
      <c r="AS63" t="s">
        <v>117</v>
      </c>
      <c r="AT63" t="s">
        <v>119</v>
      </c>
      <c r="AU63" t="s">
        <v>202</v>
      </c>
      <c r="AV63" t="s">
        <v>281</v>
      </c>
      <c r="AW63" t="s">
        <v>66</v>
      </c>
      <c r="AX63">
        <v>3369</v>
      </c>
      <c r="AY63" t="s">
        <v>465</v>
      </c>
      <c r="AZ63">
        <v>3</v>
      </c>
      <c r="BA63" t="s">
        <v>489</v>
      </c>
      <c r="BB63">
        <v>1</v>
      </c>
      <c r="BC63">
        <v>1</v>
      </c>
      <c r="BE63" t="s">
        <v>66</v>
      </c>
      <c r="BF63">
        <v>0</v>
      </c>
      <c r="BG63" t="s">
        <v>341</v>
      </c>
      <c r="BI63" t="s">
        <v>117</v>
      </c>
      <c r="BJ63" t="s">
        <v>281</v>
      </c>
      <c r="BK63" t="s">
        <v>66</v>
      </c>
      <c r="BL63">
        <v>0.96848484848484861</v>
      </c>
      <c r="BM63">
        <v>3369</v>
      </c>
      <c r="BN63" t="s">
        <v>119</v>
      </c>
      <c r="BO63" t="s">
        <v>202</v>
      </c>
      <c r="BP63">
        <v>1</v>
      </c>
      <c r="BQ63">
        <v>4084.6170000000002</v>
      </c>
      <c r="BR63">
        <v>1.8848016269202E-2</v>
      </c>
      <c r="BS63">
        <v>0.21487497395631924</v>
      </c>
      <c r="BT63">
        <v>0.12755173863302238</v>
      </c>
      <c r="BU63">
        <v>16.350999999999999</v>
      </c>
      <c r="BV63">
        <v>0</v>
      </c>
      <c r="BW63">
        <v>7.3446298637057037</v>
      </c>
      <c r="BX63">
        <v>4</v>
      </c>
      <c r="BY63">
        <v>0</v>
      </c>
      <c r="BZ63">
        <v>300</v>
      </c>
    </row>
    <row r="64" spans="1:78" ht="16.5">
      <c r="A64" s="109" t="str">
        <f t="shared" si="1"/>
        <v>청라교통</v>
      </c>
      <c r="B64" s="110" t="str">
        <f t="shared" si="2"/>
        <v>신동훈</v>
      </c>
      <c r="C64" s="111" t="str">
        <f t="shared" si="3"/>
        <v>F</v>
      </c>
      <c r="D64" s="112">
        <f t="shared" si="4"/>
        <v>0.78428571428571425</v>
      </c>
      <c r="E64" s="113">
        <f t="shared" si="5"/>
        <v>8475</v>
      </c>
      <c r="F64" s="114" t="str">
        <f t="shared" si="6"/>
        <v>112</v>
      </c>
      <c r="G64" s="115" t="str">
        <f t="shared" si="7"/>
        <v>70바6065</v>
      </c>
      <c r="H64" s="116">
        <f t="shared" si="8"/>
        <v>1</v>
      </c>
      <c r="I64" s="117">
        <f t="shared" si="9"/>
        <v>2046.729</v>
      </c>
      <c r="J64" s="118">
        <f t="shared" si="10"/>
        <v>5.8140109164081903E-3</v>
      </c>
      <c r="K64" s="118">
        <f t="shared" si="11"/>
        <v>0.45741916736374716</v>
      </c>
      <c r="L64" s="118">
        <f t="shared" si="12"/>
        <v>0.28631049836104339</v>
      </c>
      <c r="M64" s="119">
        <f t="shared" si="13"/>
        <v>20.045999999999999</v>
      </c>
      <c r="N64" s="120">
        <f t="shared" si="14"/>
        <v>0.63515980865077881</v>
      </c>
      <c r="O64" s="120">
        <f t="shared" si="15"/>
        <v>78.906391613154454</v>
      </c>
      <c r="P64" s="220">
        <f t="shared" si="16"/>
        <v>49</v>
      </c>
      <c r="Q64" s="221">
        <f t="shared" si="17"/>
        <v>13</v>
      </c>
      <c r="R64" s="221">
        <f t="shared" si="18"/>
        <v>1615</v>
      </c>
      <c r="T64">
        <v>531</v>
      </c>
      <c r="U64">
        <v>8475</v>
      </c>
      <c r="V64" t="s">
        <v>385</v>
      </c>
      <c r="W64">
        <v>2046.729</v>
      </c>
      <c r="X64">
        <v>1242.5909999999999</v>
      </c>
      <c r="Y64">
        <v>1.647</v>
      </c>
      <c r="Z64">
        <v>20.045999999999999</v>
      </c>
      <c r="AA64">
        <v>141.22832099999999</v>
      </c>
      <c r="AB64">
        <v>0.82110300000000003</v>
      </c>
      <c r="AC64">
        <v>64.600541000000007</v>
      </c>
      <c r="AD64" s="1">
        <v>586</v>
      </c>
      <c r="AE64">
        <v>13</v>
      </c>
      <c r="AF64">
        <v>1615</v>
      </c>
      <c r="AG64">
        <v>79</v>
      </c>
      <c r="AH64">
        <v>14.492341</v>
      </c>
      <c r="AI64">
        <v>3796.7</v>
      </c>
      <c r="AJ64">
        <v>0</v>
      </c>
      <c r="AK64">
        <v>49</v>
      </c>
      <c r="AL64">
        <v>44478</v>
      </c>
      <c r="AM64">
        <v>0.78428571428571425</v>
      </c>
      <c r="AN64" t="s">
        <v>70</v>
      </c>
      <c r="AO64">
        <v>2046.729</v>
      </c>
      <c r="AP64" t="s">
        <v>594</v>
      </c>
      <c r="AQ64" t="s">
        <v>117</v>
      </c>
      <c r="AR64" t="s">
        <v>118</v>
      </c>
      <c r="AS64" t="s">
        <v>117</v>
      </c>
      <c r="AT64" t="s">
        <v>118</v>
      </c>
      <c r="AU64" t="s">
        <v>188</v>
      </c>
      <c r="AV64" t="s">
        <v>385</v>
      </c>
      <c r="AW64" t="s">
        <v>70</v>
      </c>
      <c r="AX64">
        <v>8475</v>
      </c>
      <c r="AY64" t="s">
        <v>441</v>
      </c>
      <c r="AZ64">
        <v>3</v>
      </c>
      <c r="BA64" t="s">
        <v>491</v>
      </c>
      <c r="BB64">
        <v>1</v>
      </c>
      <c r="BC64">
        <v>1</v>
      </c>
      <c r="BE64" t="s">
        <v>70</v>
      </c>
      <c r="BF64">
        <v>0</v>
      </c>
      <c r="BG64" t="s">
        <v>341</v>
      </c>
      <c r="BI64" t="s">
        <v>117</v>
      </c>
      <c r="BJ64" t="s">
        <v>385</v>
      </c>
      <c r="BK64" t="s">
        <v>70</v>
      </c>
      <c r="BL64">
        <v>0.78428571428571425</v>
      </c>
      <c r="BM64">
        <v>8475</v>
      </c>
      <c r="BN64" t="s">
        <v>118</v>
      </c>
      <c r="BO64" t="s">
        <v>188</v>
      </c>
      <c r="BP64">
        <v>1</v>
      </c>
      <c r="BQ64">
        <v>2046.729</v>
      </c>
      <c r="BR64">
        <v>5.8140109164081903E-3</v>
      </c>
      <c r="BS64">
        <v>0.45741916736374716</v>
      </c>
      <c r="BT64">
        <v>0.28631049836104339</v>
      </c>
      <c r="BU64">
        <v>20.045999999999999</v>
      </c>
      <c r="BV64">
        <v>0.63515980865077881</v>
      </c>
      <c r="BW64">
        <v>78.906391613154454</v>
      </c>
      <c r="BX64">
        <v>49</v>
      </c>
      <c r="BY64">
        <v>13</v>
      </c>
      <c r="BZ64">
        <v>1615</v>
      </c>
    </row>
    <row r="65" spans="1:78" ht="16.5">
      <c r="A65" s="126" t="str">
        <f t="shared" si="1"/>
        <v>청라교통</v>
      </c>
      <c r="B65" s="127" t="str">
        <f t="shared" si="2"/>
        <v>신수철</v>
      </c>
      <c r="C65" s="128" t="str">
        <f t="shared" si="3"/>
        <v>D</v>
      </c>
      <c r="D65" s="129">
        <f t="shared" si="4"/>
        <v>0.84896551724137936</v>
      </c>
      <c r="E65" s="130">
        <f t="shared" si="5"/>
        <v>3041</v>
      </c>
      <c r="F65" s="131" t="str">
        <f t="shared" si="6"/>
        <v>307</v>
      </c>
      <c r="G65" s="132" t="str">
        <f t="shared" si="7"/>
        <v>72바1702</v>
      </c>
      <c r="H65" s="133">
        <f t="shared" si="8"/>
        <v>1</v>
      </c>
      <c r="I65" s="134">
        <f t="shared" si="9"/>
        <v>3508.4369999999999</v>
      </c>
      <c r="J65" s="135">
        <f t="shared" si="10"/>
        <v>1.5308964106150862E-2</v>
      </c>
      <c r="K65" s="135">
        <f t="shared" si="11"/>
        <v>0.32402574358451591</v>
      </c>
      <c r="L65" s="135">
        <f t="shared" si="12"/>
        <v>0.18241741265412489</v>
      </c>
      <c r="M65" s="136">
        <f t="shared" si="13"/>
        <v>19.709</v>
      </c>
      <c r="N65" s="137">
        <f t="shared" si="14"/>
        <v>2.8502720727207016E-2</v>
      </c>
      <c r="O65" s="137">
        <f t="shared" si="15"/>
        <v>25.538437771577488</v>
      </c>
      <c r="P65" s="218">
        <f t="shared" si="16"/>
        <v>32</v>
      </c>
      <c r="Q65" s="219">
        <f t="shared" si="17"/>
        <v>1</v>
      </c>
      <c r="R65" s="219">
        <f t="shared" si="18"/>
        <v>896</v>
      </c>
      <c r="T65">
        <v>531</v>
      </c>
      <c r="U65">
        <v>3041</v>
      </c>
      <c r="V65" t="s">
        <v>282</v>
      </c>
      <c r="W65">
        <v>3508.4369999999999</v>
      </c>
      <c r="X65">
        <v>1425.058</v>
      </c>
      <c r="Y65">
        <v>2.4620000000000002</v>
      </c>
      <c r="Z65">
        <v>19.709</v>
      </c>
      <c r="AA65">
        <v>138.08053799999999</v>
      </c>
      <c r="AB65">
        <v>2.1138699999999999</v>
      </c>
      <c r="AC65">
        <v>44.741649000000002</v>
      </c>
      <c r="AD65" s="1">
        <v>640</v>
      </c>
      <c r="AE65">
        <v>1</v>
      </c>
      <c r="AF65">
        <v>896</v>
      </c>
      <c r="AG65">
        <v>92</v>
      </c>
      <c r="AH65">
        <v>25.408626999999999</v>
      </c>
      <c r="AI65">
        <v>27675.200000000001</v>
      </c>
      <c r="AJ65">
        <v>7815.8</v>
      </c>
      <c r="AK65">
        <v>32</v>
      </c>
      <c r="AL65">
        <v>14553</v>
      </c>
      <c r="AM65">
        <v>0.84896551724137936</v>
      </c>
      <c r="AN65" t="s">
        <v>67</v>
      </c>
      <c r="AO65">
        <v>3508.4369999999999</v>
      </c>
      <c r="AP65" t="s">
        <v>595</v>
      </c>
      <c r="AQ65" t="s">
        <v>117</v>
      </c>
      <c r="AR65" t="s">
        <v>120</v>
      </c>
      <c r="AS65" t="s">
        <v>117</v>
      </c>
      <c r="AT65" t="s">
        <v>120</v>
      </c>
      <c r="AU65" t="s">
        <v>218</v>
      </c>
      <c r="AV65" t="s">
        <v>282</v>
      </c>
      <c r="AW65" t="s">
        <v>67</v>
      </c>
      <c r="AX65">
        <v>3041</v>
      </c>
      <c r="AY65" t="s">
        <v>470</v>
      </c>
      <c r="AZ65">
        <v>2</v>
      </c>
      <c r="BA65" t="s">
        <v>358</v>
      </c>
      <c r="BB65">
        <v>1</v>
      </c>
      <c r="BC65">
        <v>1</v>
      </c>
      <c r="BE65" t="s">
        <v>69</v>
      </c>
      <c r="BF65">
        <v>-1</v>
      </c>
      <c r="BG65" t="s">
        <v>403</v>
      </c>
      <c r="BI65" t="s">
        <v>117</v>
      </c>
      <c r="BJ65" t="s">
        <v>282</v>
      </c>
      <c r="BK65" t="s">
        <v>67</v>
      </c>
      <c r="BL65">
        <v>0.84896551724137936</v>
      </c>
      <c r="BM65">
        <v>3041</v>
      </c>
      <c r="BN65" t="s">
        <v>120</v>
      </c>
      <c r="BO65" t="s">
        <v>218</v>
      </c>
      <c r="BP65">
        <v>1</v>
      </c>
      <c r="BQ65">
        <v>3508.4369999999999</v>
      </c>
      <c r="BR65">
        <v>1.5308964106150862E-2</v>
      </c>
      <c r="BS65">
        <v>0.32402574358451591</v>
      </c>
      <c r="BT65">
        <v>0.18241741265412489</v>
      </c>
      <c r="BU65">
        <v>19.709</v>
      </c>
      <c r="BV65">
        <v>2.8502720727207016E-2</v>
      </c>
      <c r="BW65">
        <v>25.538437771577488</v>
      </c>
      <c r="BX65">
        <v>32</v>
      </c>
      <c r="BY65">
        <v>1</v>
      </c>
      <c r="BZ65">
        <v>896</v>
      </c>
    </row>
    <row r="66" spans="1:78" ht="16.5">
      <c r="A66" s="109" t="str">
        <f t="shared" si="1"/>
        <v>청라교통</v>
      </c>
      <c r="B66" s="110" t="str">
        <f t="shared" si="2"/>
        <v>신우철</v>
      </c>
      <c r="C66" s="111" t="str">
        <f t="shared" si="3"/>
        <v>D</v>
      </c>
      <c r="D66" s="112">
        <f t="shared" si="4"/>
        <v>0.83804539738892192</v>
      </c>
      <c r="E66" s="113">
        <f t="shared" si="5"/>
        <v>8468</v>
      </c>
      <c r="F66" s="114" t="str">
        <f t="shared" si="6"/>
        <v>308</v>
      </c>
      <c r="G66" s="115" t="str">
        <f t="shared" si="7"/>
        <v>70바5088</v>
      </c>
      <c r="H66" s="116">
        <f t="shared" si="8"/>
        <v>5</v>
      </c>
      <c r="I66" s="117">
        <f t="shared" si="9"/>
        <v>5321.3779999999997</v>
      </c>
      <c r="J66" s="118">
        <f t="shared" si="10"/>
        <v>1.9138810915088816E-2</v>
      </c>
      <c r="K66" s="118">
        <f t="shared" si="11"/>
        <v>0.26935630488186291</v>
      </c>
      <c r="L66" s="118">
        <f t="shared" si="12"/>
        <v>0.10260500193746808</v>
      </c>
      <c r="M66" s="119">
        <f t="shared" si="13"/>
        <v>21.806000000000001</v>
      </c>
      <c r="N66" s="120">
        <f t="shared" si="14"/>
        <v>0.20671337386669394</v>
      </c>
      <c r="O66" s="120">
        <f t="shared" si="15"/>
        <v>12.064544183856137</v>
      </c>
      <c r="P66" s="220">
        <f t="shared" si="16"/>
        <v>8</v>
      </c>
      <c r="Q66" s="221">
        <f t="shared" si="17"/>
        <v>11</v>
      </c>
      <c r="R66" s="221">
        <f t="shared" si="18"/>
        <v>642</v>
      </c>
      <c r="T66">
        <v>531</v>
      </c>
      <c r="U66">
        <v>8468</v>
      </c>
      <c r="V66" t="s">
        <v>283</v>
      </c>
      <c r="W66">
        <v>5321.3779999999997</v>
      </c>
      <c r="X66">
        <v>2080.5619999999999</v>
      </c>
      <c r="Y66">
        <v>2.5579999999999998</v>
      </c>
      <c r="Z66">
        <v>21.806000000000001</v>
      </c>
      <c r="AA66">
        <v>150.41911500000001</v>
      </c>
      <c r="AB66">
        <v>2.8788429999999998</v>
      </c>
      <c r="AC66">
        <v>40.516337</v>
      </c>
      <c r="AD66" s="1">
        <v>546</v>
      </c>
      <c r="AE66">
        <v>11</v>
      </c>
      <c r="AF66">
        <v>642</v>
      </c>
      <c r="AG66">
        <v>92</v>
      </c>
      <c r="AH66">
        <v>35.377006000000002</v>
      </c>
      <c r="AI66">
        <v>44960.7</v>
      </c>
      <c r="AJ66">
        <v>23154.5</v>
      </c>
      <c r="AK66">
        <v>8</v>
      </c>
      <c r="AL66">
        <v>1548</v>
      </c>
      <c r="AM66">
        <v>0.83804539738892192</v>
      </c>
      <c r="AN66" t="s">
        <v>67</v>
      </c>
      <c r="AO66">
        <v>1507.277</v>
      </c>
      <c r="AP66" t="s">
        <v>596</v>
      </c>
      <c r="AQ66" t="s">
        <v>117</v>
      </c>
      <c r="AR66" t="s">
        <v>121</v>
      </c>
      <c r="AS66" t="s">
        <v>117</v>
      </c>
      <c r="AT66" t="s">
        <v>121</v>
      </c>
      <c r="AU66" t="s">
        <v>223</v>
      </c>
      <c r="AV66" t="s">
        <v>283</v>
      </c>
      <c r="AW66" t="s">
        <v>67</v>
      </c>
      <c r="AX66">
        <v>8468</v>
      </c>
      <c r="AY66" t="s">
        <v>432</v>
      </c>
      <c r="AZ66">
        <v>2</v>
      </c>
      <c r="BA66" t="s">
        <v>516</v>
      </c>
      <c r="BB66">
        <v>5</v>
      </c>
      <c r="BC66">
        <v>1</v>
      </c>
      <c r="BE66" t="s">
        <v>67</v>
      </c>
      <c r="BF66">
        <v>0</v>
      </c>
      <c r="BG66" t="s">
        <v>341</v>
      </c>
      <c r="BI66" t="s">
        <v>117</v>
      </c>
      <c r="BJ66" t="s">
        <v>283</v>
      </c>
      <c r="BK66" t="s">
        <v>67</v>
      </c>
      <c r="BL66">
        <v>0.83804539738892192</v>
      </c>
      <c r="BM66">
        <v>8468</v>
      </c>
      <c r="BN66" t="s">
        <v>121</v>
      </c>
      <c r="BO66" t="s">
        <v>223</v>
      </c>
      <c r="BP66">
        <v>5</v>
      </c>
      <c r="BQ66">
        <v>5321.3779999999997</v>
      </c>
      <c r="BR66">
        <v>1.9138810915088816E-2</v>
      </c>
      <c r="BS66">
        <v>0.26935630488186291</v>
      </c>
      <c r="BT66">
        <v>0.10260500193746808</v>
      </c>
      <c r="BU66">
        <v>21.806000000000001</v>
      </c>
      <c r="BV66">
        <v>0.20671337386669394</v>
      </c>
      <c r="BW66">
        <v>12.064544183856137</v>
      </c>
      <c r="BX66">
        <v>8</v>
      </c>
      <c r="BY66">
        <v>11</v>
      </c>
      <c r="BZ66">
        <v>642</v>
      </c>
    </row>
    <row r="67" spans="1:78" ht="16.5">
      <c r="A67" s="126" t="str">
        <f t="shared" si="1"/>
        <v>청라교통</v>
      </c>
      <c r="B67" s="127" t="str">
        <f t="shared" si="2"/>
        <v>안계찬</v>
      </c>
      <c r="C67" s="128" t="str">
        <f t="shared" si="3"/>
        <v>S</v>
      </c>
      <c r="D67" s="129">
        <f t="shared" si="4"/>
        <v>1.0037695507078626</v>
      </c>
      <c r="E67" s="130">
        <f t="shared" si="5"/>
        <v>2556</v>
      </c>
      <c r="F67" s="131" t="str">
        <f t="shared" si="6"/>
        <v>112</v>
      </c>
      <c r="G67" s="132" t="str">
        <f t="shared" si="7"/>
        <v>70바5995</v>
      </c>
      <c r="H67" s="133">
        <f t="shared" si="8"/>
        <v>2</v>
      </c>
      <c r="I67" s="134">
        <f t="shared" si="9"/>
        <v>2856.011</v>
      </c>
      <c r="J67" s="135">
        <f t="shared" si="10"/>
        <v>1.8319672222555768E-2</v>
      </c>
      <c r="K67" s="135">
        <f t="shared" si="11"/>
        <v>0.35983851076010859</v>
      </c>
      <c r="L67" s="135">
        <f t="shared" si="12"/>
        <v>0.19957906324590488</v>
      </c>
      <c r="M67" s="136">
        <f t="shared" si="13"/>
        <v>11.484</v>
      </c>
      <c r="N67" s="137">
        <f t="shared" si="14"/>
        <v>7.0027741489791184E-2</v>
      </c>
      <c r="O67" s="137">
        <f t="shared" si="15"/>
        <v>6.8277047952546406</v>
      </c>
      <c r="P67" s="218">
        <f t="shared" si="16"/>
        <v>2</v>
      </c>
      <c r="Q67" s="219">
        <f t="shared" si="17"/>
        <v>2</v>
      </c>
      <c r="R67" s="219">
        <f t="shared" si="18"/>
        <v>195</v>
      </c>
      <c r="T67">
        <v>531</v>
      </c>
      <c r="U67">
        <v>2556</v>
      </c>
      <c r="V67" t="s">
        <v>284</v>
      </c>
      <c r="W67">
        <v>2856.011</v>
      </c>
      <c r="X67">
        <v>1280.3009999999999</v>
      </c>
      <c r="Y67">
        <v>2.2309999999999999</v>
      </c>
      <c r="Z67">
        <v>11.484</v>
      </c>
      <c r="AA67">
        <v>176.20468099999999</v>
      </c>
      <c r="AB67">
        <v>3.2280120000000001</v>
      </c>
      <c r="AC67">
        <v>63.405230000000003</v>
      </c>
      <c r="AD67" s="1">
        <v>570</v>
      </c>
      <c r="AE67">
        <v>2</v>
      </c>
      <c r="AF67">
        <v>195</v>
      </c>
      <c r="AG67">
        <v>77</v>
      </c>
      <c r="AH67">
        <v>16.208485</v>
      </c>
      <c r="AI67">
        <v>1131.9000000000001</v>
      </c>
      <c r="AJ67">
        <v>0</v>
      </c>
      <c r="AK67">
        <v>2</v>
      </c>
      <c r="AL67">
        <v>457</v>
      </c>
      <c r="AM67">
        <v>1.0037695507078626</v>
      </c>
      <c r="AN67" t="s">
        <v>71</v>
      </c>
      <c r="AO67">
        <v>2626.9029999999998</v>
      </c>
      <c r="AP67" t="s">
        <v>597</v>
      </c>
      <c r="AQ67" t="s">
        <v>117</v>
      </c>
      <c r="AR67" t="s">
        <v>118</v>
      </c>
      <c r="AS67" t="s">
        <v>117</v>
      </c>
      <c r="AT67" t="s">
        <v>118</v>
      </c>
      <c r="AU67" t="s">
        <v>176</v>
      </c>
      <c r="AV67" t="s">
        <v>284</v>
      </c>
      <c r="AW67" t="s">
        <v>71</v>
      </c>
      <c r="AX67">
        <v>2556</v>
      </c>
      <c r="AY67" t="s">
        <v>471</v>
      </c>
      <c r="AZ67">
        <v>10</v>
      </c>
      <c r="BA67" t="s">
        <v>598</v>
      </c>
      <c r="BB67">
        <v>2</v>
      </c>
      <c r="BC67">
        <v>1</v>
      </c>
      <c r="BE67" t="s">
        <v>66</v>
      </c>
      <c r="BF67">
        <v>1</v>
      </c>
      <c r="BG67" t="s">
        <v>342</v>
      </c>
      <c r="BI67" t="s">
        <v>117</v>
      </c>
      <c r="BJ67" t="s">
        <v>284</v>
      </c>
      <c r="BK67" t="s">
        <v>71</v>
      </c>
      <c r="BL67">
        <v>1.0037695507078626</v>
      </c>
      <c r="BM67">
        <v>2556</v>
      </c>
      <c r="BN67" t="s">
        <v>118</v>
      </c>
      <c r="BO67" t="s">
        <v>176</v>
      </c>
      <c r="BP67">
        <v>2</v>
      </c>
      <c r="BQ67">
        <v>2856.011</v>
      </c>
      <c r="BR67">
        <v>1.8319672222555768E-2</v>
      </c>
      <c r="BS67">
        <v>0.35983851076010859</v>
      </c>
      <c r="BT67">
        <v>0.19957906324590488</v>
      </c>
      <c r="BU67">
        <v>11.484</v>
      </c>
      <c r="BV67">
        <v>7.0027741489791184E-2</v>
      </c>
      <c r="BW67">
        <v>6.8277047952546406</v>
      </c>
      <c r="BX67">
        <v>2</v>
      </c>
      <c r="BY67">
        <v>2</v>
      </c>
      <c r="BZ67">
        <v>195</v>
      </c>
    </row>
    <row r="68" spans="1:78" ht="16.5">
      <c r="A68" s="109" t="str">
        <f t="shared" si="1"/>
        <v>청라교통</v>
      </c>
      <c r="B68" s="110" t="str">
        <f t="shared" si="2"/>
        <v>안명학</v>
      </c>
      <c r="C68" s="111" t="str">
        <f t="shared" si="3"/>
        <v>C</v>
      </c>
      <c r="D68" s="112">
        <f t="shared" si="4"/>
        <v>0.87532046949964848</v>
      </c>
      <c r="E68" s="113">
        <f t="shared" si="5"/>
        <v>4076</v>
      </c>
      <c r="F68" s="114" t="str">
        <f t="shared" si="6"/>
        <v>306</v>
      </c>
      <c r="G68" s="115" t="str">
        <f t="shared" si="7"/>
        <v>70바6049</v>
      </c>
      <c r="H68" s="116">
        <f t="shared" si="8"/>
        <v>2</v>
      </c>
      <c r="I68" s="117">
        <f t="shared" si="9"/>
        <v>4311.5829999999996</v>
      </c>
      <c r="J68" s="118">
        <f t="shared" si="10"/>
        <v>9.1985508335922124E-3</v>
      </c>
      <c r="K68" s="118">
        <f t="shared" si="11"/>
        <v>0.2208954893840161</v>
      </c>
      <c r="L68" s="118">
        <f t="shared" si="12"/>
        <v>0.19667950263279174</v>
      </c>
      <c r="M68" s="119">
        <f t="shared" si="13"/>
        <v>17.154</v>
      </c>
      <c r="N68" s="120">
        <f t="shared" si="14"/>
        <v>4.6386675149243335E-2</v>
      </c>
      <c r="O68" s="120">
        <f t="shared" si="15"/>
        <v>4.2675741137303866</v>
      </c>
      <c r="P68" s="220">
        <f t="shared" si="16"/>
        <v>0</v>
      </c>
      <c r="Q68" s="221">
        <f t="shared" si="17"/>
        <v>2</v>
      </c>
      <c r="R68" s="221">
        <f t="shared" si="18"/>
        <v>184</v>
      </c>
      <c r="T68">
        <v>531</v>
      </c>
      <c r="U68">
        <v>4076</v>
      </c>
      <c r="V68" t="s">
        <v>285</v>
      </c>
      <c r="W68">
        <v>4311.5829999999996</v>
      </c>
      <c r="X68">
        <v>1451.529</v>
      </c>
      <c r="Y68">
        <v>2.97</v>
      </c>
      <c r="Z68">
        <v>17.154</v>
      </c>
      <c r="AA68">
        <v>130.87496300000001</v>
      </c>
      <c r="AB68">
        <v>1.2038599999999999</v>
      </c>
      <c r="AC68">
        <v>28.909689</v>
      </c>
      <c r="AD68" s="1">
        <v>848</v>
      </c>
      <c r="AE68">
        <v>2</v>
      </c>
      <c r="AF68">
        <v>184</v>
      </c>
      <c r="AG68">
        <v>91</v>
      </c>
      <c r="AH68">
        <v>32.944291999999997</v>
      </c>
      <c r="AI68">
        <v>26530.799999999999</v>
      </c>
      <c r="AJ68">
        <v>9730.1</v>
      </c>
      <c r="AK68">
        <v>0</v>
      </c>
      <c r="AL68">
        <v>0</v>
      </c>
      <c r="AM68">
        <v>0.87532046949964848</v>
      </c>
      <c r="AN68" t="s">
        <v>69</v>
      </c>
      <c r="AO68">
        <v>4066.2</v>
      </c>
      <c r="AP68" t="s">
        <v>599</v>
      </c>
      <c r="AQ68" t="s">
        <v>117</v>
      </c>
      <c r="AR68" t="s">
        <v>119</v>
      </c>
      <c r="AS68" t="s">
        <v>117</v>
      </c>
      <c r="AT68" t="s">
        <v>119</v>
      </c>
      <c r="AU68" t="s">
        <v>199</v>
      </c>
      <c r="AV68" t="s">
        <v>285</v>
      </c>
      <c r="AW68" t="s">
        <v>69</v>
      </c>
      <c r="AX68">
        <v>4076</v>
      </c>
      <c r="AY68" t="s">
        <v>448</v>
      </c>
      <c r="AZ68">
        <v>3</v>
      </c>
      <c r="BA68" t="s">
        <v>375</v>
      </c>
      <c r="BB68">
        <v>2</v>
      </c>
      <c r="BC68">
        <v>1</v>
      </c>
      <c r="BE68" t="s">
        <v>67</v>
      </c>
      <c r="BF68">
        <v>1</v>
      </c>
      <c r="BG68" t="s">
        <v>342</v>
      </c>
      <c r="BI68" t="s">
        <v>117</v>
      </c>
      <c r="BJ68" t="s">
        <v>285</v>
      </c>
      <c r="BK68" t="s">
        <v>69</v>
      </c>
      <c r="BL68">
        <v>0.87532046949964848</v>
      </c>
      <c r="BM68">
        <v>4076</v>
      </c>
      <c r="BN68" t="s">
        <v>119</v>
      </c>
      <c r="BO68" t="s">
        <v>199</v>
      </c>
      <c r="BP68">
        <v>2</v>
      </c>
      <c r="BQ68">
        <v>4311.5829999999996</v>
      </c>
      <c r="BR68">
        <v>9.1985508335922124E-3</v>
      </c>
      <c r="BS68">
        <v>0.2208954893840161</v>
      </c>
      <c r="BT68">
        <v>0.19667950263279174</v>
      </c>
      <c r="BU68">
        <v>17.154</v>
      </c>
      <c r="BV68">
        <v>4.6386675149243335E-2</v>
      </c>
      <c r="BW68">
        <v>4.2675741137303866</v>
      </c>
      <c r="BX68">
        <v>0</v>
      </c>
      <c r="BY68">
        <v>2</v>
      </c>
      <c r="BZ68">
        <v>184</v>
      </c>
    </row>
    <row r="69" spans="1:78" ht="16.5">
      <c r="A69" s="126" t="str">
        <f t="shared" si="1"/>
        <v>청라교통</v>
      </c>
      <c r="B69" s="127" t="str">
        <f t="shared" si="2"/>
        <v>안병권</v>
      </c>
      <c r="C69" s="128" t="str">
        <f t="shared" si="3"/>
        <v>C</v>
      </c>
      <c r="D69" s="129">
        <f t="shared" si="4"/>
        <v>0.88450517460541145</v>
      </c>
      <c r="E69" s="130">
        <f t="shared" si="5"/>
        <v>8989</v>
      </c>
      <c r="F69" s="131" t="str">
        <f t="shared" si="6"/>
        <v>308</v>
      </c>
      <c r="G69" s="132" t="str">
        <f t="shared" si="7"/>
        <v>70바6035</v>
      </c>
      <c r="H69" s="133">
        <f t="shared" si="8"/>
        <v>15</v>
      </c>
      <c r="I69" s="134">
        <f t="shared" si="9"/>
        <v>3124.5130000000004</v>
      </c>
      <c r="J69" s="135">
        <f t="shared" si="10"/>
        <v>6.4604975535012391E-2</v>
      </c>
      <c r="K69" s="135">
        <f t="shared" si="11"/>
        <v>0.36581568511521206</v>
      </c>
      <c r="L69" s="135">
        <f t="shared" si="12"/>
        <v>0.18594897828877649</v>
      </c>
      <c r="M69" s="136">
        <f t="shared" si="13"/>
        <v>16.202000000000002</v>
      </c>
      <c r="N69" s="137">
        <f t="shared" si="14"/>
        <v>0.25603990125821202</v>
      </c>
      <c r="O69" s="137">
        <f t="shared" si="15"/>
        <v>32.933132299337522</v>
      </c>
      <c r="P69" s="218">
        <f t="shared" si="16"/>
        <v>41</v>
      </c>
      <c r="Q69" s="219">
        <f t="shared" si="17"/>
        <v>8</v>
      </c>
      <c r="R69" s="219">
        <f t="shared" si="18"/>
        <v>1029</v>
      </c>
      <c r="T69">
        <v>531</v>
      </c>
      <c r="U69">
        <v>8989</v>
      </c>
      <c r="V69" t="s">
        <v>367</v>
      </c>
      <c r="W69">
        <v>3171.4540000000002</v>
      </c>
      <c r="X69">
        <v>1564.616</v>
      </c>
      <c r="Y69">
        <v>2.0270000000000001</v>
      </c>
      <c r="Z69">
        <v>16.202000000000002</v>
      </c>
      <c r="AA69">
        <v>187.84191000000001</v>
      </c>
      <c r="AB69">
        <v>12.135522</v>
      </c>
      <c r="AC69">
        <v>68.715517000000006</v>
      </c>
      <c r="AD69" s="1">
        <v>581</v>
      </c>
      <c r="AE69">
        <v>8</v>
      </c>
      <c r="AF69">
        <v>1029</v>
      </c>
      <c r="AG69">
        <v>92</v>
      </c>
      <c r="AH69">
        <v>16.883633</v>
      </c>
      <c r="AI69">
        <v>10890.2</v>
      </c>
      <c r="AJ69">
        <v>3913.2</v>
      </c>
      <c r="AK69">
        <v>41</v>
      </c>
      <c r="AL69">
        <v>23905</v>
      </c>
      <c r="AM69">
        <v>0.88450517460541145</v>
      </c>
      <c r="AN69" t="s">
        <v>69</v>
      </c>
      <c r="AO69">
        <v>526.63800000000003</v>
      </c>
      <c r="AP69" t="s">
        <v>600</v>
      </c>
      <c r="AQ69" t="s">
        <v>117</v>
      </c>
      <c r="AR69" t="s">
        <v>121</v>
      </c>
      <c r="AS69" t="s">
        <v>117</v>
      </c>
      <c r="AT69" t="s">
        <v>121</v>
      </c>
      <c r="AU69" t="s">
        <v>225</v>
      </c>
      <c r="AV69" t="s">
        <v>367</v>
      </c>
      <c r="AW69" t="s">
        <v>69</v>
      </c>
      <c r="AX69">
        <v>8989</v>
      </c>
      <c r="AY69" t="s">
        <v>457</v>
      </c>
      <c r="AZ69">
        <v>2</v>
      </c>
      <c r="BA69" t="s">
        <v>508</v>
      </c>
      <c r="BB69">
        <v>15</v>
      </c>
      <c r="BC69">
        <v>1</v>
      </c>
      <c r="BE69" t="s">
        <v>69</v>
      </c>
      <c r="BF69">
        <v>0</v>
      </c>
      <c r="BG69" t="s">
        <v>341</v>
      </c>
      <c r="BI69" t="s">
        <v>117</v>
      </c>
      <c r="BJ69" t="s">
        <v>367</v>
      </c>
      <c r="BK69" t="s">
        <v>69</v>
      </c>
      <c r="BL69">
        <v>0.88450517460541145</v>
      </c>
      <c r="BM69">
        <v>8989</v>
      </c>
      <c r="BN69" t="s">
        <v>121</v>
      </c>
      <c r="BO69" t="s">
        <v>225</v>
      </c>
      <c r="BP69">
        <v>15</v>
      </c>
      <c r="BQ69">
        <v>3124.5130000000004</v>
      </c>
      <c r="BR69">
        <v>6.4604975535012391E-2</v>
      </c>
      <c r="BS69">
        <v>0.36581568511521206</v>
      </c>
      <c r="BT69">
        <v>0.18319672932352163</v>
      </c>
      <c r="BU69">
        <v>16.202000000000002</v>
      </c>
      <c r="BV69">
        <v>0.25603990125821202</v>
      </c>
      <c r="BW69">
        <v>32.933132299337522</v>
      </c>
      <c r="BX69">
        <v>41</v>
      </c>
      <c r="BY69">
        <v>8</v>
      </c>
      <c r="BZ69">
        <v>1029</v>
      </c>
    </row>
    <row r="70" spans="1:78" ht="16.5">
      <c r="A70" s="109" t="str">
        <f t="shared" si="1"/>
        <v>청라교통</v>
      </c>
      <c r="B70" s="110" t="str">
        <f t="shared" si="2"/>
        <v>안수영</v>
      </c>
      <c r="C70" s="111" t="str">
        <f t="shared" si="3"/>
        <v>C</v>
      </c>
      <c r="D70" s="112">
        <f t="shared" si="4"/>
        <v>0.8623333333333334</v>
      </c>
      <c r="E70" s="113">
        <f t="shared" si="5"/>
        <v>4886</v>
      </c>
      <c r="F70" s="114" t="str">
        <f t="shared" si="6"/>
        <v>308</v>
      </c>
      <c r="G70" s="115" t="str">
        <f t="shared" si="7"/>
        <v>70바6034</v>
      </c>
      <c r="H70" s="116">
        <f t="shared" si="8"/>
        <v>1</v>
      </c>
      <c r="I70" s="117">
        <f t="shared" si="9"/>
        <v>4244.9219999999996</v>
      </c>
      <c r="J70" s="118">
        <f t="shared" si="10"/>
        <v>3.0623666315275466E-2</v>
      </c>
      <c r="K70" s="118">
        <f t="shared" si="11"/>
        <v>0.34532468044768377</v>
      </c>
      <c r="L70" s="118">
        <f t="shared" si="12"/>
        <v>0.11896567239633615</v>
      </c>
      <c r="M70" s="119">
        <f t="shared" si="13"/>
        <v>20.866</v>
      </c>
      <c r="N70" s="120">
        <f t="shared" si="14"/>
        <v>0.18846047112290876</v>
      </c>
      <c r="O70" s="120">
        <f t="shared" si="15"/>
        <v>11.095610237361253</v>
      </c>
      <c r="P70" s="220">
        <f t="shared" si="16"/>
        <v>57</v>
      </c>
      <c r="Q70" s="221">
        <f t="shared" si="17"/>
        <v>8</v>
      </c>
      <c r="R70" s="221">
        <f t="shared" si="18"/>
        <v>471</v>
      </c>
      <c r="T70">
        <v>531</v>
      </c>
      <c r="U70">
        <v>4886</v>
      </c>
      <c r="V70" t="s">
        <v>286</v>
      </c>
      <c r="W70">
        <v>4244.9219999999996</v>
      </c>
      <c r="X70">
        <v>1641.0050000000001</v>
      </c>
      <c r="Y70">
        <v>2.5870000000000002</v>
      </c>
      <c r="Z70">
        <v>20.866</v>
      </c>
      <c r="AA70">
        <v>138.71719200000001</v>
      </c>
      <c r="AB70">
        <v>4.2480289999999998</v>
      </c>
      <c r="AC70">
        <v>47.902470000000001</v>
      </c>
      <c r="AD70" s="1">
        <v>505</v>
      </c>
      <c r="AE70">
        <v>8</v>
      </c>
      <c r="AF70">
        <v>471</v>
      </c>
      <c r="AG70">
        <v>92</v>
      </c>
      <c r="AH70">
        <v>30.601268000000001</v>
      </c>
      <c r="AI70">
        <v>42325.9</v>
      </c>
      <c r="AJ70">
        <v>19177.7</v>
      </c>
      <c r="AK70">
        <v>57</v>
      </c>
      <c r="AL70">
        <v>37193</v>
      </c>
      <c r="AM70">
        <v>0.8623333333333334</v>
      </c>
      <c r="AN70" t="s">
        <v>69</v>
      </c>
      <c r="AO70">
        <v>4244.9219999999996</v>
      </c>
      <c r="AP70" t="s">
        <v>601</v>
      </c>
      <c r="AQ70" t="s">
        <v>117</v>
      </c>
      <c r="AR70" t="s">
        <v>121</v>
      </c>
      <c r="AS70" t="s">
        <v>117</v>
      </c>
      <c r="AT70" t="s">
        <v>121</v>
      </c>
      <c r="AU70" t="s">
        <v>224</v>
      </c>
      <c r="AV70" t="s">
        <v>286</v>
      </c>
      <c r="AW70" t="s">
        <v>69</v>
      </c>
      <c r="AX70">
        <v>4886</v>
      </c>
      <c r="AY70" t="s">
        <v>457</v>
      </c>
      <c r="AZ70">
        <v>5</v>
      </c>
      <c r="BA70" t="s">
        <v>479</v>
      </c>
      <c r="BB70">
        <v>1</v>
      </c>
      <c r="BC70">
        <v>1</v>
      </c>
      <c r="BE70" t="s">
        <v>68</v>
      </c>
      <c r="BF70">
        <v>-1</v>
      </c>
      <c r="BG70" t="s">
        <v>403</v>
      </c>
      <c r="BI70" t="s">
        <v>117</v>
      </c>
      <c r="BJ70" t="s">
        <v>286</v>
      </c>
      <c r="BK70" t="s">
        <v>69</v>
      </c>
      <c r="BL70">
        <v>0.8623333333333334</v>
      </c>
      <c r="BM70">
        <v>4886</v>
      </c>
      <c r="BN70" t="s">
        <v>121</v>
      </c>
      <c r="BO70" t="s">
        <v>224</v>
      </c>
      <c r="BP70">
        <v>1</v>
      </c>
      <c r="BQ70">
        <v>4244.9219999999996</v>
      </c>
      <c r="BR70">
        <v>3.0623666315275466E-2</v>
      </c>
      <c r="BS70">
        <v>0.34532468044768377</v>
      </c>
      <c r="BT70">
        <v>0.11896567239633615</v>
      </c>
      <c r="BU70">
        <v>20.866</v>
      </c>
      <c r="BV70">
        <v>0.18846047112290876</v>
      </c>
      <c r="BW70">
        <v>11.095610237361253</v>
      </c>
      <c r="BX70">
        <v>57</v>
      </c>
      <c r="BY70">
        <v>8</v>
      </c>
      <c r="BZ70">
        <v>471</v>
      </c>
    </row>
    <row r="71" spans="1:78" ht="16.5">
      <c r="A71" s="126" t="str">
        <f t="shared" ref="A71:A131" si="19">BI71</f>
        <v>청라교통</v>
      </c>
      <c r="B71" s="127" t="str">
        <f t="shared" ref="B71:B131" si="20">IF(BJ71="NULL", E71, BJ71)</f>
        <v>안정배</v>
      </c>
      <c r="C71" s="128" t="str">
        <f t="shared" ref="C71:C131" si="21">BK71</f>
        <v>A</v>
      </c>
      <c r="D71" s="129">
        <f t="shared" ref="D71:D131" si="22">BL71</f>
        <v>0.96218749999999997</v>
      </c>
      <c r="E71" s="130">
        <f t="shared" ref="E71:E131" si="23">U71</f>
        <v>2155</v>
      </c>
      <c r="F71" s="131" t="str">
        <f t="shared" ref="F71:F131" si="24">BN71</f>
        <v>306</v>
      </c>
      <c r="G71" s="132" t="str">
        <f t="shared" ref="G71:G131" si="25">BO71</f>
        <v>72바1305</v>
      </c>
      <c r="H71" s="133">
        <f t="shared" ref="H71:H131" si="26">BP71</f>
        <v>1</v>
      </c>
      <c r="I71" s="134">
        <f t="shared" ref="I71:I131" si="27">BQ71</f>
        <v>4021.6529999999998</v>
      </c>
      <c r="J71" s="135">
        <f t="shared" ref="J71:J131" si="28">AB71/AA71</f>
        <v>6.2068458532427784E-3</v>
      </c>
      <c r="K71" s="135">
        <f t="shared" ref="K71:K131" si="29">AC71/AA71</f>
        <v>0.21670436424235839</v>
      </c>
      <c r="L71" s="135">
        <f t="shared" ref="L71:L131" si="30">AD71/I71</f>
        <v>0.1273108346244691</v>
      </c>
      <c r="M71" s="136">
        <f t="shared" ref="M71:M131" si="31">Z71</f>
        <v>16.824000000000002</v>
      </c>
      <c r="N71" s="137">
        <f t="shared" ref="N71:N131" si="32">BV71</f>
        <v>2.4865397387591619E-2</v>
      </c>
      <c r="O71" s="137">
        <f t="shared" ref="O71:O131" si="33">BW71</f>
        <v>24.392954837227379</v>
      </c>
      <c r="P71" s="218">
        <f t="shared" ref="P71:P131" si="34">AK71</f>
        <v>3</v>
      </c>
      <c r="Q71" s="219">
        <f t="shared" ref="Q71:Q131" si="35">AE71</f>
        <v>1</v>
      </c>
      <c r="R71" s="219">
        <f t="shared" ref="R71:R131" si="36">AF71</f>
        <v>981</v>
      </c>
      <c r="T71">
        <v>531</v>
      </c>
      <c r="U71">
        <v>2155</v>
      </c>
      <c r="V71" t="s">
        <v>287</v>
      </c>
      <c r="W71">
        <v>4021.6529999999998</v>
      </c>
      <c r="X71">
        <v>1306.116</v>
      </c>
      <c r="Y71">
        <v>3.0790000000000002</v>
      </c>
      <c r="Z71">
        <v>16.824000000000002</v>
      </c>
      <c r="AA71">
        <v>122.754136</v>
      </c>
      <c r="AB71">
        <v>0.76191600000000004</v>
      </c>
      <c r="AC71">
        <v>26.601357</v>
      </c>
      <c r="AD71" s="1">
        <v>512</v>
      </c>
      <c r="AE71">
        <v>1</v>
      </c>
      <c r="AF71">
        <v>981</v>
      </c>
      <c r="AG71">
        <v>91</v>
      </c>
      <c r="AH71">
        <v>32.761853000000002</v>
      </c>
      <c r="AI71">
        <v>24008.6</v>
      </c>
      <c r="AJ71">
        <v>13339.9</v>
      </c>
      <c r="AK71">
        <v>3</v>
      </c>
      <c r="AL71">
        <v>499</v>
      </c>
      <c r="AM71">
        <v>0.96218749999999997</v>
      </c>
      <c r="AN71" t="s">
        <v>66</v>
      </c>
      <c r="AO71">
        <v>4021.6529999999998</v>
      </c>
      <c r="AP71" t="s">
        <v>602</v>
      </c>
      <c r="AQ71" t="s">
        <v>117</v>
      </c>
      <c r="AR71" t="s">
        <v>119</v>
      </c>
      <c r="AS71" t="s">
        <v>117</v>
      </c>
      <c r="AT71" t="s">
        <v>119</v>
      </c>
      <c r="AU71" t="s">
        <v>207</v>
      </c>
      <c r="AV71" t="s">
        <v>287</v>
      </c>
      <c r="AW71" t="s">
        <v>66</v>
      </c>
      <c r="AX71">
        <v>2155</v>
      </c>
      <c r="AY71" t="s">
        <v>465</v>
      </c>
      <c r="AZ71">
        <v>5</v>
      </c>
      <c r="BA71" t="s">
        <v>478</v>
      </c>
      <c r="BB71">
        <v>1</v>
      </c>
      <c r="BC71">
        <v>1</v>
      </c>
      <c r="BE71" t="s">
        <v>68</v>
      </c>
      <c r="BF71">
        <v>1</v>
      </c>
      <c r="BG71" t="s">
        <v>342</v>
      </c>
      <c r="BI71" t="s">
        <v>117</v>
      </c>
      <c r="BJ71" t="s">
        <v>287</v>
      </c>
      <c r="BK71" t="s">
        <v>66</v>
      </c>
      <c r="BL71">
        <v>0.96218749999999997</v>
      </c>
      <c r="BM71">
        <v>2155</v>
      </c>
      <c r="BN71" t="s">
        <v>119</v>
      </c>
      <c r="BO71" t="s">
        <v>207</v>
      </c>
      <c r="BP71">
        <v>1</v>
      </c>
      <c r="BQ71">
        <v>4021.6529999999998</v>
      </c>
      <c r="BR71">
        <v>6.2068458532427784E-3</v>
      </c>
      <c r="BS71">
        <v>0.21670436424235839</v>
      </c>
      <c r="BT71">
        <v>0.1273108346244691</v>
      </c>
      <c r="BU71">
        <v>16.824000000000002</v>
      </c>
      <c r="BV71">
        <v>2.4865397387591619E-2</v>
      </c>
      <c r="BW71">
        <v>24.392954837227379</v>
      </c>
      <c r="BX71">
        <v>3</v>
      </c>
      <c r="BY71">
        <v>1</v>
      </c>
      <c r="BZ71">
        <v>981</v>
      </c>
    </row>
    <row r="72" spans="1:78" ht="16.5">
      <c r="A72" s="109" t="str">
        <f t="shared" si="19"/>
        <v>청라교통</v>
      </c>
      <c r="B72" s="110" t="str">
        <f t="shared" si="20"/>
        <v>엄대섭</v>
      </c>
      <c r="C72" s="111" t="str">
        <f t="shared" si="21"/>
        <v>S</v>
      </c>
      <c r="D72" s="112">
        <f t="shared" si="22"/>
        <v>1.04</v>
      </c>
      <c r="E72" s="113">
        <f t="shared" si="23"/>
        <v>5487</v>
      </c>
      <c r="F72" s="114" t="str">
        <f t="shared" si="24"/>
        <v>308</v>
      </c>
      <c r="G72" s="115" t="str">
        <f t="shared" si="25"/>
        <v>75아1293</v>
      </c>
      <c r="H72" s="116">
        <f t="shared" si="26"/>
        <v>1</v>
      </c>
      <c r="I72" s="117">
        <f t="shared" si="27"/>
        <v>5136.87</v>
      </c>
      <c r="J72" s="118">
        <f t="shared" si="28"/>
        <v>2.734558705385999E-2</v>
      </c>
      <c r="K72" s="118">
        <f t="shared" si="29"/>
        <v>0.2170788123473085</v>
      </c>
      <c r="L72" s="118">
        <f t="shared" si="30"/>
        <v>9.052204941919885E-2</v>
      </c>
      <c r="M72" s="119">
        <f t="shared" si="31"/>
        <v>17.210999999999999</v>
      </c>
      <c r="N72" s="120">
        <f t="shared" si="32"/>
        <v>0.11680264441186949</v>
      </c>
      <c r="O72" s="120">
        <f t="shared" si="33"/>
        <v>14.055251544228295</v>
      </c>
      <c r="P72" s="220">
        <f t="shared" si="34"/>
        <v>2</v>
      </c>
      <c r="Q72" s="221">
        <f t="shared" si="35"/>
        <v>6</v>
      </c>
      <c r="R72" s="221">
        <f t="shared" si="36"/>
        <v>722</v>
      </c>
      <c r="T72">
        <v>531</v>
      </c>
      <c r="U72">
        <v>5487</v>
      </c>
      <c r="V72" t="s">
        <v>288</v>
      </c>
      <c r="W72">
        <v>5136.87</v>
      </c>
      <c r="X72">
        <v>1646.2950000000001</v>
      </c>
      <c r="Y72">
        <v>3.12</v>
      </c>
      <c r="Z72">
        <v>17.210999999999999</v>
      </c>
      <c r="AA72">
        <v>140.382724</v>
      </c>
      <c r="AB72">
        <v>3.838848</v>
      </c>
      <c r="AC72">
        <v>30.474115000000001</v>
      </c>
      <c r="AD72" s="1">
        <v>465</v>
      </c>
      <c r="AE72">
        <v>6</v>
      </c>
      <c r="AF72">
        <v>722</v>
      </c>
      <c r="AG72">
        <v>93</v>
      </c>
      <c r="AH72">
        <v>36.591895000000001</v>
      </c>
      <c r="AI72">
        <v>38790.6</v>
      </c>
      <c r="AJ72">
        <v>8084.9</v>
      </c>
      <c r="AK72">
        <v>2</v>
      </c>
      <c r="AL72">
        <v>177</v>
      </c>
      <c r="AM72">
        <v>1.04</v>
      </c>
      <c r="AN72" t="s">
        <v>71</v>
      </c>
      <c r="AO72">
        <v>5136.87</v>
      </c>
      <c r="AP72" t="s">
        <v>603</v>
      </c>
      <c r="AQ72" t="s">
        <v>117</v>
      </c>
      <c r="AR72" t="s">
        <v>121</v>
      </c>
      <c r="AS72" t="s">
        <v>117</v>
      </c>
      <c r="AT72" t="s">
        <v>121</v>
      </c>
      <c r="AU72" t="s">
        <v>227</v>
      </c>
      <c r="AV72" t="s">
        <v>288</v>
      </c>
      <c r="AW72" t="s">
        <v>71</v>
      </c>
      <c r="AX72">
        <v>5487</v>
      </c>
      <c r="AY72" t="s">
        <v>481</v>
      </c>
      <c r="AZ72">
        <v>1</v>
      </c>
      <c r="BA72" t="s">
        <v>482</v>
      </c>
      <c r="BB72">
        <v>1</v>
      </c>
      <c r="BC72">
        <v>1</v>
      </c>
      <c r="BE72" t="s">
        <v>71</v>
      </c>
      <c r="BF72">
        <v>0</v>
      </c>
      <c r="BG72" t="s">
        <v>341</v>
      </c>
      <c r="BI72" t="s">
        <v>117</v>
      </c>
      <c r="BJ72" t="s">
        <v>288</v>
      </c>
      <c r="BK72" t="s">
        <v>71</v>
      </c>
      <c r="BL72">
        <v>1.04</v>
      </c>
      <c r="BM72">
        <v>5487</v>
      </c>
      <c r="BN72" t="s">
        <v>121</v>
      </c>
      <c r="BO72" t="s">
        <v>227</v>
      </c>
      <c r="BP72">
        <v>1</v>
      </c>
      <c r="BQ72">
        <v>5136.87</v>
      </c>
      <c r="BR72">
        <v>2.734558705385999E-2</v>
      </c>
      <c r="BS72">
        <v>0.2170788123473085</v>
      </c>
      <c r="BT72">
        <v>9.052204941919885E-2</v>
      </c>
      <c r="BU72">
        <v>17.210999999999999</v>
      </c>
      <c r="BV72">
        <v>0.11680264441186949</v>
      </c>
      <c r="BW72">
        <v>14.055251544228295</v>
      </c>
      <c r="BX72">
        <v>2</v>
      </c>
      <c r="BY72">
        <v>6</v>
      </c>
      <c r="BZ72">
        <v>722</v>
      </c>
    </row>
    <row r="73" spans="1:78" ht="16.5">
      <c r="A73" s="126" t="str">
        <f t="shared" si="19"/>
        <v>청라교통</v>
      </c>
      <c r="B73" s="127" t="str">
        <f t="shared" si="20"/>
        <v>오명준</v>
      </c>
      <c r="C73" s="128" t="str">
        <f t="shared" si="21"/>
        <v>A</v>
      </c>
      <c r="D73" s="129">
        <f t="shared" si="22"/>
        <v>0.97582694667162528</v>
      </c>
      <c r="E73" s="130">
        <f t="shared" si="23"/>
        <v>1849</v>
      </c>
      <c r="F73" s="131" t="str">
        <f t="shared" si="24"/>
        <v>112</v>
      </c>
      <c r="G73" s="132" t="str">
        <f t="shared" si="25"/>
        <v>70바6032</v>
      </c>
      <c r="H73" s="133">
        <f t="shared" si="26"/>
        <v>13</v>
      </c>
      <c r="I73" s="134">
        <f t="shared" si="27"/>
        <v>2834.2080000000005</v>
      </c>
      <c r="J73" s="135">
        <f t="shared" si="28"/>
        <v>2.4882232855667003E-2</v>
      </c>
      <c r="K73" s="135">
        <f t="shared" si="29"/>
        <v>0.37776774853014061</v>
      </c>
      <c r="L73" s="135">
        <f t="shared" si="30"/>
        <v>0.27591482347096608</v>
      </c>
      <c r="M73" s="136">
        <f t="shared" si="31"/>
        <v>13.904</v>
      </c>
      <c r="N73" s="137">
        <f t="shared" si="32"/>
        <v>0.17641612753898087</v>
      </c>
      <c r="O73" s="137">
        <f t="shared" si="33"/>
        <v>40.716842235996786</v>
      </c>
      <c r="P73" s="218">
        <f t="shared" si="34"/>
        <v>27</v>
      </c>
      <c r="Q73" s="219">
        <f t="shared" si="35"/>
        <v>5</v>
      </c>
      <c r="R73" s="219">
        <f t="shared" si="36"/>
        <v>1154</v>
      </c>
      <c r="T73">
        <v>531</v>
      </c>
      <c r="U73">
        <v>1849</v>
      </c>
      <c r="V73" t="s">
        <v>604</v>
      </c>
      <c r="W73">
        <v>2834.2080000000001</v>
      </c>
      <c r="X73">
        <v>1404.4939999999999</v>
      </c>
      <c r="Y73">
        <v>2.0179999999999998</v>
      </c>
      <c r="Z73">
        <v>13.904</v>
      </c>
      <c r="AA73">
        <v>186.164402</v>
      </c>
      <c r="AB73">
        <v>4.6321859999999999</v>
      </c>
      <c r="AC73">
        <v>70.326907000000006</v>
      </c>
      <c r="AD73" s="1">
        <v>782</v>
      </c>
      <c r="AE73">
        <v>5</v>
      </c>
      <c r="AF73">
        <v>1154</v>
      </c>
      <c r="AG73">
        <v>91</v>
      </c>
      <c r="AH73">
        <v>15.224221</v>
      </c>
      <c r="AI73">
        <v>2092.6999999999998</v>
      </c>
      <c r="AJ73">
        <v>0</v>
      </c>
      <c r="AK73">
        <v>27</v>
      </c>
      <c r="AL73">
        <v>15839</v>
      </c>
      <c r="AM73">
        <v>0.97582694667162528</v>
      </c>
      <c r="AN73" t="s">
        <v>66</v>
      </c>
      <c r="AO73">
        <v>348.46600000000001</v>
      </c>
      <c r="AP73" t="s">
        <v>605</v>
      </c>
      <c r="AQ73" t="s">
        <v>117</v>
      </c>
      <c r="AR73" t="s">
        <v>118</v>
      </c>
      <c r="AS73" t="s">
        <v>117</v>
      </c>
      <c r="AT73" t="s">
        <v>118</v>
      </c>
      <c r="AU73" t="s">
        <v>183</v>
      </c>
      <c r="AV73" t="s">
        <v>604</v>
      </c>
      <c r="AW73" t="s">
        <v>66</v>
      </c>
      <c r="AX73">
        <v>1849</v>
      </c>
      <c r="AY73" t="s">
        <v>430</v>
      </c>
      <c r="AZ73">
        <v>6</v>
      </c>
      <c r="BA73" t="s">
        <v>431</v>
      </c>
      <c r="BB73">
        <v>13</v>
      </c>
      <c r="BC73">
        <v>1</v>
      </c>
      <c r="BE73" t="s">
        <v>69</v>
      </c>
      <c r="BF73">
        <v>2</v>
      </c>
      <c r="BG73" t="s">
        <v>342</v>
      </c>
      <c r="BI73" t="s">
        <v>117</v>
      </c>
      <c r="BJ73" t="s">
        <v>604</v>
      </c>
      <c r="BK73" t="s">
        <v>66</v>
      </c>
      <c r="BL73">
        <v>0.97582694667162528</v>
      </c>
      <c r="BM73">
        <v>1849</v>
      </c>
      <c r="BN73" t="s">
        <v>118</v>
      </c>
      <c r="BO73" t="s">
        <v>183</v>
      </c>
      <c r="BP73">
        <v>13</v>
      </c>
      <c r="BQ73">
        <v>2834.2080000000005</v>
      </c>
      <c r="BR73">
        <v>2.4882232855667003E-2</v>
      </c>
      <c r="BS73">
        <v>0.37776774853014061</v>
      </c>
      <c r="BT73">
        <v>0.27591482347096613</v>
      </c>
      <c r="BU73">
        <v>13.904</v>
      </c>
      <c r="BV73">
        <v>0.17641612753898087</v>
      </c>
      <c r="BW73">
        <v>40.716842235996786</v>
      </c>
      <c r="BX73">
        <v>27</v>
      </c>
      <c r="BY73">
        <v>5</v>
      </c>
      <c r="BZ73">
        <v>1154</v>
      </c>
    </row>
    <row r="74" spans="1:78" ht="16.5">
      <c r="A74" s="109" t="str">
        <f t="shared" si="19"/>
        <v>청라교통</v>
      </c>
      <c r="B74" s="110" t="str">
        <f t="shared" si="20"/>
        <v>오병진</v>
      </c>
      <c r="C74" s="111" t="str">
        <f t="shared" si="21"/>
        <v>B</v>
      </c>
      <c r="D74" s="112">
        <f t="shared" si="22"/>
        <v>0.93814322238083026</v>
      </c>
      <c r="E74" s="113">
        <f t="shared" si="23"/>
        <v>4291</v>
      </c>
      <c r="F74" s="114" t="str">
        <f t="shared" si="24"/>
        <v>307</v>
      </c>
      <c r="G74" s="115" t="str">
        <f t="shared" si="25"/>
        <v>72바1701</v>
      </c>
      <c r="H74" s="116">
        <f t="shared" si="26"/>
        <v>2</v>
      </c>
      <c r="I74" s="117">
        <f t="shared" si="27"/>
        <v>3637.1319999999996</v>
      </c>
      <c r="J74" s="118">
        <f t="shared" si="28"/>
        <v>8.8604650974497805E-3</v>
      </c>
      <c r="K74" s="118">
        <f t="shared" si="29"/>
        <v>0.37209382513460204</v>
      </c>
      <c r="L74" s="118">
        <f t="shared" si="30"/>
        <v>0.25982010001286732</v>
      </c>
      <c r="M74" s="119">
        <f t="shared" si="31"/>
        <v>19.413</v>
      </c>
      <c r="N74" s="120">
        <f t="shared" si="32"/>
        <v>0.30243609525307308</v>
      </c>
      <c r="O74" s="120">
        <f t="shared" si="33"/>
        <v>33.4054414302258</v>
      </c>
      <c r="P74" s="220">
        <f t="shared" si="34"/>
        <v>48</v>
      </c>
      <c r="Q74" s="221">
        <f t="shared" si="35"/>
        <v>11</v>
      </c>
      <c r="R74" s="221">
        <f t="shared" si="36"/>
        <v>1215</v>
      </c>
      <c r="T74">
        <v>531</v>
      </c>
      <c r="U74">
        <v>4291</v>
      </c>
      <c r="V74" t="s">
        <v>289</v>
      </c>
      <c r="W74">
        <v>3637.1320000000001</v>
      </c>
      <c r="X74">
        <v>1383.05</v>
      </c>
      <c r="Y74">
        <v>2.63</v>
      </c>
      <c r="Z74">
        <v>19.413</v>
      </c>
      <c r="AA74">
        <v>149.44554099999999</v>
      </c>
      <c r="AB74">
        <v>1.324157</v>
      </c>
      <c r="AC74">
        <v>55.607762999999998</v>
      </c>
      <c r="AD74" s="1">
        <v>945</v>
      </c>
      <c r="AE74">
        <v>11</v>
      </c>
      <c r="AF74">
        <v>1215</v>
      </c>
      <c r="AG74">
        <v>91</v>
      </c>
      <c r="AH74">
        <v>24.337506999999999</v>
      </c>
      <c r="AI74">
        <v>39252.400000000001</v>
      </c>
      <c r="AJ74">
        <v>9680.1</v>
      </c>
      <c r="AK74">
        <v>48</v>
      </c>
      <c r="AL74">
        <v>40062</v>
      </c>
      <c r="AM74">
        <v>0.93814322238083026</v>
      </c>
      <c r="AN74" t="s">
        <v>68</v>
      </c>
      <c r="AO74">
        <v>3510.0859999999998</v>
      </c>
      <c r="AP74" t="s">
        <v>606</v>
      </c>
      <c r="AQ74" t="s">
        <v>117</v>
      </c>
      <c r="AR74" t="s">
        <v>120</v>
      </c>
      <c r="AS74" t="s">
        <v>117</v>
      </c>
      <c r="AT74" t="s">
        <v>120</v>
      </c>
      <c r="AU74" t="s">
        <v>217</v>
      </c>
      <c r="AV74" t="s">
        <v>289</v>
      </c>
      <c r="AW74" t="s">
        <v>68</v>
      </c>
      <c r="AX74">
        <v>4291</v>
      </c>
      <c r="AY74" t="s">
        <v>443</v>
      </c>
      <c r="AZ74">
        <v>1</v>
      </c>
      <c r="BA74" t="s">
        <v>407</v>
      </c>
      <c r="BB74">
        <v>2</v>
      </c>
      <c r="BC74">
        <v>1</v>
      </c>
      <c r="BE74" t="s">
        <v>69</v>
      </c>
      <c r="BF74">
        <v>1</v>
      </c>
      <c r="BG74" t="s">
        <v>342</v>
      </c>
      <c r="BI74" t="s">
        <v>117</v>
      </c>
      <c r="BJ74" t="s">
        <v>289</v>
      </c>
      <c r="BK74" t="s">
        <v>68</v>
      </c>
      <c r="BL74">
        <v>0.93814322238083026</v>
      </c>
      <c r="BM74">
        <v>4291</v>
      </c>
      <c r="BN74" t="s">
        <v>120</v>
      </c>
      <c r="BO74" t="s">
        <v>217</v>
      </c>
      <c r="BP74">
        <v>2</v>
      </c>
      <c r="BQ74">
        <v>3637.1319999999996</v>
      </c>
      <c r="BR74">
        <v>8.8604650974497805E-3</v>
      </c>
      <c r="BS74">
        <v>0.37209382513460204</v>
      </c>
      <c r="BT74">
        <v>0.25982010001286726</v>
      </c>
      <c r="BU74">
        <v>19.413</v>
      </c>
      <c r="BV74">
        <v>0.30243609525307308</v>
      </c>
      <c r="BW74">
        <v>33.4054414302258</v>
      </c>
      <c r="BX74">
        <v>48</v>
      </c>
      <c r="BY74">
        <v>11</v>
      </c>
      <c r="BZ74">
        <v>1215</v>
      </c>
    </row>
    <row r="75" spans="1:78" ht="16.5">
      <c r="A75" s="126" t="str">
        <f t="shared" si="19"/>
        <v>청라교통</v>
      </c>
      <c r="B75" s="127" t="str">
        <f t="shared" si="20"/>
        <v>오수선</v>
      </c>
      <c r="C75" s="128" t="str">
        <f t="shared" si="21"/>
        <v>S</v>
      </c>
      <c r="D75" s="129">
        <f t="shared" si="22"/>
        <v>1.1146775618825777</v>
      </c>
      <c r="E75" s="130">
        <f t="shared" si="23"/>
        <v>7444</v>
      </c>
      <c r="F75" s="131" t="str">
        <f t="shared" si="24"/>
        <v>112</v>
      </c>
      <c r="G75" s="132" t="str">
        <f t="shared" si="25"/>
        <v>72바1612</v>
      </c>
      <c r="H75" s="133">
        <f t="shared" si="26"/>
        <v>2</v>
      </c>
      <c r="I75" s="134">
        <f t="shared" si="27"/>
        <v>2870.5780000000004</v>
      </c>
      <c r="J75" s="135">
        <f t="shared" si="28"/>
        <v>1.2317132738586128E-2</v>
      </c>
      <c r="K75" s="135">
        <f t="shared" si="29"/>
        <v>0.35905155368778868</v>
      </c>
      <c r="L75" s="135">
        <f t="shared" si="30"/>
        <v>7.9426512709287106E-2</v>
      </c>
      <c r="M75" s="136">
        <f t="shared" si="31"/>
        <v>14.198</v>
      </c>
      <c r="N75" s="137">
        <f t="shared" si="32"/>
        <v>0.3831980876325255</v>
      </c>
      <c r="O75" s="137">
        <f t="shared" si="33"/>
        <v>9.4754436214588136</v>
      </c>
      <c r="P75" s="218">
        <f t="shared" si="34"/>
        <v>12</v>
      </c>
      <c r="Q75" s="219">
        <f t="shared" si="35"/>
        <v>11</v>
      </c>
      <c r="R75" s="219">
        <f t="shared" si="36"/>
        <v>272</v>
      </c>
      <c r="T75">
        <v>531</v>
      </c>
      <c r="U75">
        <v>7444</v>
      </c>
      <c r="V75" t="s">
        <v>290</v>
      </c>
      <c r="W75">
        <v>2870.578</v>
      </c>
      <c r="X75">
        <v>1225.806</v>
      </c>
      <c r="Y75">
        <v>2.3420000000000001</v>
      </c>
      <c r="Z75">
        <v>14.198</v>
      </c>
      <c r="AA75">
        <v>174.81601000000001</v>
      </c>
      <c r="AB75">
        <v>2.153232</v>
      </c>
      <c r="AC75">
        <v>62.767960000000002</v>
      </c>
      <c r="AD75" s="1">
        <v>228</v>
      </c>
      <c r="AE75">
        <v>11</v>
      </c>
      <c r="AF75">
        <v>272</v>
      </c>
      <c r="AG75">
        <v>89</v>
      </c>
      <c r="AH75">
        <v>16.420566000000001</v>
      </c>
      <c r="AI75">
        <v>1671.6</v>
      </c>
      <c r="AJ75">
        <v>7.2</v>
      </c>
      <c r="AK75">
        <v>12</v>
      </c>
      <c r="AL75">
        <v>2882</v>
      </c>
      <c r="AM75">
        <v>1.1146775618825777</v>
      </c>
      <c r="AN75" t="s">
        <v>71</v>
      </c>
      <c r="AO75">
        <v>2739.1260000000002</v>
      </c>
      <c r="AP75" t="s">
        <v>607</v>
      </c>
      <c r="AQ75" t="s">
        <v>117</v>
      </c>
      <c r="AR75" t="s">
        <v>118</v>
      </c>
      <c r="AS75" t="s">
        <v>117</v>
      </c>
      <c r="AT75" t="s">
        <v>118</v>
      </c>
      <c r="AU75" t="s">
        <v>197</v>
      </c>
      <c r="AV75" t="s">
        <v>290</v>
      </c>
      <c r="AW75" t="s">
        <v>71</v>
      </c>
      <c r="AX75">
        <v>7444</v>
      </c>
      <c r="AY75" t="s">
        <v>471</v>
      </c>
      <c r="AZ75">
        <v>3</v>
      </c>
      <c r="BA75" t="s">
        <v>484</v>
      </c>
      <c r="BB75">
        <v>2</v>
      </c>
      <c r="BC75">
        <v>1</v>
      </c>
      <c r="BE75" t="s">
        <v>71</v>
      </c>
      <c r="BF75">
        <v>0</v>
      </c>
      <c r="BG75" t="s">
        <v>341</v>
      </c>
      <c r="BI75" t="s">
        <v>117</v>
      </c>
      <c r="BJ75" t="s">
        <v>290</v>
      </c>
      <c r="BK75" t="s">
        <v>71</v>
      </c>
      <c r="BL75">
        <v>1.1146775618825777</v>
      </c>
      <c r="BM75">
        <v>7444</v>
      </c>
      <c r="BN75" t="s">
        <v>118</v>
      </c>
      <c r="BO75" t="s">
        <v>197</v>
      </c>
      <c r="BP75">
        <v>2</v>
      </c>
      <c r="BQ75">
        <v>2870.5780000000004</v>
      </c>
      <c r="BR75">
        <v>1.2317132738586128E-2</v>
      </c>
      <c r="BS75">
        <v>0.35905155368778868</v>
      </c>
      <c r="BT75">
        <v>7.942651270928712E-2</v>
      </c>
      <c r="BU75">
        <v>14.198</v>
      </c>
      <c r="BV75">
        <v>0.3831980876325255</v>
      </c>
      <c r="BW75">
        <v>9.4754436214588136</v>
      </c>
      <c r="BX75">
        <v>12</v>
      </c>
      <c r="BY75">
        <v>11</v>
      </c>
      <c r="BZ75">
        <v>272</v>
      </c>
    </row>
    <row r="76" spans="1:78" ht="16.5">
      <c r="A76" s="109" t="str">
        <f t="shared" si="19"/>
        <v>청라교통</v>
      </c>
      <c r="B76" s="110" t="str">
        <f t="shared" si="20"/>
        <v>윤동구</v>
      </c>
      <c r="C76" s="111" t="str">
        <f t="shared" si="21"/>
        <v>B</v>
      </c>
      <c r="D76" s="112">
        <f t="shared" si="22"/>
        <v>0.90928391784427598</v>
      </c>
      <c r="E76" s="113">
        <f t="shared" si="23"/>
        <v>9102</v>
      </c>
      <c r="F76" s="114" t="str">
        <f t="shared" si="24"/>
        <v>306</v>
      </c>
      <c r="G76" s="115" t="str">
        <f t="shared" si="25"/>
        <v>70바6088</v>
      </c>
      <c r="H76" s="116">
        <f t="shared" si="26"/>
        <v>2</v>
      </c>
      <c r="I76" s="117">
        <f t="shared" si="27"/>
        <v>4063.9789999999998</v>
      </c>
      <c r="J76" s="118">
        <f t="shared" si="28"/>
        <v>7.2905052857030602E-3</v>
      </c>
      <c r="K76" s="118">
        <f t="shared" si="29"/>
        <v>0.24035827614620714</v>
      </c>
      <c r="L76" s="118">
        <f t="shared" si="30"/>
        <v>0.14640823685358612</v>
      </c>
      <c r="M76" s="119">
        <f t="shared" si="31"/>
        <v>17.655999999999999</v>
      </c>
      <c r="N76" s="120">
        <f t="shared" si="32"/>
        <v>0.73819279085841738</v>
      </c>
      <c r="O76" s="120">
        <f t="shared" si="33"/>
        <v>11.835691080096625</v>
      </c>
      <c r="P76" s="220">
        <f t="shared" si="34"/>
        <v>7</v>
      </c>
      <c r="Q76" s="221">
        <f t="shared" si="35"/>
        <v>30</v>
      </c>
      <c r="R76" s="221">
        <f t="shared" si="36"/>
        <v>481</v>
      </c>
      <c r="T76">
        <v>531</v>
      </c>
      <c r="U76">
        <v>9102</v>
      </c>
      <c r="V76" t="s">
        <v>291</v>
      </c>
      <c r="W76">
        <v>4063.9789999999998</v>
      </c>
      <c r="X76">
        <v>1353.357</v>
      </c>
      <c r="Y76">
        <v>3.0030000000000001</v>
      </c>
      <c r="Z76">
        <v>17.655999999999999</v>
      </c>
      <c r="AA76">
        <v>120.780243</v>
      </c>
      <c r="AB76">
        <v>0.88054900000000003</v>
      </c>
      <c r="AC76">
        <v>29.030531</v>
      </c>
      <c r="AD76" s="1">
        <v>595</v>
      </c>
      <c r="AE76">
        <v>30</v>
      </c>
      <c r="AF76">
        <v>481</v>
      </c>
      <c r="AG76">
        <v>94</v>
      </c>
      <c r="AH76">
        <v>33.647713000000003</v>
      </c>
      <c r="AI76">
        <v>29003.599999999999</v>
      </c>
      <c r="AJ76">
        <v>15158.7</v>
      </c>
      <c r="AK76">
        <v>7</v>
      </c>
      <c r="AL76">
        <v>6637</v>
      </c>
      <c r="AM76">
        <v>0.90928391784427598</v>
      </c>
      <c r="AN76" t="s">
        <v>68</v>
      </c>
      <c r="AO76">
        <v>3859.2759999999998</v>
      </c>
      <c r="AP76" t="s">
        <v>608</v>
      </c>
      <c r="AQ76" t="s">
        <v>117</v>
      </c>
      <c r="AR76" t="s">
        <v>119</v>
      </c>
      <c r="AS76" t="s">
        <v>117</v>
      </c>
      <c r="AT76" t="s">
        <v>119</v>
      </c>
      <c r="AU76" t="s">
        <v>204</v>
      </c>
      <c r="AV76" t="s">
        <v>291</v>
      </c>
      <c r="AW76" t="s">
        <v>68</v>
      </c>
      <c r="AX76">
        <v>9102</v>
      </c>
      <c r="AY76" t="s">
        <v>449</v>
      </c>
      <c r="AZ76">
        <v>9</v>
      </c>
      <c r="BA76" t="s">
        <v>609</v>
      </c>
      <c r="BB76">
        <v>2</v>
      </c>
      <c r="BC76">
        <v>1</v>
      </c>
      <c r="BE76" t="s">
        <v>67</v>
      </c>
      <c r="BF76">
        <v>2</v>
      </c>
      <c r="BG76" t="s">
        <v>342</v>
      </c>
      <c r="BI76" t="s">
        <v>117</v>
      </c>
      <c r="BJ76" t="s">
        <v>291</v>
      </c>
      <c r="BK76" t="s">
        <v>68</v>
      </c>
      <c r="BL76">
        <v>0.90928391784427598</v>
      </c>
      <c r="BM76">
        <v>9102</v>
      </c>
      <c r="BN76" t="s">
        <v>119</v>
      </c>
      <c r="BO76" t="s">
        <v>204</v>
      </c>
      <c r="BP76">
        <v>2</v>
      </c>
      <c r="BQ76">
        <v>4063.9789999999998</v>
      </c>
      <c r="BR76">
        <v>7.2905052857030602E-3</v>
      </c>
      <c r="BS76">
        <v>0.24035827614620714</v>
      </c>
      <c r="BT76">
        <v>0.14640823685358612</v>
      </c>
      <c r="BU76">
        <v>17.655999999999999</v>
      </c>
      <c r="BV76">
        <v>0.73819279085841738</v>
      </c>
      <c r="BW76">
        <v>11.835691080096625</v>
      </c>
      <c r="BX76">
        <v>7</v>
      </c>
      <c r="BY76">
        <v>30</v>
      </c>
      <c r="BZ76">
        <v>481</v>
      </c>
    </row>
    <row r="77" spans="1:78" ht="16.5">
      <c r="A77" s="126" t="str">
        <f t="shared" si="19"/>
        <v>청라교통</v>
      </c>
      <c r="B77" s="127" t="str">
        <f t="shared" si="20"/>
        <v>윤심식</v>
      </c>
      <c r="C77" s="128" t="str">
        <f t="shared" si="21"/>
        <v>S</v>
      </c>
      <c r="D77" s="129">
        <f t="shared" si="22"/>
        <v>1.2170000000000001</v>
      </c>
      <c r="E77" s="130">
        <f t="shared" si="23"/>
        <v>6856</v>
      </c>
      <c r="F77" s="131" t="str">
        <f t="shared" si="24"/>
        <v>112</v>
      </c>
      <c r="G77" s="132" t="str">
        <f t="shared" si="25"/>
        <v>70바6013</v>
      </c>
      <c r="H77" s="133">
        <f t="shared" si="26"/>
        <v>1</v>
      </c>
      <c r="I77" s="134">
        <f t="shared" si="27"/>
        <v>2766.0569999999998</v>
      </c>
      <c r="J77" s="135">
        <f t="shared" si="28"/>
        <v>1.8232050072765852E-2</v>
      </c>
      <c r="K77" s="135">
        <f t="shared" si="29"/>
        <v>0.36671085445211754</v>
      </c>
      <c r="L77" s="135">
        <f t="shared" si="30"/>
        <v>0.15581746869279992</v>
      </c>
      <c r="M77" s="136">
        <f t="shared" si="31"/>
        <v>11.131</v>
      </c>
      <c r="N77" s="137">
        <f t="shared" si="32"/>
        <v>0.14461017976129922</v>
      </c>
      <c r="O77" s="137">
        <f t="shared" si="33"/>
        <v>18.293187739804353</v>
      </c>
      <c r="P77" s="218">
        <f t="shared" si="34"/>
        <v>2</v>
      </c>
      <c r="Q77" s="219">
        <f t="shared" si="35"/>
        <v>4</v>
      </c>
      <c r="R77" s="219">
        <f t="shared" si="36"/>
        <v>506</v>
      </c>
      <c r="T77">
        <v>531</v>
      </c>
      <c r="U77">
        <v>6856</v>
      </c>
      <c r="V77" t="s">
        <v>292</v>
      </c>
      <c r="W77">
        <v>2766.0569999999998</v>
      </c>
      <c r="X77">
        <v>1136.3330000000001</v>
      </c>
      <c r="Y77">
        <v>2.4340000000000002</v>
      </c>
      <c r="Z77">
        <v>11.131</v>
      </c>
      <c r="AA77">
        <v>171.18607</v>
      </c>
      <c r="AB77">
        <v>3.121073</v>
      </c>
      <c r="AC77">
        <v>62.775790000000001</v>
      </c>
      <c r="AD77" s="1">
        <v>431</v>
      </c>
      <c r="AE77">
        <v>4</v>
      </c>
      <c r="AF77">
        <v>506</v>
      </c>
      <c r="AG77">
        <v>79</v>
      </c>
      <c r="AH77">
        <v>16.158189</v>
      </c>
      <c r="AI77">
        <v>115</v>
      </c>
      <c r="AJ77">
        <v>0</v>
      </c>
      <c r="AK77">
        <v>2</v>
      </c>
      <c r="AL77">
        <v>248</v>
      </c>
      <c r="AM77">
        <v>1.2170000000000001</v>
      </c>
      <c r="AN77" t="s">
        <v>71</v>
      </c>
      <c r="AO77">
        <v>2766.0569999999998</v>
      </c>
      <c r="AP77" t="s">
        <v>610</v>
      </c>
      <c r="AQ77" t="s">
        <v>117</v>
      </c>
      <c r="AR77" t="s">
        <v>118</v>
      </c>
      <c r="AS77" t="s">
        <v>117</v>
      </c>
      <c r="AT77" t="s">
        <v>118</v>
      </c>
      <c r="AU77" t="s">
        <v>179</v>
      </c>
      <c r="AV77" t="s">
        <v>292</v>
      </c>
      <c r="AW77" t="s">
        <v>71</v>
      </c>
      <c r="AX77">
        <v>6856</v>
      </c>
      <c r="AY77" t="s">
        <v>471</v>
      </c>
      <c r="AZ77">
        <v>1</v>
      </c>
      <c r="BA77" t="s">
        <v>180</v>
      </c>
      <c r="BB77">
        <v>1</v>
      </c>
      <c r="BC77">
        <v>1</v>
      </c>
      <c r="BE77" t="s">
        <v>71</v>
      </c>
      <c r="BF77">
        <v>0</v>
      </c>
      <c r="BG77" t="s">
        <v>341</v>
      </c>
      <c r="BI77" t="s">
        <v>117</v>
      </c>
      <c r="BJ77" t="s">
        <v>292</v>
      </c>
      <c r="BK77" t="s">
        <v>71</v>
      </c>
      <c r="BL77">
        <v>1.2170000000000001</v>
      </c>
      <c r="BM77">
        <v>6856</v>
      </c>
      <c r="BN77" t="s">
        <v>118</v>
      </c>
      <c r="BO77" t="s">
        <v>179</v>
      </c>
      <c r="BP77">
        <v>1</v>
      </c>
      <c r="BQ77">
        <v>2766.0569999999998</v>
      </c>
      <c r="BR77">
        <v>1.8232050072765852E-2</v>
      </c>
      <c r="BS77">
        <v>0.36671085445211754</v>
      </c>
      <c r="BT77">
        <v>0.15581746869279992</v>
      </c>
      <c r="BU77">
        <v>11.131</v>
      </c>
      <c r="BV77">
        <v>0.14461017976129922</v>
      </c>
      <c r="BW77">
        <v>18.293187739804353</v>
      </c>
      <c r="BX77">
        <v>2</v>
      </c>
      <c r="BY77">
        <v>4</v>
      </c>
      <c r="BZ77">
        <v>506</v>
      </c>
    </row>
    <row r="78" spans="1:78" ht="16.5">
      <c r="A78" s="109" t="str">
        <f t="shared" si="19"/>
        <v>청라교통</v>
      </c>
      <c r="B78" s="110" t="str">
        <f t="shared" si="20"/>
        <v>윤형수</v>
      </c>
      <c r="C78" s="111" t="str">
        <f t="shared" si="21"/>
        <v>S</v>
      </c>
      <c r="D78" s="112">
        <f t="shared" si="22"/>
        <v>1.1201098632538742</v>
      </c>
      <c r="E78" s="113">
        <f t="shared" si="23"/>
        <v>6609</v>
      </c>
      <c r="F78" s="114" t="str">
        <f t="shared" si="24"/>
        <v>112</v>
      </c>
      <c r="G78" s="115" t="str">
        <f t="shared" si="25"/>
        <v>70바6013</v>
      </c>
      <c r="H78" s="116">
        <f t="shared" si="26"/>
        <v>2</v>
      </c>
      <c r="I78" s="117">
        <f t="shared" si="27"/>
        <v>2702.9850000000001</v>
      </c>
      <c r="J78" s="118">
        <f t="shared" si="28"/>
        <v>3.0694671135662613E-2</v>
      </c>
      <c r="K78" s="118">
        <f t="shared" si="29"/>
        <v>0.3573320025529837</v>
      </c>
      <c r="L78" s="118">
        <f t="shared" si="30"/>
        <v>0.18646052419824749</v>
      </c>
      <c r="M78" s="119">
        <f t="shared" si="31"/>
        <v>13.141999999999999</v>
      </c>
      <c r="N78" s="120">
        <f t="shared" si="32"/>
        <v>0.40695749328982583</v>
      </c>
      <c r="O78" s="120">
        <f t="shared" si="33"/>
        <v>54.347323422068563</v>
      </c>
      <c r="P78" s="220">
        <f t="shared" si="34"/>
        <v>9</v>
      </c>
      <c r="Q78" s="221">
        <f t="shared" si="35"/>
        <v>11</v>
      </c>
      <c r="R78" s="221">
        <f t="shared" si="36"/>
        <v>1474</v>
      </c>
      <c r="T78">
        <v>531</v>
      </c>
      <c r="U78">
        <v>6609</v>
      </c>
      <c r="V78" t="s">
        <v>293</v>
      </c>
      <c r="W78">
        <v>2749.8890000000001</v>
      </c>
      <c r="X78">
        <v>1220.18</v>
      </c>
      <c r="Y78">
        <v>2.254</v>
      </c>
      <c r="Z78">
        <v>13.141999999999999</v>
      </c>
      <c r="AA78">
        <v>166.08801500000001</v>
      </c>
      <c r="AB78">
        <v>5.0980169999999996</v>
      </c>
      <c r="AC78">
        <v>59.348562999999999</v>
      </c>
      <c r="AD78" s="1">
        <v>504</v>
      </c>
      <c r="AE78">
        <v>11</v>
      </c>
      <c r="AF78">
        <v>1474</v>
      </c>
      <c r="AG78">
        <v>79</v>
      </c>
      <c r="AH78">
        <v>16.556816999999999</v>
      </c>
      <c r="AI78">
        <v>2311.1</v>
      </c>
      <c r="AJ78">
        <v>0</v>
      </c>
      <c r="AK78">
        <v>9</v>
      </c>
      <c r="AL78">
        <v>3585</v>
      </c>
      <c r="AM78">
        <v>1.1201098632538742</v>
      </c>
      <c r="AN78" t="s">
        <v>71</v>
      </c>
      <c r="AO78">
        <v>2640.4520000000002</v>
      </c>
      <c r="AP78" t="s">
        <v>611</v>
      </c>
      <c r="AQ78" t="s">
        <v>117</v>
      </c>
      <c r="AR78" t="s">
        <v>118</v>
      </c>
      <c r="AS78" t="s">
        <v>117</v>
      </c>
      <c r="AT78" t="s">
        <v>118</v>
      </c>
      <c r="AU78" t="s">
        <v>179</v>
      </c>
      <c r="AV78" t="s">
        <v>293</v>
      </c>
      <c r="AW78" t="s">
        <v>71</v>
      </c>
      <c r="AX78">
        <v>6609</v>
      </c>
      <c r="AY78" t="s">
        <v>471</v>
      </c>
      <c r="AZ78">
        <v>2</v>
      </c>
      <c r="BA78" t="s">
        <v>372</v>
      </c>
      <c r="BB78">
        <v>2</v>
      </c>
      <c r="BC78">
        <v>1</v>
      </c>
      <c r="BE78" t="s">
        <v>71</v>
      </c>
      <c r="BF78">
        <v>0</v>
      </c>
      <c r="BG78" t="s">
        <v>341</v>
      </c>
      <c r="BI78" t="s">
        <v>117</v>
      </c>
      <c r="BJ78" t="s">
        <v>293</v>
      </c>
      <c r="BK78" t="s">
        <v>71</v>
      </c>
      <c r="BL78">
        <v>1.1201098632538742</v>
      </c>
      <c r="BM78">
        <v>6609</v>
      </c>
      <c r="BN78" t="s">
        <v>118</v>
      </c>
      <c r="BO78" t="s">
        <v>179</v>
      </c>
      <c r="BP78">
        <v>2</v>
      </c>
      <c r="BQ78">
        <v>2702.9850000000001</v>
      </c>
      <c r="BR78">
        <v>3.0694671135662613E-2</v>
      </c>
      <c r="BS78">
        <v>0.3573320025529837</v>
      </c>
      <c r="BT78">
        <v>0.18328012512505049</v>
      </c>
      <c r="BU78">
        <v>13.141999999999999</v>
      </c>
      <c r="BV78">
        <v>0.40695749328982583</v>
      </c>
      <c r="BW78">
        <v>54.347323422068563</v>
      </c>
      <c r="BX78">
        <v>9</v>
      </c>
      <c r="BY78">
        <v>11</v>
      </c>
      <c r="BZ78">
        <v>1474</v>
      </c>
    </row>
    <row r="79" spans="1:78" ht="16.5">
      <c r="A79" s="126" t="str">
        <f t="shared" si="19"/>
        <v>청라교통</v>
      </c>
      <c r="B79" s="127" t="str">
        <f t="shared" si="20"/>
        <v>이계창</v>
      </c>
      <c r="C79" s="128" t="str">
        <f t="shared" si="21"/>
        <v>B</v>
      </c>
      <c r="D79" s="129">
        <f t="shared" si="22"/>
        <v>0.93933333333333335</v>
      </c>
      <c r="E79" s="130">
        <f t="shared" si="23"/>
        <v>9587</v>
      </c>
      <c r="F79" s="131" t="str">
        <f t="shared" si="24"/>
        <v>308</v>
      </c>
      <c r="G79" s="132" t="str">
        <f t="shared" si="25"/>
        <v>75아1293</v>
      </c>
      <c r="H79" s="133">
        <f t="shared" si="26"/>
        <v>1</v>
      </c>
      <c r="I79" s="134">
        <f t="shared" si="27"/>
        <v>4938.2190000000001</v>
      </c>
      <c r="J79" s="135">
        <f t="shared" si="28"/>
        <v>1.5314779525617085E-2</v>
      </c>
      <c r="K79" s="135">
        <f t="shared" si="29"/>
        <v>0.25544022585577886</v>
      </c>
      <c r="L79" s="135">
        <f t="shared" si="30"/>
        <v>0.1079336497632041</v>
      </c>
      <c r="M79" s="136">
        <f t="shared" si="31"/>
        <v>19.562000000000001</v>
      </c>
      <c r="N79" s="137">
        <f t="shared" si="32"/>
        <v>0.34425366716218941</v>
      </c>
      <c r="O79" s="137">
        <f t="shared" si="33"/>
        <v>5.447308027448762</v>
      </c>
      <c r="P79" s="218">
        <f t="shared" si="34"/>
        <v>0</v>
      </c>
      <c r="Q79" s="219">
        <f t="shared" si="35"/>
        <v>17</v>
      </c>
      <c r="R79" s="219">
        <f t="shared" si="36"/>
        <v>269</v>
      </c>
      <c r="T79">
        <v>531</v>
      </c>
      <c r="U79">
        <v>9587</v>
      </c>
      <c r="V79" t="s">
        <v>294</v>
      </c>
      <c r="W79">
        <v>4938.2190000000001</v>
      </c>
      <c r="X79">
        <v>1752.162</v>
      </c>
      <c r="Y79">
        <v>2.8180000000000001</v>
      </c>
      <c r="Z79">
        <v>19.562000000000001</v>
      </c>
      <c r="AA79">
        <v>141.11022600000001</v>
      </c>
      <c r="AB79">
        <v>2.1610719999999999</v>
      </c>
      <c r="AC79">
        <v>36.045228000000002</v>
      </c>
      <c r="AD79" s="1">
        <v>533</v>
      </c>
      <c r="AE79">
        <v>17</v>
      </c>
      <c r="AF79">
        <v>269</v>
      </c>
      <c r="AG79">
        <v>97</v>
      </c>
      <c r="AH79">
        <v>34.995471999999999</v>
      </c>
      <c r="AI79">
        <v>35510.5</v>
      </c>
      <c r="AJ79">
        <v>18285.900000000001</v>
      </c>
      <c r="AK79">
        <v>0</v>
      </c>
      <c r="AL79">
        <v>0</v>
      </c>
      <c r="AM79">
        <v>0.93933333333333335</v>
      </c>
      <c r="AN79" t="s">
        <v>68</v>
      </c>
      <c r="AO79">
        <v>4938.2190000000001</v>
      </c>
      <c r="AP79" t="s">
        <v>612</v>
      </c>
      <c r="AQ79" t="s">
        <v>117</v>
      </c>
      <c r="AR79" t="s">
        <v>121</v>
      </c>
      <c r="AS79" t="s">
        <v>117</v>
      </c>
      <c r="AT79" t="s">
        <v>121</v>
      </c>
      <c r="AU79" t="s">
        <v>227</v>
      </c>
      <c r="AV79" t="s">
        <v>294</v>
      </c>
      <c r="AW79" t="s">
        <v>68</v>
      </c>
      <c r="AX79">
        <v>9587</v>
      </c>
      <c r="AY79" t="s">
        <v>468</v>
      </c>
      <c r="AZ79">
        <v>1</v>
      </c>
      <c r="BA79" t="s">
        <v>397</v>
      </c>
      <c r="BB79">
        <v>1</v>
      </c>
      <c r="BC79">
        <v>1</v>
      </c>
      <c r="BE79" t="s">
        <v>68</v>
      </c>
      <c r="BF79">
        <v>0</v>
      </c>
      <c r="BG79" t="s">
        <v>341</v>
      </c>
      <c r="BI79" t="s">
        <v>117</v>
      </c>
      <c r="BJ79" t="s">
        <v>294</v>
      </c>
      <c r="BK79" t="s">
        <v>68</v>
      </c>
      <c r="BL79">
        <v>0.93933333333333335</v>
      </c>
      <c r="BM79">
        <v>9587</v>
      </c>
      <c r="BN79" t="s">
        <v>121</v>
      </c>
      <c r="BO79" t="s">
        <v>227</v>
      </c>
      <c r="BP79">
        <v>1</v>
      </c>
      <c r="BQ79">
        <v>4938.2190000000001</v>
      </c>
      <c r="BR79">
        <v>1.5314779525617085E-2</v>
      </c>
      <c r="BS79">
        <v>0.25544022585577886</v>
      </c>
      <c r="BT79">
        <v>0.1079336497632041</v>
      </c>
      <c r="BU79">
        <v>19.562000000000001</v>
      </c>
      <c r="BV79">
        <v>0.34425366716218941</v>
      </c>
      <c r="BW79">
        <v>5.447308027448762</v>
      </c>
      <c r="BX79">
        <v>0</v>
      </c>
      <c r="BY79">
        <v>17</v>
      </c>
      <c r="BZ79">
        <v>269</v>
      </c>
    </row>
    <row r="80" spans="1:78" ht="16.5">
      <c r="A80" s="109" t="str">
        <f t="shared" si="19"/>
        <v>청라교통</v>
      </c>
      <c r="B80" s="110" t="str">
        <f t="shared" si="20"/>
        <v>이광노</v>
      </c>
      <c r="C80" s="111" t="str">
        <f t="shared" si="21"/>
        <v>C</v>
      </c>
      <c r="D80" s="112">
        <f t="shared" si="22"/>
        <v>0.88655203393386528</v>
      </c>
      <c r="E80" s="113">
        <f t="shared" si="23"/>
        <v>5333</v>
      </c>
      <c r="F80" s="114" t="str">
        <f t="shared" si="24"/>
        <v>112</v>
      </c>
      <c r="G80" s="115" t="str">
        <f t="shared" si="25"/>
        <v>70바5996</v>
      </c>
      <c r="H80" s="116">
        <f t="shared" si="26"/>
        <v>3</v>
      </c>
      <c r="I80" s="117">
        <f t="shared" si="27"/>
        <v>2785.7640000000001</v>
      </c>
      <c r="J80" s="118">
        <f t="shared" si="28"/>
        <v>1.4023137707804872E-2</v>
      </c>
      <c r="K80" s="118">
        <f t="shared" si="29"/>
        <v>0.40179019646790004</v>
      </c>
      <c r="L80" s="118">
        <f t="shared" si="30"/>
        <v>0.2677900927716777</v>
      </c>
      <c r="M80" s="119">
        <f t="shared" si="31"/>
        <v>15.698</v>
      </c>
      <c r="N80" s="120">
        <f t="shared" si="32"/>
        <v>0.25127756694393349</v>
      </c>
      <c r="O80" s="120">
        <f t="shared" si="33"/>
        <v>56.71693653877356</v>
      </c>
      <c r="P80" s="220">
        <f t="shared" si="34"/>
        <v>29</v>
      </c>
      <c r="Q80" s="221">
        <f t="shared" si="35"/>
        <v>7</v>
      </c>
      <c r="R80" s="221">
        <f t="shared" si="36"/>
        <v>1580</v>
      </c>
      <c r="T80">
        <v>531</v>
      </c>
      <c r="U80">
        <v>5333</v>
      </c>
      <c r="V80" t="s">
        <v>295</v>
      </c>
      <c r="W80">
        <v>2785.7640000000001</v>
      </c>
      <c r="X80">
        <v>1498.9359999999999</v>
      </c>
      <c r="Y80">
        <v>1.8580000000000001</v>
      </c>
      <c r="Z80">
        <v>15.698</v>
      </c>
      <c r="AA80">
        <v>177.56218699999999</v>
      </c>
      <c r="AB80">
        <v>2.4899789999999999</v>
      </c>
      <c r="AC80">
        <v>71.342746000000005</v>
      </c>
      <c r="AD80" s="1">
        <v>746</v>
      </c>
      <c r="AE80">
        <v>7</v>
      </c>
      <c r="AF80">
        <v>1580</v>
      </c>
      <c r="AG80">
        <v>84</v>
      </c>
      <c r="AH80">
        <v>15.688948</v>
      </c>
      <c r="AI80">
        <v>2509</v>
      </c>
      <c r="AJ80">
        <v>0</v>
      </c>
      <c r="AK80">
        <v>29</v>
      </c>
      <c r="AL80">
        <v>18426</v>
      </c>
      <c r="AM80">
        <v>0.88655203393386528</v>
      </c>
      <c r="AN80" t="s">
        <v>69</v>
      </c>
      <c r="AO80">
        <v>2504.4940000000001</v>
      </c>
      <c r="AP80" t="s">
        <v>613</v>
      </c>
      <c r="AQ80" t="s">
        <v>117</v>
      </c>
      <c r="AR80" t="s">
        <v>118</v>
      </c>
      <c r="AS80" t="s">
        <v>117</v>
      </c>
      <c r="AT80" t="s">
        <v>118</v>
      </c>
      <c r="AU80" t="s">
        <v>177</v>
      </c>
      <c r="AV80" t="s">
        <v>295</v>
      </c>
      <c r="AW80" t="s">
        <v>69</v>
      </c>
      <c r="AX80">
        <v>5333</v>
      </c>
      <c r="AY80" t="s">
        <v>428</v>
      </c>
      <c r="AZ80">
        <v>6</v>
      </c>
      <c r="BA80" t="s">
        <v>497</v>
      </c>
      <c r="BB80">
        <v>3</v>
      </c>
      <c r="BC80">
        <v>1</v>
      </c>
      <c r="BE80" t="s">
        <v>69</v>
      </c>
      <c r="BF80">
        <v>0</v>
      </c>
      <c r="BG80" t="s">
        <v>341</v>
      </c>
      <c r="BI80" t="s">
        <v>117</v>
      </c>
      <c r="BJ80" t="s">
        <v>295</v>
      </c>
      <c r="BK80" t="s">
        <v>69</v>
      </c>
      <c r="BL80">
        <v>0.88655203393386528</v>
      </c>
      <c r="BM80">
        <v>5333</v>
      </c>
      <c r="BN80" t="s">
        <v>118</v>
      </c>
      <c r="BO80" t="s">
        <v>177</v>
      </c>
      <c r="BP80">
        <v>3</v>
      </c>
      <c r="BQ80">
        <v>2785.7640000000001</v>
      </c>
      <c r="BR80">
        <v>1.4023137707804872E-2</v>
      </c>
      <c r="BS80">
        <v>0.40179019646790004</v>
      </c>
      <c r="BT80">
        <v>0.2677900927716777</v>
      </c>
      <c r="BU80">
        <v>15.698</v>
      </c>
      <c r="BV80">
        <v>0.25127756694393349</v>
      </c>
      <c r="BW80">
        <v>56.71693653877356</v>
      </c>
      <c r="BX80">
        <v>29</v>
      </c>
      <c r="BY80">
        <v>7</v>
      </c>
      <c r="BZ80">
        <v>1580</v>
      </c>
    </row>
    <row r="81" spans="1:78" ht="16.5">
      <c r="A81" s="126" t="str">
        <f t="shared" si="19"/>
        <v>청라교통</v>
      </c>
      <c r="B81" s="127" t="str">
        <f t="shared" si="20"/>
        <v>이교웅</v>
      </c>
      <c r="C81" s="128" t="str">
        <f t="shared" si="21"/>
        <v>D</v>
      </c>
      <c r="D81" s="129">
        <f t="shared" si="22"/>
        <v>0.82658166006481448</v>
      </c>
      <c r="E81" s="130">
        <f t="shared" si="23"/>
        <v>824</v>
      </c>
      <c r="F81" s="131" t="str">
        <f t="shared" si="24"/>
        <v>306</v>
      </c>
      <c r="G81" s="132" t="str">
        <f t="shared" si="25"/>
        <v>72바1306</v>
      </c>
      <c r="H81" s="133">
        <f t="shared" si="26"/>
        <v>11</v>
      </c>
      <c r="I81" s="134">
        <f t="shared" si="27"/>
        <v>4174.5800000000008</v>
      </c>
      <c r="J81" s="135">
        <f t="shared" si="28"/>
        <v>4.0374220606898388E-2</v>
      </c>
      <c r="K81" s="135">
        <f t="shared" si="29"/>
        <v>0.2786476380304565</v>
      </c>
      <c r="L81" s="135">
        <f t="shared" si="30"/>
        <v>0.13749886216098384</v>
      </c>
      <c r="M81" s="136">
        <f t="shared" si="31"/>
        <v>19.567</v>
      </c>
      <c r="N81" s="137">
        <f t="shared" si="32"/>
        <v>4.7909011205917715E-2</v>
      </c>
      <c r="O81" s="137">
        <f t="shared" si="33"/>
        <v>41.417340187515862</v>
      </c>
      <c r="P81" s="218">
        <f t="shared" si="34"/>
        <v>38</v>
      </c>
      <c r="Q81" s="219">
        <f t="shared" si="35"/>
        <v>2</v>
      </c>
      <c r="R81" s="219">
        <f t="shared" si="36"/>
        <v>1729</v>
      </c>
      <c r="T81">
        <v>531</v>
      </c>
      <c r="U81">
        <v>824</v>
      </c>
      <c r="V81" t="s">
        <v>296</v>
      </c>
      <c r="W81">
        <v>4174.58</v>
      </c>
      <c r="X81">
        <v>1555.1189999999999</v>
      </c>
      <c r="Y81">
        <v>2.6840000000000002</v>
      </c>
      <c r="Z81">
        <v>19.567</v>
      </c>
      <c r="AA81">
        <v>144.03386399999999</v>
      </c>
      <c r="AB81">
        <v>5.8152549999999996</v>
      </c>
      <c r="AC81">
        <v>40.134695999999998</v>
      </c>
      <c r="AD81" s="1">
        <v>574</v>
      </c>
      <c r="AE81">
        <v>2</v>
      </c>
      <c r="AF81">
        <v>1729</v>
      </c>
      <c r="AG81">
        <v>94</v>
      </c>
      <c r="AH81">
        <v>28.983322000000001</v>
      </c>
      <c r="AI81">
        <v>34375.199999999997</v>
      </c>
      <c r="AJ81">
        <v>20219.2</v>
      </c>
      <c r="AK81">
        <v>38</v>
      </c>
      <c r="AL81">
        <v>22954</v>
      </c>
      <c r="AM81">
        <v>0.82658166006481448</v>
      </c>
      <c r="AN81" t="s">
        <v>67</v>
      </c>
      <c r="AO81">
        <v>984.94399999999996</v>
      </c>
      <c r="AP81" t="s">
        <v>614</v>
      </c>
      <c r="AQ81" t="s">
        <v>117</v>
      </c>
      <c r="AR81" t="s">
        <v>119</v>
      </c>
      <c r="AS81" t="s">
        <v>117</v>
      </c>
      <c r="AT81" t="s">
        <v>119</v>
      </c>
      <c r="AU81" t="s">
        <v>208</v>
      </c>
      <c r="AV81" t="s">
        <v>296</v>
      </c>
      <c r="AW81" t="s">
        <v>67</v>
      </c>
      <c r="AX81">
        <v>824</v>
      </c>
      <c r="AY81" t="s">
        <v>433</v>
      </c>
      <c r="AZ81">
        <v>4</v>
      </c>
      <c r="BA81" t="s">
        <v>509</v>
      </c>
      <c r="BB81">
        <v>11</v>
      </c>
      <c r="BC81">
        <v>1</v>
      </c>
      <c r="BE81" t="s">
        <v>67</v>
      </c>
      <c r="BF81">
        <v>0</v>
      </c>
      <c r="BG81" t="s">
        <v>341</v>
      </c>
      <c r="BI81" t="s">
        <v>117</v>
      </c>
      <c r="BJ81" t="s">
        <v>296</v>
      </c>
      <c r="BK81" t="s">
        <v>67</v>
      </c>
      <c r="BL81">
        <v>0.82658166006481448</v>
      </c>
      <c r="BM81">
        <v>824</v>
      </c>
      <c r="BN81" t="s">
        <v>119</v>
      </c>
      <c r="BO81" t="s">
        <v>208</v>
      </c>
      <c r="BP81">
        <v>11</v>
      </c>
      <c r="BQ81">
        <v>4174.5800000000008</v>
      </c>
      <c r="BR81">
        <v>4.0374220606898388E-2</v>
      </c>
      <c r="BS81">
        <v>0.2786476380304565</v>
      </c>
      <c r="BT81">
        <v>0.13749886216098386</v>
      </c>
      <c r="BU81">
        <v>19.567</v>
      </c>
      <c r="BV81">
        <v>4.7909011205917715E-2</v>
      </c>
      <c r="BW81">
        <v>41.417340187515862</v>
      </c>
      <c r="BX81">
        <v>38</v>
      </c>
      <c r="BY81">
        <v>2</v>
      </c>
      <c r="BZ81">
        <v>1729</v>
      </c>
    </row>
    <row r="82" spans="1:78" ht="16.5">
      <c r="A82" s="109" t="str">
        <f t="shared" si="19"/>
        <v>청라교통</v>
      </c>
      <c r="B82" s="110" t="str">
        <f t="shared" si="20"/>
        <v>이근우</v>
      </c>
      <c r="C82" s="111" t="str">
        <f t="shared" si="21"/>
        <v>D</v>
      </c>
      <c r="D82" s="112">
        <f t="shared" si="22"/>
        <v>0.83829830151978335</v>
      </c>
      <c r="E82" s="113">
        <f t="shared" si="23"/>
        <v>213</v>
      </c>
      <c r="F82" s="114" t="str">
        <f t="shared" si="24"/>
        <v>112</v>
      </c>
      <c r="G82" s="115" t="str">
        <f t="shared" si="25"/>
        <v>70바5927</v>
      </c>
      <c r="H82" s="116">
        <f t="shared" si="26"/>
        <v>10</v>
      </c>
      <c r="I82" s="117">
        <f t="shared" si="27"/>
        <v>2008.242</v>
      </c>
      <c r="J82" s="118">
        <f t="shared" si="28"/>
        <v>5.8609926743338432E-2</v>
      </c>
      <c r="K82" s="118">
        <f t="shared" si="29"/>
        <v>0.38593210185922716</v>
      </c>
      <c r="L82" s="118">
        <f t="shared" si="30"/>
        <v>0.22507247632506441</v>
      </c>
      <c r="M82" s="119">
        <f t="shared" si="31"/>
        <v>18.477</v>
      </c>
      <c r="N82" s="120">
        <f t="shared" si="32"/>
        <v>1.4909748099805855</v>
      </c>
      <c r="O82" s="120">
        <f t="shared" si="33"/>
        <v>66.348379044136053</v>
      </c>
      <c r="P82" s="220">
        <f t="shared" si="34"/>
        <v>16</v>
      </c>
      <c r="Q82" s="221">
        <f t="shared" si="35"/>
        <v>28</v>
      </c>
      <c r="R82" s="221">
        <f t="shared" si="36"/>
        <v>1794</v>
      </c>
      <c r="T82">
        <v>531</v>
      </c>
      <c r="U82">
        <v>213</v>
      </c>
      <c r="V82" t="s">
        <v>414</v>
      </c>
      <c r="W82">
        <v>2048.9409999999998</v>
      </c>
      <c r="X82">
        <v>1145.1679999999999</v>
      </c>
      <c r="Y82">
        <v>1.7889999999999999</v>
      </c>
      <c r="Z82">
        <v>18.477</v>
      </c>
      <c r="AA82">
        <v>131.15858399999999</v>
      </c>
      <c r="AB82">
        <v>7.687195</v>
      </c>
      <c r="AC82">
        <v>50.618307999999999</v>
      </c>
      <c r="AD82" s="1">
        <v>452</v>
      </c>
      <c r="AE82">
        <v>28</v>
      </c>
      <c r="AF82">
        <v>1794</v>
      </c>
      <c r="AG82">
        <v>91</v>
      </c>
      <c r="AH82">
        <v>15.621859000000001</v>
      </c>
      <c r="AI82">
        <v>3194</v>
      </c>
      <c r="AJ82">
        <v>164.4</v>
      </c>
      <c r="AK82">
        <v>16</v>
      </c>
      <c r="AL82">
        <v>14428</v>
      </c>
      <c r="AM82">
        <v>0.83829830151978335</v>
      </c>
      <c r="AN82" t="s">
        <v>67</v>
      </c>
      <c r="AO82">
        <v>482.44299999999998</v>
      </c>
      <c r="AP82" t="s">
        <v>615</v>
      </c>
      <c r="AQ82" t="s">
        <v>117</v>
      </c>
      <c r="AR82" t="s">
        <v>118</v>
      </c>
      <c r="AS82" t="s">
        <v>117</v>
      </c>
      <c r="AT82" t="s">
        <v>118</v>
      </c>
      <c r="AU82" t="s">
        <v>174</v>
      </c>
      <c r="AV82" t="s">
        <v>414</v>
      </c>
      <c r="AW82" t="s">
        <v>67</v>
      </c>
      <c r="AX82">
        <v>213</v>
      </c>
      <c r="AY82" t="s">
        <v>446</v>
      </c>
      <c r="AZ82">
        <v>3</v>
      </c>
      <c r="BA82" t="s">
        <v>401</v>
      </c>
      <c r="BB82">
        <v>10</v>
      </c>
      <c r="BC82">
        <v>1</v>
      </c>
      <c r="BE82" t="s">
        <v>67</v>
      </c>
      <c r="BF82">
        <v>0</v>
      </c>
      <c r="BG82" t="s">
        <v>341</v>
      </c>
      <c r="BI82" t="s">
        <v>117</v>
      </c>
      <c r="BJ82" t="s">
        <v>414</v>
      </c>
      <c r="BK82" t="s">
        <v>67</v>
      </c>
      <c r="BL82">
        <v>0.83829830151978335</v>
      </c>
      <c r="BM82">
        <v>213</v>
      </c>
      <c r="BN82" t="s">
        <v>118</v>
      </c>
      <c r="BO82" t="s">
        <v>174</v>
      </c>
      <c r="BP82">
        <v>10</v>
      </c>
      <c r="BQ82">
        <v>2008.242</v>
      </c>
      <c r="BR82">
        <v>5.8609926743338432E-2</v>
      </c>
      <c r="BS82">
        <v>0.38593210185922716</v>
      </c>
      <c r="BT82">
        <v>0.220601764521282</v>
      </c>
      <c r="BU82">
        <v>18.477</v>
      </c>
      <c r="BV82">
        <v>1.4909748099805855</v>
      </c>
      <c r="BW82">
        <v>66.348379044136053</v>
      </c>
      <c r="BX82">
        <v>16</v>
      </c>
      <c r="BY82">
        <v>28</v>
      </c>
      <c r="BZ82">
        <v>1794</v>
      </c>
    </row>
    <row r="83" spans="1:78" ht="16.5">
      <c r="A83" s="126" t="str">
        <f t="shared" si="19"/>
        <v>청라교통</v>
      </c>
      <c r="B83" s="127" t="str">
        <f t="shared" si="20"/>
        <v>이동민</v>
      </c>
      <c r="C83" s="128" t="str">
        <f t="shared" si="21"/>
        <v>F</v>
      </c>
      <c r="D83" s="129">
        <f t="shared" si="22"/>
        <v>0.78900000000000003</v>
      </c>
      <c r="E83" s="130">
        <f t="shared" si="23"/>
        <v>5685</v>
      </c>
      <c r="F83" s="131" t="str">
        <f t="shared" si="24"/>
        <v>308</v>
      </c>
      <c r="G83" s="132" t="str">
        <f t="shared" si="25"/>
        <v>70바5066</v>
      </c>
      <c r="H83" s="133">
        <f t="shared" si="26"/>
        <v>1</v>
      </c>
      <c r="I83" s="134">
        <f t="shared" si="27"/>
        <v>4999.2510000000002</v>
      </c>
      <c r="J83" s="135">
        <f t="shared" si="28"/>
        <v>4.7749524111151027E-3</v>
      </c>
      <c r="K83" s="135">
        <f t="shared" si="29"/>
        <v>0.2614961712596513</v>
      </c>
      <c r="L83" s="135">
        <f t="shared" si="30"/>
        <v>0.15942388169747829</v>
      </c>
      <c r="M83" s="136">
        <f t="shared" si="31"/>
        <v>24.327999999999999</v>
      </c>
      <c r="N83" s="137">
        <f t="shared" si="32"/>
        <v>2.0002996448868039E-2</v>
      </c>
      <c r="O83" s="137">
        <f t="shared" si="33"/>
        <v>17.422609906964063</v>
      </c>
      <c r="P83" s="218">
        <f t="shared" si="34"/>
        <v>3</v>
      </c>
      <c r="Q83" s="219">
        <f t="shared" si="35"/>
        <v>1</v>
      </c>
      <c r="R83" s="219">
        <f t="shared" si="36"/>
        <v>871</v>
      </c>
      <c r="T83">
        <v>531</v>
      </c>
      <c r="U83">
        <v>5685</v>
      </c>
      <c r="V83" t="s">
        <v>297</v>
      </c>
      <c r="W83">
        <v>4999.2510000000002</v>
      </c>
      <c r="X83">
        <v>2111.857</v>
      </c>
      <c r="Y83">
        <v>2.367</v>
      </c>
      <c r="Z83">
        <v>24.327999999999999</v>
      </c>
      <c r="AA83">
        <v>129.54495600000001</v>
      </c>
      <c r="AB83">
        <v>0.61857099999999998</v>
      </c>
      <c r="AC83">
        <v>33.875509999999998</v>
      </c>
      <c r="AD83" s="1">
        <v>797</v>
      </c>
      <c r="AE83">
        <v>1</v>
      </c>
      <c r="AF83">
        <v>871</v>
      </c>
      <c r="AG83">
        <v>94</v>
      </c>
      <c r="AH83">
        <v>38.590857</v>
      </c>
      <c r="AI83">
        <v>36849.199999999997</v>
      </c>
      <c r="AJ83">
        <v>24026.9</v>
      </c>
      <c r="AK83">
        <v>3</v>
      </c>
      <c r="AL83">
        <v>1961</v>
      </c>
      <c r="AM83">
        <v>0.78900000000000003</v>
      </c>
      <c r="AN83" t="s">
        <v>70</v>
      </c>
      <c r="AO83">
        <v>4999.2510000000002</v>
      </c>
      <c r="AP83" t="s">
        <v>616</v>
      </c>
      <c r="AQ83" t="s">
        <v>117</v>
      </c>
      <c r="AR83" t="s">
        <v>121</v>
      </c>
      <c r="AS83" t="s">
        <v>117</v>
      </c>
      <c r="AT83" t="s">
        <v>121</v>
      </c>
      <c r="AU83" t="s">
        <v>222</v>
      </c>
      <c r="AV83" t="s">
        <v>297</v>
      </c>
      <c r="AW83" t="s">
        <v>70</v>
      </c>
      <c r="AX83">
        <v>5685</v>
      </c>
      <c r="AY83" t="s">
        <v>474</v>
      </c>
      <c r="AZ83">
        <v>3</v>
      </c>
      <c r="BA83" t="s">
        <v>475</v>
      </c>
      <c r="BB83">
        <v>1</v>
      </c>
      <c r="BC83">
        <v>1</v>
      </c>
      <c r="BE83" t="s">
        <v>70</v>
      </c>
      <c r="BF83">
        <v>0</v>
      </c>
      <c r="BG83" t="s">
        <v>341</v>
      </c>
      <c r="BI83" t="s">
        <v>117</v>
      </c>
      <c r="BJ83" t="s">
        <v>297</v>
      </c>
      <c r="BK83" t="s">
        <v>70</v>
      </c>
      <c r="BL83">
        <v>0.78900000000000003</v>
      </c>
      <c r="BM83">
        <v>5685</v>
      </c>
      <c r="BN83" t="s">
        <v>121</v>
      </c>
      <c r="BO83" t="s">
        <v>222</v>
      </c>
      <c r="BP83">
        <v>1</v>
      </c>
      <c r="BQ83">
        <v>4999.2510000000002</v>
      </c>
      <c r="BR83">
        <v>4.7749524111151027E-3</v>
      </c>
      <c r="BS83">
        <v>0.2614961712596513</v>
      </c>
      <c r="BT83">
        <v>0.15942388169747829</v>
      </c>
      <c r="BU83">
        <v>24.327999999999999</v>
      </c>
      <c r="BV83">
        <v>2.0002996448868039E-2</v>
      </c>
      <c r="BW83">
        <v>17.422609906964063</v>
      </c>
      <c r="BX83">
        <v>3</v>
      </c>
      <c r="BY83">
        <v>1</v>
      </c>
      <c r="BZ83">
        <v>871</v>
      </c>
    </row>
    <row r="84" spans="1:78" ht="16.5">
      <c r="A84" s="109" t="str">
        <f t="shared" si="19"/>
        <v>청라교통</v>
      </c>
      <c r="B84" s="110" t="str">
        <f t="shared" si="20"/>
        <v>이산우</v>
      </c>
      <c r="C84" s="111" t="str">
        <f t="shared" si="21"/>
        <v>C</v>
      </c>
      <c r="D84" s="112">
        <f t="shared" si="22"/>
        <v>0.85333333333333328</v>
      </c>
      <c r="E84" s="113">
        <f t="shared" si="23"/>
        <v>3949</v>
      </c>
      <c r="F84" s="114" t="str">
        <f t="shared" si="24"/>
        <v>112</v>
      </c>
      <c r="G84" s="115" t="str">
        <f t="shared" si="25"/>
        <v>72바1572</v>
      </c>
      <c r="H84" s="116">
        <f t="shared" si="26"/>
        <v>1</v>
      </c>
      <c r="I84" s="117">
        <f t="shared" si="27"/>
        <v>2857.998</v>
      </c>
      <c r="J84" s="118">
        <f t="shared" si="28"/>
        <v>2.326526700394287E-2</v>
      </c>
      <c r="K84" s="118">
        <f t="shared" si="29"/>
        <v>0.4113434270364914</v>
      </c>
      <c r="L84" s="118">
        <f t="shared" si="30"/>
        <v>0.25997219032343621</v>
      </c>
      <c r="M84" s="119">
        <f t="shared" si="31"/>
        <v>21.077999999999999</v>
      </c>
      <c r="N84" s="120">
        <f t="shared" si="32"/>
        <v>0.24492669344065321</v>
      </c>
      <c r="O84" s="120">
        <f t="shared" si="33"/>
        <v>50.035024517162014</v>
      </c>
      <c r="P84" s="220">
        <f t="shared" si="34"/>
        <v>36</v>
      </c>
      <c r="Q84" s="221">
        <f t="shared" si="35"/>
        <v>7</v>
      </c>
      <c r="R84" s="221">
        <f t="shared" si="36"/>
        <v>1430</v>
      </c>
      <c r="T84">
        <v>531</v>
      </c>
      <c r="U84">
        <v>3949</v>
      </c>
      <c r="V84" t="s">
        <v>298</v>
      </c>
      <c r="W84">
        <v>2857.998</v>
      </c>
      <c r="X84">
        <v>1594.7539999999999</v>
      </c>
      <c r="Y84">
        <v>1.792</v>
      </c>
      <c r="Z84">
        <v>21.077999999999999</v>
      </c>
      <c r="AA84">
        <v>183.86829599999999</v>
      </c>
      <c r="AB84">
        <v>4.2777450000000004</v>
      </c>
      <c r="AC84">
        <v>75.633015</v>
      </c>
      <c r="AD84" s="1">
        <v>743</v>
      </c>
      <c r="AE84">
        <v>7</v>
      </c>
      <c r="AF84">
        <v>1430</v>
      </c>
      <c r="AG84">
        <v>83</v>
      </c>
      <c r="AH84">
        <v>15.543723</v>
      </c>
      <c r="AI84">
        <v>4533.7</v>
      </c>
      <c r="AJ84">
        <v>8.3000000000000007</v>
      </c>
      <c r="AK84">
        <v>36</v>
      </c>
      <c r="AL84">
        <v>25898</v>
      </c>
      <c r="AM84">
        <v>0.85333333333333328</v>
      </c>
      <c r="AN84" t="s">
        <v>69</v>
      </c>
      <c r="AO84">
        <v>2857.998</v>
      </c>
      <c r="AP84" t="s">
        <v>617</v>
      </c>
      <c r="AQ84" t="s">
        <v>117</v>
      </c>
      <c r="AR84" t="s">
        <v>118</v>
      </c>
      <c r="AS84" t="s">
        <v>117</v>
      </c>
      <c r="AT84" t="s">
        <v>118</v>
      </c>
      <c r="AU84" t="s">
        <v>192</v>
      </c>
      <c r="AV84" t="s">
        <v>298</v>
      </c>
      <c r="AW84" t="s">
        <v>69</v>
      </c>
      <c r="AX84">
        <v>3949</v>
      </c>
      <c r="AY84" t="s">
        <v>428</v>
      </c>
      <c r="AZ84">
        <v>10</v>
      </c>
      <c r="BA84" t="s">
        <v>464</v>
      </c>
      <c r="BB84">
        <v>1</v>
      </c>
      <c r="BC84">
        <v>1</v>
      </c>
      <c r="BE84" t="s">
        <v>69</v>
      </c>
      <c r="BF84">
        <v>0</v>
      </c>
      <c r="BG84" t="s">
        <v>341</v>
      </c>
      <c r="BI84" t="s">
        <v>117</v>
      </c>
      <c r="BJ84" t="s">
        <v>298</v>
      </c>
      <c r="BK84" t="s">
        <v>69</v>
      </c>
      <c r="BL84">
        <v>0.85333333333333328</v>
      </c>
      <c r="BM84">
        <v>3949</v>
      </c>
      <c r="BN84" t="s">
        <v>118</v>
      </c>
      <c r="BO84" t="s">
        <v>192</v>
      </c>
      <c r="BP84">
        <v>1</v>
      </c>
      <c r="BQ84">
        <v>2857.998</v>
      </c>
      <c r="BR84">
        <v>2.326526700394287E-2</v>
      </c>
      <c r="BS84">
        <v>0.4113434270364914</v>
      </c>
      <c r="BT84">
        <v>0.25997219032343621</v>
      </c>
      <c r="BU84">
        <v>21.077999999999999</v>
      </c>
      <c r="BV84">
        <v>0.24492669344065321</v>
      </c>
      <c r="BW84">
        <v>50.035024517162014</v>
      </c>
      <c r="BX84">
        <v>36</v>
      </c>
      <c r="BY84">
        <v>7</v>
      </c>
      <c r="BZ84">
        <v>1430</v>
      </c>
    </row>
    <row r="85" spans="1:78" ht="16.5">
      <c r="A85" s="126" t="str">
        <f t="shared" si="19"/>
        <v>청라교통</v>
      </c>
      <c r="B85" s="127" t="str">
        <f t="shared" si="20"/>
        <v>이상렬</v>
      </c>
      <c r="C85" s="128" t="str">
        <f t="shared" si="21"/>
        <v>S</v>
      </c>
      <c r="D85" s="129">
        <f t="shared" si="22"/>
        <v>1.0099436482737087</v>
      </c>
      <c r="E85" s="130">
        <f t="shared" si="23"/>
        <v>2965</v>
      </c>
      <c r="F85" s="131" t="str">
        <f t="shared" si="24"/>
        <v>306</v>
      </c>
      <c r="G85" s="132" t="str">
        <f t="shared" si="25"/>
        <v>70바6050</v>
      </c>
      <c r="H85" s="133">
        <f t="shared" si="26"/>
        <v>2</v>
      </c>
      <c r="I85" s="134">
        <f t="shared" si="27"/>
        <v>4497.53</v>
      </c>
      <c r="J85" s="135">
        <f t="shared" si="28"/>
        <v>1.0418721969053626E-2</v>
      </c>
      <c r="K85" s="135">
        <f t="shared" si="29"/>
        <v>0.23195881074054553</v>
      </c>
      <c r="L85" s="135">
        <f t="shared" si="30"/>
        <v>0.17498493617607888</v>
      </c>
      <c r="M85" s="136">
        <f t="shared" si="31"/>
        <v>14.989000000000001</v>
      </c>
      <c r="N85" s="137">
        <f t="shared" si="32"/>
        <v>0</v>
      </c>
      <c r="O85" s="137">
        <f t="shared" si="33"/>
        <v>1.5341754251778199</v>
      </c>
      <c r="P85" s="218">
        <f t="shared" si="34"/>
        <v>10</v>
      </c>
      <c r="Q85" s="219">
        <f t="shared" si="35"/>
        <v>0</v>
      </c>
      <c r="R85" s="219">
        <f t="shared" si="36"/>
        <v>69</v>
      </c>
      <c r="T85">
        <v>531</v>
      </c>
      <c r="U85">
        <v>2965</v>
      </c>
      <c r="V85" t="s">
        <v>299</v>
      </c>
      <c r="W85">
        <v>4497.53</v>
      </c>
      <c r="X85">
        <v>1389.3150000000001</v>
      </c>
      <c r="Y85">
        <v>3.2370000000000001</v>
      </c>
      <c r="Z85">
        <v>14.989000000000001</v>
      </c>
      <c r="AA85">
        <v>144.55496600000001</v>
      </c>
      <c r="AB85">
        <v>1.506078</v>
      </c>
      <c r="AC85">
        <v>33.530797999999997</v>
      </c>
      <c r="AD85" s="1">
        <v>787</v>
      </c>
      <c r="AE85">
        <v>0</v>
      </c>
      <c r="AF85">
        <v>69</v>
      </c>
      <c r="AG85">
        <v>91</v>
      </c>
      <c r="AH85">
        <v>31.112939999999998</v>
      </c>
      <c r="AI85">
        <v>26826.1</v>
      </c>
      <c r="AJ85">
        <v>13873.3</v>
      </c>
      <c r="AK85">
        <v>10</v>
      </c>
      <c r="AL85">
        <v>1673</v>
      </c>
      <c r="AM85">
        <v>1.0099436482737087</v>
      </c>
      <c r="AN85" t="s">
        <v>71</v>
      </c>
      <c r="AO85">
        <v>4252.0069999999996</v>
      </c>
      <c r="AP85" t="s">
        <v>618</v>
      </c>
      <c r="AQ85" t="s">
        <v>117</v>
      </c>
      <c r="AR85" t="s">
        <v>119</v>
      </c>
      <c r="AS85" t="s">
        <v>117</v>
      </c>
      <c r="AT85" t="s">
        <v>119</v>
      </c>
      <c r="AU85" t="s">
        <v>200</v>
      </c>
      <c r="AV85" t="s">
        <v>299</v>
      </c>
      <c r="AW85" t="s">
        <v>71</v>
      </c>
      <c r="AX85">
        <v>2965</v>
      </c>
      <c r="AY85" t="s">
        <v>487</v>
      </c>
      <c r="AZ85">
        <v>3</v>
      </c>
      <c r="BA85" t="s">
        <v>619</v>
      </c>
      <c r="BB85">
        <v>2</v>
      </c>
      <c r="BC85">
        <v>1</v>
      </c>
      <c r="BE85" t="s">
        <v>71</v>
      </c>
      <c r="BF85">
        <v>0</v>
      </c>
      <c r="BG85" t="s">
        <v>341</v>
      </c>
      <c r="BI85" t="s">
        <v>117</v>
      </c>
      <c r="BJ85" t="s">
        <v>299</v>
      </c>
      <c r="BK85" t="s">
        <v>71</v>
      </c>
      <c r="BL85">
        <v>1.0099436482737087</v>
      </c>
      <c r="BM85">
        <v>2965</v>
      </c>
      <c r="BN85" t="s">
        <v>119</v>
      </c>
      <c r="BO85" t="s">
        <v>200</v>
      </c>
      <c r="BP85">
        <v>2</v>
      </c>
      <c r="BQ85">
        <v>4497.53</v>
      </c>
      <c r="BR85">
        <v>1.0418721969053626E-2</v>
      </c>
      <c r="BS85">
        <v>0.23195881074054553</v>
      </c>
      <c r="BT85">
        <v>0.17498493617607888</v>
      </c>
      <c r="BU85">
        <v>14.989000000000001</v>
      </c>
      <c r="BV85">
        <v>0</v>
      </c>
      <c r="BW85">
        <v>1.5341754251778199</v>
      </c>
      <c r="BX85">
        <v>10</v>
      </c>
      <c r="BY85">
        <v>0</v>
      </c>
      <c r="BZ85">
        <v>69</v>
      </c>
    </row>
    <row r="86" spans="1:78" ht="16.5">
      <c r="A86" s="109" t="str">
        <f t="shared" si="19"/>
        <v>청라교통</v>
      </c>
      <c r="B86" s="110" t="str">
        <f t="shared" si="20"/>
        <v>이상영</v>
      </c>
      <c r="C86" s="111" t="str">
        <f t="shared" si="21"/>
        <v>A</v>
      </c>
      <c r="D86" s="112">
        <f t="shared" si="22"/>
        <v>0.96242424242424252</v>
      </c>
      <c r="E86" s="113">
        <f t="shared" si="23"/>
        <v>1985</v>
      </c>
      <c r="F86" s="114" t="str">
        <f t="shared" si="24"/>
        <v>306</v>
      </c>
      <c r="G86" s="115" t="str">
        <f t="shared" si="25"/>
        <v>70바6090</v>
      </c>
      <c r="H86" s="116">
        <f t="shared" si="26"/>
        <v>1</v>
      </c>
      <c r="I86" s="117">
        <f t="shared" si="27"/>
        <v>4262.1059999999998</v>
      </c>
      <c r="J86" s="118">
        <f t="shared" si="28"/>
        <v>4.0795685257038698E-3</v>
      </c>
      <c r="K86" s="118">
        <f t="shared" si="29"/>
        <v>0.22031279939574785</v>
      </c>
      <c r="L86" s="118">
        <f t="shared" si="30"/>
        <v>0.15250676543474048</v>
      </c>
      <c r="M86" s="119">
        <f t="shared" si="31"/>
        <v>15.869</v>
      </c>
      <c r="N86" s="120">
        <f t="shared" si="32"/>
        <v>2.3462579297652383E-2</v>
      </c>
      <c r="O86" s="120">
        <f t="shared" si="33"/>
        <v>8.0242021197971152</v>
      </c>
      <c r="P86" s="220">
        <f t="shared" si="34"/>
        <v>0</v>
      </c>
      <c r="Q86" s="221">
        <f t="shared" si="35"/>
        <v>1</v>
      </c>
      <c r="R86" s="221">
        <f t="shared" si="36"/>
        <v>342</v>
      </c>
      <c r="T86">
        <v>531</v>
      </c>
      <c r="U86">
        <v>1985</v>
      </c>
      <c r="V86" t="s">
        <v>300</v>
      </c>
      <c r="W86">
        <v>4262.1059999999998</v>
      </c>
      <c r="X86">
        <v>1341.809</v>
      </c>
      <c r="Y86">
        <v>3.1760000000000002</v>
      </c>
      <c r="Z86">
        <v>15.869</v>
      </c>
      <c r="AA86">
        <v>122.554137</v>
      </c>
      <c r="AB86">
        <v>0.49996800000000002</v>
      </c>
      <c r="AC86">
        <v>27.000245</v>
      </c>
      <c r="AD86" s="1">
        <v>650</v>
      </c>
      <c r="AE86">
        <v>1</v>
      </c>
      <c r="AF86">
        <v>342</v>
      </c>
      <c r="AG86">
        <v>90</v>
      </c>
      <c r="AH86">
        <v>34.777332000000001</v>
      </c>
      <c r="AI86">
        <v>30284</v>
      </c>
      <c r="AJ86">
        <v>9105</v>
      </c>
      <c r="AK86">
        <v>0</v>
      </c>
      <c r="AL86">
        <v>0</v>
      </c>
      <c r="AM86">
        <v>0.96242424242424252</v>
      </c>
      <c r="AN86" t="s">
        <v>66</v>
      </c>
      <c r="AO86">
        <v>4262.1059999999998</v>
      </c>
      <c r="AP86" t="s">
        <v>620</v>
      </c>
      <c r="AQ86" t="s">
        <v>117</v>
      </c>
      <c r="AR86" t="s">
        <v>119</v>
      </c>
      <c r="AS86" t="s">
        <v>117</v>
      </c>
      <c r="AT86" t="s">
        <v>119</v>
      </c>
      <c r="AU86" t="s">
        <v>206</v>
      </c>
      <c r="AV86" t="s">
        <v>300</v>
      </c>
      <c r="AW86" t="s">
        <v>66</v>
      </c>
      <c r="AX86">
        <v>1985</v>
      </c>
      <c r="AY86" t="s">
        <v>465</v>
      </c>
      <c r="AZ86">
        <v>4</v>
      </c>
      <c r="BA86" t="s">
        <v>492</v>
      </c>
      <c r="BB86">
        <v>1</v>
      </c>
      <c r="BC86">
        <v>1</v>
      </c>
      <c r="BE86" t="s">
        <v>66</v>
      </c>
      <c r="BF86">
        <v>0</v>
      </c>
      <c r="BG86" t="s">
        <v>341</v>
      </c>
      <c r="BI86" t="s">
        <v>117</v>
      </c>
      <c r="BJ86" t="s">
        <v>300</v>
      </c>
      <c r="BK86" t="s">
        <v>66</v>
      </c>
      <c r="BL86">
        <v>0.96242424242424252</v>
      </c>
      <c r="BM86">
        <v>1985</v>
      </c>
      <c r="BN86" t="s">
        <v>119</v>
      </c>
      <c r="BO86" t="s">
        <v>206</v>
      </c>
      <c r="BP86">
        <v>1</v>
      </c>
      <c r="BQ86">
        <v>4262.1059999999998</v>
      </c>
      <c r="BR86">
        <v>4.0795685257038698E-3</v>
      </c>
      <c r="BS86">
        <v>0.22031279939574785</v>
      </c>
      <c r="BT86">
        <v>0.15250676543474048</v>
      </c>
      <c r="BU86">
        <v>15.869</v>
      </c>
      <c r="BV86">
        <v>2.3462579297652383E-2</v>
      </c>
      <c r="BW86">
        <v>8.0242021197971152</v>
      </c>
      <c r="BX86">
        <v>0</v>
      </c>
      <c r="BY86">
        <v>1</v>
      </c>
      <c r="BZ86">
        <v>342</v>
      </c>
    </row>
    <row r="87" spans="1:78" ht="16.5">
      <c r="A87" s="126" t="str">
        <f t="shared" si="19"/>
        <v>청라교통</v>
      </c>
      <c r="B87" s="127" t="str">
        <f t="shared" si="20"/>
        <v>이선형</v>
      </c>
      <c r="C87" s="128" t="str">
        <f t="shared" si="21"/>
        <v>A</v>
      </c>
      <c r="D87" s="129">
        <f t="shared" si="22"/>
        <v>0.98342702971923524</v>
      </c>
      <c r="E87" s="130">
        <f t="shared" si="23"/>
        <v>5618</v>
      </c>
      <c r="F87" s="131" t="str">
        <f t="shared" si="24"/>
        <v>112</v>
      </c>
      <c r="G87" s="132" t="str">
        <f t="shared" si="25"/>
        <v>70바5997</v>
      </c>
      <c r="H87" s="133">
        <f t="shared" si="26"/>
        <v>2</v>
      </c>
      <c r="I87" s="134">
        <f t="shared" si="27"/>
        <v>2867.1330000000003</v>
      </c>
      <c r="J87" s="135">
        <f t="shared" si="28"/>
        <v>1.6905135512692102E-2</v>
      </c>
      <c r="K87" s="135">
        <f t="shared" si="29"/>
        <v>0.3661749012526298</v>
      </c>
      <c r="L87" s="135">
        <f t="shared" si="30"/>
        <v>0.22112681902095227</v>
      </c>
      <c r="M87" s="136">
        <f t="shared" si="31"/>
        <v>16.552</v>
      </c>
      <c r="N87" s="137">
        <f t="shared" si="32"/>
        <v>0.10463414149256417</v>
      </c>
      <c r="O87" s="137">
        <f t="shared" si="33"/>
        <v>18.136584525377788</v>
      </c>
      <c r="P87" s="218">
        <f t="shared" si="34"/>
        <v>4</v>
      </c>
      <c r="Q87" s="219">
        <f t="shared" si="35"/>
        <v>3</v>
      </c>
      <c r="R87" s="219">
        <f t="shared" si="36"/>
        <v>520</v>
      </c>
      <c r="T87">
        <v>531</v>
      </c>
      <c r="U87">
        <v>5618</v>
      </c>
      <c r="V87" t="s">
        <v>301</v>
      </c>
      <c r="W87">
        <v>2867.1329999999998</v>
      </c>
      <c r="X87">
        <v>1384.873</v>
      </c>
      <c r="Y87">
        <v>2.0699999999999998</v>
      </c>
      <c r="Z87">
        <v>16.552</v>
      </c>
      <c r="AA87">
        <v>175.536067</v>
      </c>
      <c r="AB87">
        <v>2.9674610000000001</v>
      </c>
      <c r="AC87">
        <v>64.276902000000007</v>
      </c>
      <c r="AD87" s="1">
        <v>634</v>
      </c>
      <c r="AE87">
        <v>3</v>
      </c>
      <c r="AF87">
        <v>520</v>
      </c>
      <c r="AG87">
        <v>89</v>
      </c>
      <c r="AH87">
        <v>16.333583000000001</v>
      </c>
      <c r="AI87">
        <v>2878.8</v>
      </c>
      <c r="AJ87">
        <v>46.2</v>
      </c>
      <c r="AK87">
        <v>4</v>
      </c>
      <c r="AL87">
        <v>408</v>
      </c>
      <c r="AM87">
        <v>0.98342702971923524</v>
      </c>
      <c r="AN87" t="s">
        <v>66</v>
      </c>
      <c r="AO87">
        <v>2695.6930000000002</v>
      </c>
      <c r="AP87" t="s">
        <v>621</v>
      </c>
      <c r="AQ87" t="s">
        <v>117</v>
      </c>
      <c r="AR87" t="s">
        <v>118</v>
      </c>
      <c r="AS87" t="s">
        <v>117</v>
      </c>
      <c r="AT87" t="s">
        <v>118</v>
      </c>
      <c r="AU87" t="s">
        <v>178</v>
      </c>
      <c r="AV87" t="s">
        <v>301</v>
      </c>
      <c r="AW87" t="s">
        <v>66</v>
      </c>
      <c r="AX87">
        <v>5618</v>
      </c>
      <c r="AY87" t="s">
        <v>430</v>
      </c>
      <c r="AZ87">
        <v>4</v>
      </c>
      <c r="BA87" t="s">
        <v>469</v>
      </c>
      <c r="BB87">
        <v>2</v>
      </c>
      <c r="BC87">
        <v>1</v>
      </c>
      <c r="BE87" t="s">
        <v>71</v>
      </c>
      <c r="BF87">
        <v>-1</v>
      </c>
      <c r="BG87" t="s">
        <v>403</v>
      </c>
      <c r="BI87" t="s">
        <v>117</v>
      </c>
      <c r="BJ87" t="s">
        <v>301</v>
      </c>
      <c r="BK87" t="s">
        <v>66</v>
      </c>
      <c r="BL87">
        <v>0.98342702971923524</v>
      </c>
      <c r="BM87">
        <v>5618</v>
      </c>
      <c r="BN87" t="s">
        <v>118</v>
      </c>
      <c r="BO87" t="s">
        <v>178</v>
      </c>
      <c r="BP87">
        <v>2</v>
      </c>
      <c r="BQ87">
        <v>2867.1330000000003</v>
      </c>
      <c r="BR87">
        <v>1.6905135512692102E-2</v>
      </c>
      <c r="BS87">
        <v>0.3661749012526298</v>
      </c>
      <c r="BT87">
        <v>0.2211268190209523</v>
      </c>
      <c r="BU87">
        <v>16.552</v>
      </c>
      <c r="BV87">
        <v>0.10463414149256417</v>
      </c>
      <c r="BW87">
        <v>18.136584525377788</v>
      </c>
      <c r="BX87">
        <v>4</v>
      </c>
      <c r="BY87">
        <v>3</v>
      </c>
      <c r="BZ87">
        <v>520</v>
      </c>
    </row>
    <row r="88" spans="1:78" ht="16.5">
      <c r="A88" s="109" t="str">
        <f t="shared" si="19"/>
        <v>청라교통</v>
      </c>
      <c r="B88" s="110" t="str">
        <f t="shared" si="20"/>
        <v>이성관</v>
      </c>
      <c r="C88" s="111" t="str">
        <f t="shared" si="21"/>
        <v>F</v>
      </c>
      <c r="D88" s="112">
        <f t="shared" si="22"/>
        <v>0.7599999999999999</v>
      </c>
      <c r="E88" s="113">
        <f t="shared" si="23"/>
        <v>1294</v>
      </c>
      <c r="F88" s="114" t="str">
        <f t="shared" si="24"/>
        <v>112</v>
      </c>
      <c r="G88" s="115" t="str">
        <f t="shared" si="25"/>
        <v>70바6056</v>
      </c>
      <c r="H88" s="116">
        <f t="shared" si="26"/>
        <v>1</v>
      </c>
      <c r="I88" s="117">
        <f t="shared" si="27"/>
        <v>2735.549</v>
      </c>
      <c r="J88" s="118">
        <f t="shared" si="28"/>
        <v>1.7303960423752603E-2</v>
      </c>
      <c r="K88" s="118">
        <f t="shared" si="29"/>
        <v>0.46623300274804846</v>
      </c>
      <c r="L88" s="118">
        <f t="shared" si="30"/>
        <v>0.26393239528884332</v>
      </c>
      <c r="M88" s="119">
        <f t="shared" si="31"/>
        <v>17.097000000000001</v>
      </c>
      <c r="N88" s="120">
        <f t="shared" si="32"/>
        <v>1.3160064031022658</v>
      </c>
      <c r="O88" s="120">
        <f t="shared" si="33"/>
        <v>56.003383598685311</v>
      </c>
      <c r="P88" s="220">
        <f t="shared" si="34"/>
        <v>86</v>
      </c>
      <c r="Q88" s="221">
        <f t="shared" si="35"/>
        <v>36</v>
      </c>
      <c r="R88" s="221">
        <f t="shared" si="36"/>
        <v>1532</v>
      </c>
      <c r="T88">
        <v>531</v>
      </c>
      <c r="U88">
        <v>1294</v>
      </c>
      <c r="V88" t="s">
        <v>386</v>
      </c>
      <c r="W88">
        <v>2735.549</v>
      </c>
      <c r="X88">
        <v>1635.7090000000001</v>
      </c>
      <c r="Y88">
        <v>1.6719999999999999</v>
      </c>
      <c r="Z88">
        <v>17.097000000000001</v>
      </c>
      <c r="AA88">
        <v>197.17665299999999</v>
      </c>
      <c r="AB88">
        <v>3.411937</v>
      </c>
      <c r="AC88">
        <v>91.930262999999997</v>
      </c>
      <c r="AD88" s="1">
        <v>722</v>
      </c>
      <c r="AE88">
        <v>36</v>
      </c>
      <c r="AF88">
        <v>1532</v>
      </c>
      <c r="AG88">
        <v>84</v>
      </c>
      <c r="AH88">
        <v>13.873594000000001</v>
      </c>
      <c r="AI88">
        <v>5500.3</v>
      </c>
      <c r="AJ88">
        <v>0</v>
      </c>
      <c r="AK88">
        <v>86</v>
      </c>
      <c r="AL88">
        <v>93422</v>
      </c>
      <c r="AM88">
        <v>0.7599999999999999</v>
      </c>
      <c r="AN88" t="s">
        <v>70</v>
      </c>
      <c r="AO88">
        <v>2735.549</v>
      </c>
      <c r="AP88" t="s">
        <v>622</v>
      </c>
      <c r="AQ88" t="s">
        <v>117</v>
      </c>
      <c r="AR88" t="s">
        <v>118</v>
      </c>
      <c r="AS88" t="s">
        <v>117</v>
      </c>
      <c r="AT88" t="s">
        <v>118</v>
      </c>
      <c r="AU88" t="s">
        <v>346</v>
      </c>
      <c r="AV88" t="s">
        <v>386</v>
      </c>
      <c r="AW88" t="s">
        <v>70</v>
      </c>
      <c r="AX88">
        <v>1294</v>
      </c>
      <c r="AY88" t="s">
        <v>441</v>
      </c>
      <c r="AZ88">
        <v>5</v>
      </c>
      <c r="BA88" t="s">
        <v>623</v>
      </c>
      <c r="BB88">
        <v>1</v>
      </c>
      <c r="BC88">
        <v>1</v>
      </c>
      <c r="BE88" t="s">
        <v>70</v>
      </c>
      <c r="BF88">
        <v>0</v>
      </c>
      <c r="BG88" t="s">
        <v>341</v>
      </c>
      <c r="BI88" t="s">
        <v>117</v>
      </c>
      <c r="BJ88" t="s">
        <v>386</v>
      </c>
      <c r="BK88" t="s">
        <v>70</v>
      </c>
      <c r="BL88">
        <v>0.7599999999999999</v>
      </c>
      <c r="BM88">
        <v>1294</v>
      </c>
      <c r="BN88" t="s">
        <v>118</v>
      </c>
      <c r="BO88" t="s">
        <v>346</v>
      </c>
      <c r="BP88">
        <v>1</v>
      </c>
      <c r="BQ88">
        <v>2735.549</v>
      </c>
      <c r="BR88">
        <v>1.7303960423752603E-2</v>
      </c>
      <c r="BS88">
        <v>0.46623300274804846</v>
      </c>
      <c r="BT88">
        <v>0.26393239528884332</v>
      </c>
      <c r="BU88">
        <v>17.097000000000001</v>
      </c>
      <c r="BV88">
        <v>1.3160064031022658</v>
      </c>
      <c r="BW88">
        <v>56.003383598685311</v>
      </c>
      <c r="BX88">
        <v>86</v>
      </c>
      <c r="BY88">
        <v>36</v>
      </c>
      <c r="BZ88">
        <v>1532</v>
      </c>
    </row>
    <row r="89" spans="1:78" ht="16.5">
      <c r="A89" s="126" t="str">
        <f t="shared" si="19"/>
        <v>청라교통</v>
      </c>
      <c r="B89" s="127" t="str">
        <f t="shared" si="20"/>
        <v>이성만</v>
      </c>
      <c r="C89" s="128" t="str">
        <f t="shared" si="21"/>
        <v>A</v>
      </c>
      <c r="D89" s="129">
        <f t="shared" si="22"/>
        <v>0.98002401894657154</v>
      </c>
      <c r="E89" s="130">
        <f t="shared" si="23"/>
        <v>1442</v>
      </c>
      <c r="F89" s="131" t="str">
        <f t="shared" si="24"/>
        <v>306</v>
      </c>
      <c r="G89" s="132" t="str">
        <f t="shared" si="25"/>
        <v>70바6050</v>
      </c>
      <c r="H89" s="133">
        <f t="shared" si="26"/>
        <v>9</v>
      </c>
      <c r="I89" s="134">
        <f t="shared" si="27"/>
        <v>4112.7609999999995</v>
      </c>
      <c r="J89" s="135">
        <f t="shared" si="28"/>
        <v>4.7551802159911827E-3</v>
      </c>
      <c r="K89" s="135">
        <f t="shared" si="29"/>
        <v>0.21773866823795657</v>
      </c>
      <c r="L89" s="135">
        <f t="shared" si="30"/>
        <v>0.10819982002358028</v>
      </c>
      <c r="M89" s="136">
        <f t="shared" si="31"/>
        <v>15.394</v>
      </c>
      <c r="N89" s="137">
        <f t="shared" si="32"/>
        <v>0</v>
      </c>
      <c r="O89" s="137">
        <f t="shared" si="33"/>
        <v>8.7775584333735903</v>
      </c>
      <c r="P89" s="218">
        <f t="shared" si="34"/>
        <v>3</v>
      </c>
      <c r="Q89" s="219">
        <f t="shared" si="35"/>
        <v>0</v>
      </c>
      <c r="R89" s="219">
        <f t="shared" si="36"/>
        <v>361</v>
      </c>
      <c r="T89">
        <v>531</v>
      </c>
      <c r="U89">
        <v>1442</v>
      </c>
      <c r="V89" t="s">
        <v>302</v>
      </c>
      <c r="W89">
        <v>4112.7610000000004</v>
      </c>
      <c r="X89">
        <v>1287.385</v>
      </c>
      <c r="Y89">
        <v>3.1949999999999998</v>
      </c>
      <c r="Z89">
        <v>15.394</v>
      </c>
      <c r="AA89">
        <v>124.011914</v>
      </c>
      <c r="AB89">
        <v>0.58969899999999997</v>
      </c>
      <c r="AC89">
        <v>27.002189000000001</v>
      </c>
      <c r="AD89" s="1">
        <v>445</v>
      </c>
      <c r="AE89">
        <v>0</v>
      </c>
      <c r="AF89">
        <v>361</v>
      </c>
      <c r="AG89">
        <v>90</v>
      </c>
      <c r="AH89">
        <v>33.164239999999999</v>
      </c>
      <c r="AI89">
        <v>21742.7</v>
      </c>
      <c r="AJ89">
        <v>1778.2</v>
      </c>
      <c r="AK89">
        <v>3</v>
      </c>
      <c r="AL89">
        <v>1885</v>
      </c>
      <c r="AM89">
        <v>0.98002401894657154</v>
      </c>
      <c r="AN89" t="s">
        <v>66</v>
      </c>
      <c r="AO89">
        <v>935.01800000000003</v>
      </c>
      <c r="AP89" t="s">
        <v>624</v>
      </c>
      <c r="AQ89" t="s">
        <v>117</v>
      </c>
      <c r="AR89" t="s">
        <v>119</v>
      </c>
      <c r="AS89" t="s">
        <v>117</v>
      </c>
      <c r="AT89" t="s">
        <v>119</v>
      </c>
      <c r="AU89" t="s">
        <v>200</v>
      </c>
      <c r="AV89" t="s">
        <v>302</v>
      </c>
      <c r="AW89" t="s">
        <v>66</v>
      </c>
      <c r="AX89">
        <v>1442</v>
      </c>
      <c r="AY89" t="s">
        <v>465</v>
      </c>
      <c r="AZ89">
        <v>2</v>
      </c>
      <c r="BA89" t="s">
        <v>466</v>
      </c>
      <c r="BB89">
        <v>9</v>
      </c>
      <c r="BC89">
        <v>1</v>
      </c>
      <c r="BE89" t="s">
        <v>66</v>
      </c>
      <c r="BF89">
        <v>0</v>
      </c>
      <c r="BG89" t="s">
        <v>341</v>
      </c>
      <c r="BI89" t="s">
        <v>117</v>
      </c>
      <c r="BJ89" t="s">
        <v>302</v>
      </c>
      <c r="BK89" t="s">
        <v>66</v>
      </c>
      <c r="BL89">
        <v>0.98002401894657154</v>
      </c>
      <c r="BM89">
        <v>1442</v>
      </c>
      <c r="BN89" t="s">
        <v>119</v>
      </c>
      <c r="BO89" t="s">
        <v>200</v>
      </c>
      <c r="BP89">
        <v>9</v>
      </c>
      <c r="BQ89">
        <v>4112.7609999999995</v>
      </c>
      <c r="BR89">
        <v>4.7551802159911827E-3</v>
      </c>
      <c r="BS89">
        <v>0.21773866823795657</v>
      </c>
      <c r="BT89">
        <v>0.10819982002358025</v>
      </c>
      <c r="BU89">
        <v>15.394</v>
      </c>
      <c r="BV89">
        <v>0</v>
      </c>
      <c r="BW89">
        <v>8.7775584333735903</v>
      </c>
      <c r="BX89">
        <v>3</v>
      </c>
      <c r="BY89">
        <v>0</v>
      </c>
      <c r="BZ89">
        <v>361</v>
      </c>
    </row>
    <row r="90" spans="1:78" ht="16.5">
      <c r="A90" s="109" t="str">
        <f t="shared" si="19"/>
        <v>청라교통</v>
      </c>
      <c r="B90" s="110" t="str">
        <f t="shared" si="20"/>
        <v>이용상</v>
      </c>
      <c r="C90" s="111" t="str">
        <f t="shared" si="21"/>
        <v>C</v>
      </c>
      <c r="D90" s="112">
        <f t="shared" si="22"/>
        <v>0.89705914487719529</v>
      </c>
      <c r="E90" s="113">
        <f t="shared" si="23"/>
        <v>2049</v>
      </c>
      <c r="F90" s="114" t="str">
        <f t="shared" si="24"/>
        <v>112</v>
      </c>
      <c r="G90" s="115" t="str">
        <f t="shared" si="25"/>
        <v>70바5927</v>
      </c>
      <c r="H90" s="116">
        <f t="shared" si="26"/>
        <v>15</v>
      </c>
      <c r="I90" s="117">
        <f t="shared" si="27"/>
        <v>2566.09</v>
      </c>
      <c r="J90" s="118">
        <f t="shared" si="28"/>
        <v>1.7489208015750279E-2</v>
      </c>
      <c r="K90" s="118">
        <f t="shared" si="29"/>
        <v>0.37968560784863209</v>
      </c>
      <c r="L90" s="118">
        <f t="shared" si="30"/>
        <v>0.11184331025022505</v>
      </c>
      <c r="M90" s="119">
        <f t="shared" si="31"/>
        <v>16.739000000000001</v>
      </c>
      <c r="N90" s="120">
        <f t="shared" si="32"/>
        <v>0.35072815061046181</v>
      </c>
      <c r="O90" s="120">
        <f t="shared" si="33"/>
        <v>35.033845266533909</v>
      </c>
      <c r="P90" s="220">
        <f t="shared" si="34"/>
        <v>5</v>
      </c>
      <c r="Q90" s="221">
        <f t="shared" si="35"/>
        <v>9</v>
      </c>
      <c r="R90" s="221">
        <f t="shared" si="36"/>
        <v>899</v>
      </c>
      <c r="T90">
        <v>531</v>
      </c>
      <c r="U90">
        <v>2049</v>
      </c>
      <c r="V90" t="s">
        <v>526</v>
      </c>
      <c r="W90">
        <v>2566.09</v>
      </c>
      <c r="X90">
        <v>1355.8779999999999</v>
      </c>
      <c r="Y90">
        <v>1.893</v>
      </c>
      <c r="Z90">
        <v>16.739000000000001</v>
      </c>
      <c r="AA90">
        <v>156.33246500000001</v>
      </c>
      <c r="AB90">
        <v>2.7341310000000001</v>
      </c>
      <c r="AC90">
        <v>59.357187000000003</v>
      </c>
      <c r="AD90" s="1">
        <v>287</v>
      </c>
      <c r="AE90">
        <v>9</v>
      </c>
      <c r="AF90">
        <v>899</v>
      </c>
      <c r="AG90">
        <v>88</v>
      </c>
      <c r="AH90">
        <v>16.414311999999999</v>
      </c>
      <c r="AI90">
        <v>2297.8000000000002</v>
      </c>
      <c r="AJ90">
        <v>23.3</v>
      </c>
      <c r="AK90">
        <v>5</v>
      </c>
      <c r="AL90">
        <v>5321</v>
      </c>
      <c r="AM90">
        <v>0.89705914487719529</v>
      </c>
      <c r="AN90" t="s">
        <v>69</v>
      </c>
      <c r="AO90">
        <v>279.86900000000003</v>
      </c>
      <c r="AP90" t="s">
        <v>625</v>
      </c>
      <c r="AQ90" t="s">
        <v>117</v>
      </c>
      <c r="AR90" t="s">
        <v>118</v>
      </c>
      <c r="AS90" t="s">
        <v>117</v>
      </c>
      <c r="AT90" t="s">
        <v>118</v>
      </c>
      <c r="AU90" t="s">
        <v>174</v>
      </c>
      <c r="AV90" t="s">
        <v>526</v>
      </c>
      <c r="AW90" t="s">
        <v>69</v>
      </c>
      <c r="AX90">
        <v>2049</v>
      </c>
      <c r="AY90" t="s">
        <v>428</v>
      </c>
      <c r="AZ90">
        <v>3</v>
      </c>
      <c r="BA90" t="s">
        <v>194</v>
      </c>
      <c r="BB90">
        <v>15</v>
      </c>
      <c r="BC90">
        <v>1</v>
      </c>
      <c r="BE90" t="s">
        <v>68</v>
      </c>
      <c r="BF90">
        <v>-1</v>
      </c>
      <c r="BG90" t="s">
        <v>403</v>
      </c>
      <c r="BI90" t="s">
        <v>117</v>
      </c>
      <c r="BJ90" t="s">
        <v>526</v>
      </c>
      <c r="BK90" t="s">
        <v>69</v>
      </c>
      <c r="BL90">
        <v>0.89705914487719529</v>
      </c>
      <c r="BM90">
        <v>2049</v>
      </c>
      <c r="BN90" t="s">
        <v>118</v>
      </c>
      <c r="BO90" t="s">
        <v>174</v>
      </c>
      <c r="BP90">
        <v>15</v>
      </c>
      <c r="BQ90">
        <v>2566.09</v>
      </c>
      <c r="BR90">
        <v>1.7489208015750279E-2</v>
      </c>
      <c r="BS90">
        <v>0.37968560784863209</v>
      </c>
      <c r="BT90">
        <v>0.11184331025022505</v>
      </c>
      <c r="BU90">
        <v>16.739000000000001</v>
      </c>
      <c r="BV90">
        <v>0.35072815061046181</v>
      </c>
      <c r="BW90">
        <v>35.033845266533909</v>
      </c>
      <c r="BX90">
        <v>5</v>
      </c>
      <c r="BY90">
        <v>9</v>
      </c>
      <c r="BZ90">
        <v>899</v>
      </c>
    </row>
    <row r="91" spans="1:78" ht="16.5">
      <c r="A91" s="126" t="str">
        <f t="shared" si="19"/>
        <v>청라교통</v>
      </c>
      <c r="B91" s="127" t="str">
        <f t="shared" si="20"/>
        <v>이원형</v>
      </c>
      <c r="C91" s="128" t="str">
        <f t="shared" si="21"/>
        <v>B</v>
      </c>
      <c r="D91" s="129">
        <f t="shared" si="22"/>
        <v>0.91906249999999989</v>
      </c>
      <c r="E91" s="130">
        <f t="shared" si="23"/>
        <v>5535</v>
      </c>
      <c r="F91" s="131" t="str">
        <f t="shared" si="24"/>
        <v>306</v>
      </c>
      <c r="G91" s="132" t="str">
        <f t="shared" si="25"/>
        <v>70바6089</v>
      </c>
      <c r="H91" s="133">
        <f t="shared" si="26"/>
        <v>1</v>
      </c>
      <c r="I91" s="134">
        <f t="shared" si="27"/>
        <v>3661.2869999999998</v>
      </c>
      <c r="J91" s="135">
        <f t="shared" si="28"/>
        <v>2.7842287903556695E-2</v>
      </c>
      <c r="K91" s="135">
        <f t="shared" si="29"/>
        <v>0.28199112577118624</v>
      </c>
      <c r="L91" s="135">
        <f t="shared" si="30"/>
        <v>0.16032613668363066</v>
      </c>
      <c r="M91" s="136">
        <f t="shared" si="31"/>
        <v>18.413</v>
      </c>
      <c r="N91" s="137">
        <f t="shared" si="32"/>
        <v>5.4625600232923566E-2</v>
      </c>
      <c r="O91" s="137">
        <f t="shared" si="33"/>
        <v>15.814111267431372</v>
      </c>
      <c r="P91" s="218">
        <f t="shared" si="34"/>
        <v>40</v>
      </c>
      <c r="Q91" s="219">
        <f t="shared" si="35"/>
        <v>2</v>
      </c>
      <c r="R91" s="219">
        <f t="shared" si="36"/>
        <v>579</v>
      </c>
      <c r="T91">
        <v>531</v>
      </c>
      <c r="U91">
        <v>5535</v>
      </c>
      <c r="V91" t="s">
        <v>303</v>
      </c>
      <c r="W91">
        <v>3661.2869999999998</v>
      </c>
      <c r="X91">
        <v>1244.93</v>
      </c>
      <c r="Y91">
        <v>2.9409999999999998</v>
      </c>
      <c r="Z91">
        <v>18.413</v>
      </c>
      <c r="AA91">
        <v>123.512479</v>
      </c>
      <c r="AB91">
        <v>3.4388700000000001</v>
      </c>
      <c r="AC91">
        <v>34.829422999999998</v>
      </c>
      <c r="AD91" s="1">
        <v>587</v>
      </c>
      <c r="AE91">
        <v>2</v>
      </c>
      <c r="AF91">
        <v>579</v>
      </c>
      <c r="AG91">
        <v>91</v>
      </c>
      <c r="AH91">
        <v>29.643052999999998</v>
      </c>
      <c r="AI91">
        <v>33252.699999999997</v>
      </c>
      <c r="AJ91">
        <v>18058.099999999999</v>
      </c>
      <c r="AK91">
        <v>40</v>
      </c>
      <c r="AL91">
        <v>21027</v>
      </c>
      <c r="AM91">
        <v>0.91906249999999989</v>
      </c>
      <c r="AN91" t="s">
        <v>68</v>
      </c>
      <c r="AO91">
        <v>3661.2869999999998</v>
      </c>
      <c r="AP91" t="s">
        <v>626</v>
      </c>
      <c r="AQ91" t="s">
        <v>117</v>
      </c>
      <c r="AR91" t="s">
        <v>119</v>
      </c>
      <c r="AS91" t="s">
        <v>117</v>
      </c>
      <c r="AT91" t="s">
        <v>119</v>
      </c>
      <c r="AU91" t="s">
        <v>205</v>
      </c>
      <c r="AV91" t="s">
        <v>303</v>
      </c>
      <c r="AW91" t="s">
        <v>68</v>
      </c>
      <c r="AX91">
        <v>5535</v>
      </c>
      <c r="AY91" t="s">
        <v>449</v>
      </c>
      <c r="AZ91">
        <v>6</v>
      </c>
      <c r="BA91" t="s">
        <v>477</v>
      </c>
      <c r="BB91">
        <v>1</v>
      </c>
      <c r="BC91">
        <v>1</v>
      </c>
      <c r="BE91" t="s">
        <v>68</v>
      </c>
      <c r="BF91">
        <v>0</v>
      </c>
      <c r="BG91" t="s">
        <v>341</v>
      </c>
      <c r="BI91" t="s">
        <v>117</v>
      </c>
      <c r="BJ91" t="s">
        <v>303</v>
      </c>
      <c r="BK91" t="s">
        <v>68</v>
      </c>
      <c r="BL91">
        <v>0.91906249999999989</v>
      </c>
      <c r="BM91">
        <v>5535</v>
      </c>
      <c r="BN91" t="s">
        <v>119</v>
      </c>
      <c r="BO91" t="s">
        <v>205</v>
      </c>
      <c r="BP91">
        <v>1</v>
      </c>
      <c r="BQ91">
        <v>3661.2869999999998</v>
      </c>
      <c r="BR91">
        <v>2.7842287903556695E-2</v>
      </c>
      <c r="BS91">
        <v>0.28199112577118624</v>
      </c>
      <c r="BT91">
        <v>0.16032613668363066</v>
      </c>
      <c r="BU91">
        <v>18.413</v>
      </c>
      <c r="BV91">
        <v>5.4625600232923566E-2</v>
      </c>
      <c r="BW91">
        <v>15.814111267431372</v>
      </c>
      <c r="BX91">
        <v>40</v>
      </c>
      <c r="BY91">
        <v>2</v>
      </c>
      <c r="BZ91">
        <v>579</v>
      </c>
    </row>
    <row r="92" spans="1:78" ht="16.5">
      <c r="A92" s="109" t="str">
        <f t="shared" si="19"/>
        <v>청라교통</v>
      </c>
      <c r="B92" s="110" t="str">
        <f t="shared" si="20"/>
        <v>이윤희</v>
      </c>
      <c r="C92" s="111" t="str">
        <f t="shared" si="21"/>
        <v>B</v>
      </c>
      <c r="D92" s="112">
        <f t="shared" si="22"/>
        <v>0.91937914802947895</v>
      </c>
      <c r="E92" s="113">
        <f t="shared" si="23"/>
        <v>7294</v>
      </c>
      <c r="F92" s="114" t="str">
        <f t="shared" si="24"/>
        <v>112</v>
      </c>
      <c r="G92" s="115" t="str">
        <f t="shared" si="25"/>
        <v>72바1573</v>
      </c>
      <c r="H92" s="116">
        <f t="shared" si="26"/>
        <v>12</v>
      </c>
      <c r="I92" s="117">
        <f t="shared" si="27"/>
        <v>2739.09</v>
      </c>
      <c r="J92" s="118">
        <f t="shared" si="28"/>
        <v>4.3292536502878093E-2</v>
      </c>
      <c r="K92" s="118">
        <f t="shared" si="29"/>
        <v>0.3729029792080088</v>
      </c>
      <c r="L92" s="118">
        <f t="shared" si="30"/>
        <v>0.21065390330365194</v>
      </c>
      <c r="M92" s="119">
        <f t="shared" si="31"/>
        <v>16.795999999999999</v>
      </c>
      <c r="N92" s="120">
        <f t="shared" si="32"/>
        <v>0.17875481185609168</v>
      </c>
      <c r="O92" s="120">
        <f t="shared" si="33"/>
        <v>59.614729754006575</v>
      </c>
      <c r="P92" s="220">
        <f t="shared" si="34"/>
        <v>9</v>
      </c>
      <c r="Q92" s="221">
        <f t="shared" si="35"/>
        <v>5</v>
      </c>
      <c r="R92" s="221">
        <f t="shared" si="36"/>
        <v>1801</v>
      </c>
      <c r="T92">
        <v>531</v>
      </c>
      <c r="U92">
        <v>7294</v>
      </c>
      <c r="V92" t="s">
        <v>400</v>
      </c>
      <c r="W92">
        <v>2739.09</v>
      </c>
      <c r="X92">
        <v>1404.828</v>
      </c>
      <c r="Y92">
        <v>1.95</v>
      </c>
      <c r="Z92">
        <v>16.795999999999999</v>
      </c>
      <c r="AA92">
        <v>167.13079400000001</v>
      </c>
      <c r="AB92">
        <v>7.2355159999999996</v>
      </c>
      <c r="AC92">
        <v>62.323571000000001</v>
      </c>
      <c r="AD92" s="1">
        <v>577</v>
      </c>
      <c r="AE92">
        <v>5</v>
      </c>
      <c r="AF92">
        <v>1801</v>
      </c>
      <c r="AG92">
        <v>91</v>
      </c>
      <c r="AH92">
        <v>16.3889</v>
      </c>
      <c r="AI92">
        <v>3007.4</v>
      </c>
      <c r="AJ92">
        <v>603.1</v>
      </c>
      <c r="AK92">
        <v>9</v>
      </c>
      <c r="AL92">
        <v>5536</v>
      </c>
      <c r="AM92">
        <v>0.91937914802947895</v>
      </c>
      <c r="AN92" t="s">
        <v>68</v>
      </c>
      <c r="AO92">
        <v>603.16099999999994</v>
      </c>
      <c r="AP92" t="s">
        <v>627</v>
      </c>
      <c r="AQ92" t="s">
        <v>117</v>
      </c>
      <c r="AR92" t="s">
        <v>118</v>
      </c>
      <c r="AS92" t="s">
        <v>117</v>
      </c>
      <c r="AT92" t="s">
        <v>118</v>
      </c>
      <c r="AU92" t="s">
        <v>193</v>
      </c>
      <c r="AV92" t="s">
        <v>400</v>
      </c>
      <c r="AW92" t="s">
        <v>68</v>
      </c>
      <c r="AX92">
        <v>7294</v>
      </c>
      <c r="AY92" t="s">
        <v>429</v>
      </c>
      <c r="AZ92">
        <v>5</v>
      </c>
      <c r="BA92" t="s">
        <v>371</v>
      </c>
      <c r="BB92">
        <v>12</v>
      </c>
      <c r="BC92">
        <v>1</v>
      </c>
      <c r="BE92" t="s">
        <v>69</v>
      </c>
      <c r="BF92">
        <v>1</v>
      </c>
      <c r="BG92" t="s">
        <v>342</v>
      </c>
      <c r="BI92" t="s">
        <v>117</v>
      </c>
      <c r="BJ92" t="s">
        <v>400</v>
      </c>
      <c r="BK92" t="s">
        <v>68</v>
      </c>
      <c r="BL92">
        <v>0.91937914802947895</v>
      </c>
      <c r="BM92">
        <v>7294</v>
      </c>
      <c r="BN92" t="s">
        <v>118</v>
      </c>
      <c r="BO92" t="s">
        <v>193</v>
      </c>
      <c r="BP92">
        <v>12</v>
      </c>
      <c r="BQ92">
        <v>2739.09</v>
      </c>
      <c r="BR92">
        <v>4.3292536502878093E-2</v>
      </c>
      <c r="BS92">
        <v>0.3729029792080088</v>
      </c>
      <c r="BT92">
        <v>0.21065390330365194</v>
      </c>
      <c r="BU92">
        <v>16.795999999999999</v>
      </c>
      <c r="BV92">
        <v>0.17875481185609168</v>
      </c>
      <c r="BW92">
        <v>59.614729754006575</v>
      </c>
      <c r="BX92">
        <v>9</v>
      </c>
      <c r="BY92">
        <v>5</v>
      </c>
      <c r="BZ92">
        <v>1801</v>
      </c>
    </row>
    <row r="93" spans="1:78" ht="16.5">
      <c r="A93" s="126" t="str">
        <f t="shared" si="19"/>
        <v>청라교통</v>
      </c>
      <c r="B93" s="127" t="str">
        <f t="shared" si="20"/>
        <v>이재이</v>
      </c>
      <c r="C93" s="128" t="str">
        <f t="shared" si="21"/>
        <v>C</v>
      </c>
      <c r="D93" s="129">
        <f t="shared" si="22"/>
        <v>0.88517066101938346</v>
      </c>
      <c r="E93" s="130">
        <f t="shared" si="23"/>
        <v>7895</v>
      </c>
      <c r="F93" s="131" t="str">
        <f t="shared" si="24"/>
        <v>112</v>
      </c>
      <c r="G93" s="132" t="str">
        <f t="shared" si="25"/>
        <v>70바6065</v>
      </c>
      <c r="H93" s="133">
        <f t="shared" si="26"/>
        <v>2</v>
      </c>
      <c r="I93" s="134">
        <f t="shared" si="27"/>
        <v>2736.5540000000001</v>
      </c>
      <c r="J93" s="135">
        <f t="shared" si="28"/>
        <v>5.1380155335099188E-2</v>
      </c>
      <c r="K93" s="135">
        <f t="shared" si="29"/>
        <v>0.4178402176530151</v>
      </c>
      <c r="L93" s="135">
        <f t="shared" si="30"/>
        <v>0.22035011916446742</v>
      </c>
      <c r="M93" s="136">
        <f t="shared" si="31"/>
        <v>17.152000000000001</v>
      </c>
      <c r="N93" s="137">
        <f t="shared" si="32"/>
        <v>0.69430385806382766</v>
      </c>
      <c r="O93" s="137">
        <f t="shared" si="33"/>
        <v>34.240142895042453</v>
      </c>
      <c r="P93" s="218">
        <f t="shared" si="34"/>
        <v>47</v>
      </c>
      <c r="Q93" s="219">
        <f t="shared" si="35"/>
        <v>19</v>
      </c>
      <c r="R93" s="219">
        <f t="shared" si="36"/>
        <v>937</v>
      </c>
      <c r="T93">
        <v>531</v>
      </c>
      <c r="U93">
        <v>7895</v>
      </c>
      <c r="V93" t="s">
        <v>304</v>
      </c>
      <c r="W93">
        <v>2736.5540000000001</v>
      </c>
      <c r="X93">
        <v>1469.1659999999999</v>
      </c>
      <c r="Y93">
        <v>1.863</v>
      </c>
      <c r="Z93">
        <v>17.152000000000001</v>
      </c>
      <c r="AA93">
        <v>188.49635499999999</v>
      </c>
      <c r="AB93">
        <v>9.6849720000000001</v>
      </c>
      <c r="AC93">
        <v>78.761358000000001</v>
      </c>
      <c r="AD93" s="1">
        <v>603</v>
      </c>
      <c r="AE93">
        <v>19</v>
      </c>
      <c r="AF93">
        <v>937</v>
      </c>
      <c r="AG93">
        <v>81</v>
      </c>
      <c r="AH93">
        <v>14.517808</v>
      </c>
      <c r="AI93">
        <v>4686.6000000000004</v>
      </c>
      <c r="AJ93">
        <v>0</v>
      </c>
      <c r="AK93">
        <v>47</v>
      </c>
      <c r="AL93">
        <v>37583</v>
      </c>
      <c r="AM93">
        <v>0.88517066101938346</v>
      </c>
      <c r="AN93" t="s">
        <v>69</v>
      </c>
      <c r="AO93">
        <v>2627.297</v>
      </c>
      <c r="AP93" t="s">
        <v>628</v>
      </c>
      <c r="AQ93" t="s">
        <v>117</v>
      </c>
      <c r="AR93" t="s">
        <v>118</v>
      </c>
      <c r="AS93" t="s">
        <v>117</v>
      </c>
      <c r="AT93" t="s">
        <v>118</v>
      </c>
      <c r="AU93" t="s">
        <v>188</v>
      </c>
      <c r="AV93" t="s">
        <v>304</v>
      </c>
      <c r="AW93" t="s">
        <v>69</v>
      </c>
      <c r="AX93">
        <v>7895</v>
      </c>
      <c r="AY93" t="s">
        <v>428</v>
      </c>
      <c r="AZ93">
        <v>7</v>
      </c>
      <c r="BA93" t="s">
        <v>462</v>
      </c>
      <c r="BB93">
        <v>2</v>
      </c>
      <c r="BC93">
        <v>1</v>
      </c>
      <c r="BE93" t="s">
        <v>69</v>
      </c>
      <c r="BF93">
        <v>0</v>
      </c>
      <c r="BG93" t="s">
        <v>341</v>
      </c>
      <c r="BI93" t="s">
        <v>117</v>
      </c>
      <c r="BJ93" t="s">
        <v>304</v>
      </c>
      <c r="BK93" t="s">
        <v>69</v>
      </c>
      <c r="BL93">
        <v>0.88517066101938346</v>
      </c>
      <c r="BM93">
        <v>7895</v>
      </c>
      <c r="BN93" t="s">
        <v>118</v>
      </c>
      <c r="BO93" t="s">
        <v>188</v>
      </c>
      <c r="BP93">
        <v>2</v>
      </c>
      <c r="BQ93">
        <v>2736.5540000000001</v>
      </c>
      <c r="BR93">
        <v>5.1380155335099188E-2</v>
      </c>
      <c r="BS93">
        <v>0.4178402176530151</v>
      </c>
      <c r="BT93">
        <v>0.22035011916446742</v>
      </c>
      <c r="BU93">
        <v>17.152000000000001</v>
      </c>
      <c r="BV93">
        <v>0.69430385806382766</v>
      </c>
      <c r="BW93">
        <v>34.240142895042453</v>
      </c>
      <c r="BX93">
        <v>47</v>
      </c>
      <c r="BY93">
        <v>19</v>
      </c>
      <c r="BZ93">
        <v>937</v>
      </c>
    </row>
    <row r="94" spans="1:78" ht="16.5">
      <c r="A94" s="109" t="str">
        <f t="shared" si="19"/>
        <v>청라교통</v>
      </c>
      <c r="B94" s="110" t="str">
        <f t="shared" si="20"/>
        <v>이재환</v>
      </c>
      <c r="C94" s="111" t="str">
        <f t="shared" si="21"/>
        <v>C</v>
      </c>
      <c r="D94" s="112">
        <f t="shared" si="22"/>
        <v>0.89528229233665024</v>
      </c>
      <c r="E94" s="113">
        <f t="shared" si="23"/>
        <v>4960</v>
      </c>
      <c r="F94" s="114" t="str">
        <f t="shared" si="24"/>
        <v>112</v>
      </c>
      <c r="G94" s="115" t="str">
        <f t="shared" si="25"/>
        <v>70바6062</v>
      </c>
      <c r="H94" s="116">
        <f t="shared" si="26"/>
        <v>12</v>
      </c>
      <c r="I94" s="117">
        <f t="shared" si="27"/>
        <v>2670.5940000000001</v>
      </c>
      <c r="J94" s="118">
        <f t="shared" si="28"/>
        <v>2.0930839751611873E-2</v>
      </c>
      <c r="K94" s="118">
        <f t="shared" si="29"/>
        <v>0.39363798114467186</v>
      </c>
      <c r="L94" s="118">
        <f t="shared" si="30"/>
        <v>0.20969117731860401</v>
      </c>
      <c r="M94" s="119">
        <f t="shared" si="31"/>
        <v>17.503</v>
      </c>
      <c r="N94" s="120">
        <f t="shared" si="32"/>
        <v>0.74104464389773306</v>
      </c>
      <c r="O94" s="120">
        <f t="shared" si="33"/>
        <v>65.346664052800108</v>
      </c>
      <c r="P94" s="220">
        <f t="shared" si="34"/>
        <v>22</v>
      </c>
      <c r="Q94" s="221">
        <f t="shared" si="35"/>
        <v>15</v>
      </c>
      <c r="R94" s="221">
        <f t="shared" si="36"/>
        <v>2155</v>
      </c>
      <c r="T94">
        <v>531</v>
      </c>
      <c r="U94">
        <v>4960</v>
      </c>
      <c r="V94" t="s">
        <v>305</v>
      </c>
      <c r="W94">
        <v>2670.5940000000001</v>
      </c>
      <c r="X94">
        <v>1423.7850000000001</v>
      </c>
      <c r="Y94">
        <v>1.8759999999999999</v>
      </c>
      <c r="Z94">
        <v>17.503</v>
      </c>
      <c r="AA94">
        <v>165.10579799999999</v>
      </c>
      <c r="AB94">
        <v>3.455803</v>
      </c>
      <c r="AC94">
        <v>64.991912999999997</v>
      </c>
      <c r="AD94" s="1">
        <v>560</v>
      </c>
      <c r="AE94">
        <v>15</v>
      </c>
      <c r="AF94">
        <v>2155</v>
      </c>
      <c r="AG94">
        <v>90</v>
      </c>
      <c r="AH94">
        <v>16.175045999999998</v>
      </c>
      <c r="AI94">
        <v>3012.9</v>
      </c>
      <c r="AJ94">
        <v>93.3</v>
      </c>
      <c r="AK94">
        <v>22</v>
      </c>
      <c r="AL94">
        <v>22853</v>
      </c>
      <c r="AM94">
        <v>0.89528229233665024</v>
      </c>
      <c r="AN94" t="s">
        <v>69</v>
      </c>
      <c r="AO94">
        <v>419.07400000000001</v>
      </c>
      <c r="AP94" t="s">
        <v>629</v>
      </c>
      <c r="AQ94" t="s">
        <v>117</v>
      </c>
      <c r="AR94" t="s">
        <v>118</v>
      </c>
      <c r="AS94" t="s">
        <v>117</v>
      </c>
      <c r="AT94" t="s">
        <v>118</v>
      </c>
      <c r="AU94" t="s">
        <v>185</v>
      </c>
      <c r="AV94" t="s">
        <v>305</v>
      </c>
      <c r="AW94" t="s">
        <v>69</v>
      </c>
      <c r="AX94">
        <v>4960</v>
      </c>
      <c r="AY94" t="s">
        <v>428</v>
      </c>
      <c r="AZ94">
        <v>5</v>
      </c>
      <c r="BA94" t="s">
        <v>495</v>
      </c>
      <c r="BB94">
        <v>12</v>
      </c>
      <c r="BC94">
        <v>1</v>
      </c>
      <c r="BE94" t="s">
        <v>69</v>
      </c>
      <c r="BF94">
        <v>0</v>
      </c>
      <c r="BG94" t="s">
        <v>341</v>
      </c>
      <c r="BI94" t="s">
        <v>117</v>
      </c>
      <c r="BJ94" t="s">
        <v>305</v>
      </c>
      <c r="BK94" t="s">
        <v>69</v>
      </c>
      <c r="BL94">
        <v>0.89528229233665024</v>
      </c>
      <c r="BM94">
        <v>4960</v>
      </c>
      <c r="BN94" t="s">
        <v>118</v>
      </c>
      <c r="BO94" t="s">
        <v>185</v>
      </c>
      <c r="BP94">
        <v>12</v>
      </c>
      <c r="BQ94">
        <v>2670.5940000000001</v>
      </c>
      <c r="BR94">
        <v>2.0930839751611873E-2</v>
      </c>
      <c r="BS94">
        <v>0.39363798114467186</v>
      </c>
      <c r="BT94">
        <v>0.20969117731860401</v>
      </c>
      <c r="BU94">
        <v>17.503</v>
      </c>
      <c r="BV94">
        <v>0.74104464389773306</v>
      </c>
      <c r="BW94">
        <v>65.346664052800108</v>
      </c>
      <c r="BX94">
        <v>22</v>
      </c>
      <c r="BY94">
        <v>15</v>
      </c>
      <c r="BZ94">
        <v>2155</v>
      </c>
    </row>
    <row r="95" spans="1:78" ht="16.5">
      <c r="A95" s="126" t="str">
        <f t="shared" si="19"/>
        <v>청라교통</v>
      </c>
      <c r="B95" s="127" t="str">
        <f t="shared" si="20"/>
        <v>이정자</v>
      </c>
      <c r="C95" s="128" t="str">
        <f t="shared" si="21"/>
        <v>F</v>
      </c>
      <c r="D95" s="129">
        <f t="shared" si="22"/>
        <v>0.79771715147048761</v>
      </c>
      <c r="E95" s="130">
        <f t="shared" si="23"/>
        <v>8519</v>
      </c>
      <c r="F95" s="131" t="str">
        <f t="shared" si="24"/>
        <v>112</v>
      </c>
      <c r="G95" s="132" t="str">
        <f t="shared" si="25"/>
        <v>70바5927</v>
      </c>
      <c r="H95" s="133">
        <f t="shared" si="26"/>
        <v>2</v>
      </c>
      <c r="I95" s="134">
        <f t="shared" si="27"/>
        <v>2127.8670000000002</v>
      </c>
      <c r="J95" s="135">
        <f t="shared" si="28"/>
        <v>2.8288396908327369E-2</v>
      </c>
      <c r="K95" s="135">
        <f t="shared" si="29"/>
        <v>0.42962862791233242</v>
      </c>
      <c r="L95" s="135">
        <f t="shared" si="30"/>
        <v>0.2669339766066206</v>
      </c>
      <c r="M95" s="136">
        <f t="shared" si="31"/>
        <v>20.356999999999999</v>
      </c>
      <c r="N95" s="137">
        <f t="shared" si="32"/>
        <v>0.8929129499165126</v>
      </c>
      <c r="O95" s="137">
        <f t="shared" si="33"/>
        <v>15.790460587997275</v>
      </c>
      <c r="P95" s="218">
        <f t="shared" si="34"/>
        <v>35</v>
      </c>
      <c r="Q95" s="219">
        <f t="shared" si="35"/>
        <v>19</v>
      </c>
      <c r="R95" s="219">
        <f t="shared" si="36"/>
        <v>336</v>
      </c>
      <c r="T95">
        <v>531</v>
      </c>
      <c r="U95">
        <v>8519</v>
      </c>
      <c r="V95" t="s">
        <v>387</v>
      </c>
      <c r="W95">
        <v>2127.8670000000002</v>
      </c>
      <c r="X95">
        <v>1267.0530000000001</v>
      </c>
      <c r="Y95">
        <v>1.679</v>
      </c>
      <c r="Z95">
        <v>20.356999999999999</v>
      </c>
      <c r="AA95">
        <v>142.84358399999999</v>
      </c>
      <c r="AB95">
        <v>4.0408160000000004</v>
      </c>
      <c r="AC95">
        <v>61.369692999999998</v>
      </c>
      <c r="AD95" s="1">
        <v>568</v>
      </c>
      <c r="AE95">
        <v>19</v>
      </c>
      <c r="AF95">
        <v>336</v>
      </c>
      <c r="AG95">
        <v>91</v>
      </c>
      <c r="AH95">
        <v>14.896482000000001</v>
      </c>
      <c r="AI95">
        <v>2700.9</v>
      </c>
      <c r="AJ95">
        <v>332.7</v>
      </c>
      <c r="AK95">
        <v>35</v>
      </c>
      <c r="AL95">
        <v>35851</v>
      </c>
      <c r="AM95">
        <v>0.79771715147048761</v>
      </c>
      <c r="AN95" t="s">
        <v>70</v>
      </c>
      <c r="AO95">
        <v>1987.2270000000001</v>
      </c>
      <c r="AP95" t="s">
        <v>630</v>
      </c>
      <c r="AQ95" t="s">
        <v>117</v>
      </c>
      <c r="AR95" t="s">
        <v>118</v>
      </c>
      <c r="AS95" t="s">
        <v>117</v>
      </c>
      <c r="AT95" t="s">
        <v>118</v>
      </c>
      <c r="AU95" t="s">
        <v>174</v>
      </c>
      <c r="AV95" t="s">
        <v>387</v>
      </c>
      <c r="AW95" t="s">
        <v>70</v>
      </c>
      <c r="AX95">
        <v>8519</v>
      </c>
      <c r="AY95" t="s">
        <v>441</v>
      </c>
      <c r="AZ95">
        <v>1</v>
      </c>
      <c r="BA95" t="s">
        <v>631</v>
      </c>
      <c r="BB95">
        <v>2</v>
      </c>
      <c r="BC95">
        <v>1</v>
      </c>
      <c r="BE95" t="s">
        <v>67</v>
      </c>
      <c r="BF95">
        <v>-1</v>
      </c>
      <c r="BG95" t="s">
        <v>403</v>
      </c>
      <c r="BI95" t="s">
        <v>117</v>
      </c>
      <c r="BJ95" t="s">
        <v>387</v>
      </c>
      <c r="BK95" t="s">
        <v>70</v>
      </c>
      <c r="BL95">
        <v>0.79771715147048761</v>
      </c>
      <c r="BM95">
        <v>8519</v>
      </c>
      <c r="BN95" t="s">
        <v>118</v>
      </c>
      <c r="BO95" t="s">
        <v>174</v>
      </c>
      <c r="BP95">
        <v>2</v>
      </c>
      <c r="BQ95">
        <v>2127.8670000000002</v>
      </c>
      <c r="BR95">
        <v>2.8288396908327369E-2</v>
      </c>
      <c r="BS95">
        <v>0.42962862791233242</v>
      </c>
      <c r="BT95">
        <v>0.2669339766066206</v>
      </c>
      <c r="BU95">
        <v>20.356999999999999</v>
      </c>
      <c r="BV95">
        <v>0.8929129499165126</v>
      </c>
      <c r="BW95">
        <v>15.790460587997275</v>
      </c>
      <c r="BX95">
        <v>35</v>
      </c>
      <c r="BY95">
        <v>19</v>
      </c>
      <c r="BZ95">
        <v>336</v>
      </c>
    </row>
    <row r="96" spans="1:78" ht="16.5">
      <c r="A96" s="109" t="str">
        <f t="shared" si="19"/>
        <v>청라교통</v>
      </c>
      <c r="B96" s="110" t="str">
        <f t="shared" si="20"/>
        <v>이종권</v>
      </c>
      <c r="C96" s="111" t="str">
        <f t="shared" si="21"/>
        <v>B</v>
      </c>
      <c r="D96" s="112">
        <f t="shared" si="22"/>
        <v>0.93526409029646096</v>
      </c>
      <c r="E96" s="113">
        <f t="shared" si="23"/>
        <v>7158</v>
      </c>
      <c r="F96" s="114" t="str">
        <f t="shared" si="24"/>
        <v>306</v>
      </c>
      <c r="G96" s="115" t="str">
        <f t="shared" si="25"/>
        <v>70바6088</v>
      </c>
      <c r="H96" s="116">
        <f t="shared" si="26"/>
        <v>2</v>
      </c>
      <c r="I96" s="117">
        <f t="shared" si="27"/>
        <v>3967.4939999999997</v>
      </c>
      <c r="J96" s="118">
        <f t="shared" si="28"/>
        <v>1.6780686572968604E-3</v>
      </c>
      <c r="K96" s="118">
        <f t="shared" si="29"/>
        <v>0.20758081274974413</v>
      </c>
      <c r="L96" s="118">
        <f t="shared" si="30"/>
        <v>0.11316967335048271</v>
      </c>
      <c r="M96" s="119">
        <f t="shared" si="31"/>
        <v>15.628</v>
      </c>
      <c r="N96" s="120">
        <f t="shared" si="32"/>
        <v>1.1090123891806769</v>
      </c>
      <c r="O96" s="120">
        <f t="shared" si="33"/>
        <v>4.7133026540178768</v>
      </c>
      <c r="P96" s="220">
        <f t="shared" si="34"/>
        <v>0</v>
      </c>
      <c r="Q96" s="221">
        <f t="shared" si="35"/>
        <v>44</v>
      </c>
      <c r="R96" s="221">
        <f t="shared" si="36"/>
        <v>187</v>
      </c>
      <c r="T96">
        <v>531</v>
      </c>
      <c r="U96">
        <v>7158</v>
      </c>
      <c r="V96" t="s">
        <v>306</v>
      </c>
      <c r="W96">
        <v>3967.4940000000001</v>
      </c>
      <c r="X96">
        <v>1283.393</v>
      </c>
      <c r="Y96">
        <v>3.0910000000000002</v>
      </c>
      <c r="Z96">
        <v>15.628</v>
      </c>
      <c r="AA96">
        <v>118.84913</v>
      </c>
      <c r="AB96">
        <v>0.199437</v>
      </c>
      <c r="AC96">
        <v>24.670798999999999</v>
      </c>
      <c r="AD96" s="1">
        <v>449</v>
      </c>
      <c r="AE96">
        <v>44</v>
      </c>
      <c r="AF96">
        <v>187</v>
      </c>
      <c r="AG96">
        <v>92</v>
      </c>
      <c r="AH96">
        <v>33.382607999999998</v>
      </c>
      <c r="AI96">
        <v>28313.599999999999</v>
      </c>
      <c r="AJ96">
        <v>17218.8</v>
      </c>
      <c r="AK96">
        <v>0</v>
      </c>
      <c r="AL96">
        <v>0</v>
      </c>
      <c r="AM96">
        <v>0.93526409029646096</v>
      </c>
      <c r="AN96" t="s">
        <v>68</v>
      </c>
      <c r="AO96">
        <v>3723.3229999999999</v>
      </c>
      <c r="AP96" t="s">
        <v>632</v>
      </c>
      <c r="AQ96" t="s">
        <v>117</v>
      </c>
      <c r="AR96" t="s">
        <v>119</v>
      </c>
      <c r="AS96" t="s">
        <v>117</v>
      </c>
      <c r="AT96" t="s">
        <v>119</v>
      </c>
      <c r="AU96" t="s">
        <v>204</v>
      </c>
      <c r="AV96" t="s">
        <v>306</v>
      </c>
      <c r="AW96" t="s">
        <v>68</v>
      </c>
      <c r="AX96">
        <v>7158</v>
      </c>
      <c r="AY96" t="s">
        <v>449</v>
      </c>
      <c r="AZ96">
        <v>4</v>
      </c>
      <c r="BA96" t="s">
        <v>467</v>
      </c>
      <c r="BB96">
        <v>2</v>
      </c>
      <c r="BC96">
        <v>1</v>
      </c>
      <c r="BE96" t="s">
        <v>69</v>
      </c>
      <c r="BF96">
        <v>1</v>
      </c>
      <c r="BG96" t="s">
        <v>342</v>
      </c>
      <c r="BI96" t="s">
        <v>117</v>
      </c>
      <c r="BJ96" t="s">
        <v>306</v>
      </c>
      <c r="BK96" t="s">
        <v>68</v>
      </c>
      <c r="BL96">
        <v>0.93526409029646096</v>
      </c>
      <c r="BM96">
        <v>7158</v>
      </c>
      <c r="BN96" t="s">
        <v>119</v>
      </c>
      <c r="BO96" t="s">
        <v>204</v>
      </c>
      <c r="BP96">
        <v>2</v>
      </c>
      <c r="BQ96">
        <v>3967.4939999999997</v>
      </c>
      <c r="BR96">
        <v>1.6780686572968604E-3</v>
      </c>
      <c r="BS96">
        <v>0.20758081274974413</v>
      </c>
      <c r="BT96">
        <v>0.1131696733504827</v>
      </c>
      <c r="BU96">
        <v>15.628</v>
      </c>
      <c r="BV96">
        <v>1.1090123891806769</v>
      </c>
      <c r="BW96">
        <v>4.7133026540178768</v>
      </c>
      <c r="BX96">
        <v>0</v>
      </c>
      <c r="BY96">
        <v>44</v>
      </c>
      <c r="BZ96">
        <v>187</v>
      </c>
    </row>
    <row r="97" spans="1:78" ht="16.5">
      <c r="A97" s="126" t="str">
        <f t="shared" si="19"/>
        <v>청라교통</v>
      </c>
      <c r="B97" s="127" t="str">
        <f t="shared" si="20"/>
        <v>이종수</v>
      </c>
      <c r="C97" s="128" t="str">
        <f t="shared" si="21"/>
        <v>C</v>
      </c>
      <c r="D97" s="129">
        <f t="shared" si="22"/>
        <v>0.88609391803082027</v>
      </c>
      <c r="E97" s="130">
        <f t="shared" si="23"/>
        <v>577</v>
      </c>
      <c r="F97" s="131" t="str">
        <f t="shared" si="24"/>
        <v>308</v>
      </c>
      <c r="G97" s="132" t="str">
        <f t="shared" si="25"/>
        <v>70바6034</v>
      </c>
      <c r="H97" s="133">
        <f t="shared" si="26"/>
        <v>6</v>
      </c>
      <c r="I97" s="134">
        <f t="shared" si="27"/>
        <v>5148.9189999999999</v>
      </c>
      <c r="J97" s="135">
        <f t="shared" si="28"/>
        <v>4.9541156193380221E-3</v>
      </c>
      <c r="K97" s="135">
        <f t="shared" si="29"/>
        <v>0.27658985199788788</v>
      </c>
      <c r="L97" s="135">
        <f t="shared" si="30"/>
        <v>0.13633929762732722</v>
      </c>
      <c r="M97" s="136">
        <f t="shared" si="31"/>
        <v>18.867999999999999</v>
      </c>
      <c r="N97" s="137">
        <f t="shared" si="32"/>
        <v>1.9421552368565131E-2</v>
      </c>
      <c r="O97" s="137">
        <f t="shared" si="33"/>
        <v>3.5929871881845492</v>
      </c>
      <c r="P97" s="218">
        <f t="shared" si="34"/>
        <v>3</v>
      </c>
      <c r="Q97" s="219">
        <f t="shared" si="35"/>
        <v>1</v>
      </c>
      <c r="R97" s="219">
        <f t="shared" si="36"/>
        <v>185</v>
      </c>
      <c r="T97">
        <v>531</v>
      </c>
      <c r="U97">
        <v>577</v>
      </c>
      <c r="V97" t="s">
        <v>307</v>
      </c>
      <c r="W97">
        <v>5148.9189999999999</v>
      </c>
      <c r="X97">
        <v>1915.0239999999999</v>
      </c>
      <c r="Y97">
        <v>2.6890000000000001</v>
      </c>
      <c r="Z97">
        <v>18.867999999999999</v>
      </c>
      <c r="AA97">
        <v>151.829117</v>
      </c>
      <c r="AB97">
        <v>0.75217900000000004</v>
      </c>
      <c r="AC97">
        <v>41.994393000000002</v>
      </c>
      <c r="AD97" s="1">
        <v>702</v>
      </c>
      <c r="AE97">
        <v>1</v>
      </c>
      <c r="AF97">
        <v>185</v>
      </c>
      <c r="AG97">
        <v>92</v>
      </c>
      <c r="AH97">
        <v>33.912591999999997</v>
      </c>
      <c r="AI97">
        <v>48691.3</v>
      </c>
      <c r="AJ97">
        <v>23986.3</v>
      </c>
      <c r="AK97">
        <v>3</v>
      </c>
      <c r="AL97">
        <v>280</v>
      </c>
      <c r="AM97">
        <v>0.88609391803082027</v>
      </c>
      <c r="AN97" t="s">
        <v>69</v>
      </c>
      <c r="AO97">
        <v>1333.1959999999999</v>
      </c>
      <c r="AP97" t="s">
        <v>633</v>
      </c>
      <c r="AQ97" t="s">
        <v>117</v>
      </c>
      <c r="AR97" t="s">
        <v>121</v>
      </c>
      <c r="AS97" t="s">
        <v>117</v>
      </c>
      <c r="AT97" t="s">
        <v>121</v>
      </c>
      <c r="AU97" t="s">
        <v>224</v>
      </c>
      <c r="AV97" t="s">
        <v>307</v>
      </c>
      <c r="AW97" t="s">
        <v>69</v>
      </c>
      <c r="AX97">
        <v>577</v>
      </c>
      <c r="AY97" t="s">
        <v>457</v>
      </c>
      <c r="AZ97">
        <v>1</v>
      </c>
      <c r="BA97" t="s">
        <v>408</v>
      </c>
      <c r="BB97">
        <v>6</v>
      </c>
      <c r="BC97">
        <v>1</v>
      </c>
      <c r="BE97" t="s">
        <v>69</v>
      </c>
      <c r="BF97">
        <v>0</v>
      </c>
      <c r="BG97" t="s">
        <v>341</v>
      </c>
      <c r="BI97" t="s">
        <v>117</v>
      </c>
      <c r="BJ97" t="s">
        <v>307</v>
      </c>
      <c r="BK97" t="s">
        <v>69</v>
      </c>
      <c r="BL97">
        <v>0.88609391803082027</v>
      </c>
      <c r="BM97">
        <v>577</v>
      </c>
      <c r="BN97" t="s">
        <v>121</v>
      </c>
      <c r="BO97" t="s">
        <v>224</v>
      </c>
      <c r="BP97">
        <v>6</v>
      </c>
      <c r="BQ97">
        <v>5148.9189999999999</v>
      </c>
      <c r="BR97">
        <v>4.9541156193380221E-3</v>
      </c>
      <c r="BS97">
        <v>0.27658985199788788</v>
      </c>
      <c r="BT97">
        <v>0.13633929762732722</v>
      </c>
      <c r="BU97">
        <v>18.867999999999999</v>
      </c>
      <c r="BV97">
        <v>1.9421552368565131E-2</v>
      </c>
      <c r="BW97">
        <v>3.5929871881845492</v>
      </c>
      <c r="BX97">
        <v>3</v>
      </c>
      <c r="BY97">
        <v>1</v>
      </c>
      <c r="BZ97">
        <v>185</v>
      </c>
    </row>
    <row r="98" spans="1:78" ht="16.5">
      <c r="A98" s="109" t="str">
        <f t="shared" si="19"/>
        <v>청라교통</v>
      </c>
      <c r="B98" s="110" t="str">
        <f t="shared" si="20"/>
        <v>이종찬</v>
      </c>
      <c r="C98" s="111" t="str">
        <f t="shared" si="21"/>
        <v>D</v>
      </c>
      <c r="D98" s="112">
        <f t="shared" si="22"/>
        <v>0.81805502852457213</v>
      </c>
      <c r="E98" s="113">
        <f t="shared" si="23"/>
        <v>8057</v>
      </c>
      <c r="F98" s="114" t="str">
        <f t="shared" si="24"/>
        <v>306</v>
      </c>
      <c r="G98" s="115" t="str">
        <f t="shared" si="25"/>
        <v>70바6089</v>
      </c>
      <c r="H98" s="116">
        <f t="shared" si="26"/>
        <v>8</v>
      </c>
      <c r="I98" s="117">
        <f t="shared" si="27"/>
        <v>1777.0619999999999</v>
      </c>
      <c r="J98" s="118">
        <f t="shared" si="28"/>
        <v>4.5124327920634316E-3</v>
      </c>
      <c r="K98" s="118">
        <f t="shared" si="29"/>
        <v>0.31626224805048586</v>
      </c>
      <c r="L98" s="118">
        <f t="shared" si="30"/>
        <v>0.17669614228428723</v>
      </c>
      <c r="M98" s="119">
        <f t="shared" si="31"/>
        <v>20.052</v>
      </c>
      <c r="N98" s="120">
        <f t="shared" si="32"/>
        <v>0</v>
      </c>
      <c r="O98" s="120">
        <f t="shared" si="33"/>
        <v>31.062506541696351</v>
      </c>
      <c r="P98" s="220">
        <f t="shared" si="34"/>
        <v>20</v>
      </c>
      <c r="Q98" s="221">
        <f t="shared" si="35"/>
        <v>0</v>
      </c>
      <c r="R98" s="221">
        <f t="shared" si="36"/>
        <v>552</v>
      </c>
      <c r="T98">
        <v>531</v>
      </c>
      <c r="U98">
        <v>8057</v>
      </c>
      <c r="V98" t="s">
        <v>308</v>
      </c>
      <c r="W98">
        <v>1777.0619999999999</v>
      </c>
      <c r="X98">
        <v>672.221</v>
      </c>
      <c r="Y98">
        <v>2.6440000000000001</v>
      </c>
      <c r="Z98">
        <v>20.052</v>
      </c>
      <c r="AA98">
        <v>61.372216000000002</v>
      </c>
      <c r="AB98">
        <v>0.27693800000000002</v>
      </c>
      <c r="AC98">
        <v>19.409714999999998</v>
      </c>
      <c r="AD98" s="1">
        <v>314</v>
      </c>
      <c r="AE98">
        <v>0</v>
      </c>
      <c r="AF98">
        <v>552</v>
      </c>
      <c r="AG98">
        <v>91</v>
      </c>
      <c r="AH98">
        <v>28.955480000000001</v>
      </c>
      <c r="AI98">
        <v>17171.2</v>
      </c>
      <c r="AJ98">
        <v>7599.4</v>
      </c>
      <c r="AK98">
        <v>20</v>
      </c>
      <c r="AL98">
        <v>10742</v>
      </c>
      <c r="AM98">
        <v>0.81805502852457213</v>
      </c>
      <c r="AN98" t="s">
        <v>67</v>
      </c>
      <c r="AO98">
        <v>489.81400000000002</v>
      </c>
      <c r="AP98" t="s">
        <v>634</v>
      </c>
      <c r="AQ98" t="s">
        <v>117</v>
      </c>
      <c r="AR98" t="s">
        <v>119</v>
      </c>
      <c r="AS98" t="s">
        <v>117</v>
      </c>
      <c r="AT98" t="s">
        <v>119</v>
      </c>
      <c r="AU98" t="s">
        <v>205</v>
      </c>
      <c r="AV98" t="s">
        <v>308</v>
      </c>
      <c r="AW98" t="s">
        <v>67</v>
      </c>
      <c r="AX98">
        <v>8057</v>
      </c>
      <c r="AY98" t="s">
        <v>433</v>
      </c>
      <c r="AZ98">
        <v>7</v>
      </c>
      <c r="BA98" t="s">
        <v>500</v>
      </c>
      <c r="BB98">
        <v>8</v>
      </c>
      <c r="BC98">
        <v>1</v>
      </c>
      <c r="BE98" t="s">
        <v>67</v>
      </c>
      <c r="BF98">
        <v>0</v>
      </c>
      <c r="BG98" t="s">
        <v>341</v>
      </c>
      <c r="BI98" t="s">
        <v>117</v>
      </c>
      <c r="BJ98" t="s">
        <v>308</v>
      </c>
      <c r="BK98" t="s">
        <v>67</v>
      </c>
      <c r="BL98">
        <v>0.81805502852457213</v>
      </c>
      <c r="BM98">
        <v>8057</v>
      </c>
      <c r="BN98" t="s">
        <v>119</v>
      </c>
      <c r="BO98" t="s">
        <v>205</v>
      </c>
      <c r="BP98">
        <v>8</v>
      </c>
      <c r="BQ98">
        <v>1777.0619999999999</v>
      </c>
      <c r="BR98">
        <v>4.5124327920634316E-3</v>
      </c>
      <c r="BS98">
        <v>0.31626224805048586</v>
      </c>
      <c r="BT98">
        <v>0.17669614228428723</v>
      </c>
      <c r="BU98">
        <v>20.052</v>
      </c>
      <c r="BV98">
        <v>0</v>
      </c>
      <c r="BW98">
        <v>31.062506541696351</v>
      </c>
      <c r="BX98">
        <v>20</v>
      </c>
      <c r="BY98">
        <v>0</v>
      </c>
      <c r="BZ98">
        <v>552</v>
      </c>
    </row>
    <row r="99" spans="1:78" ht="16.5">
      <c r="A99" s="126" t="str">
        <f t="shared" si="19"/>
        <v>청라교통</v>
      </c>
      <c r="B99" s="127" t="str">
        <f t="shared" si="20"/>
        <v>이종훈</v>
      </c>
      <c r="C99" s="128" t="str">
        <f t="shared" si="21"/>
        <v>D</v>
      </c>
      <c r="D99" s="129">
        <f t="shared" si="22"/>
        <v>0.84585279591247042</v>
      </c>
      <c r="E99" s="130">
        <f t="shared" si="23"/>
        <v>4659</v>
      </c>
      <c r="F99" s="131" t="str">
        <f t="shared" si="24"/>
        <v>307</v>
      </c>
      <c r="G99" s="132" t="str">
        <f t="shared" si="25"/>
        <v>75아1145</v>
      </c>
      <c r="H99" s="133">
        <f t="shared" si="26"/>
        <v>2</v>
      </c>
      <c r="I99" s="134">
        <f t="shared" si="27"/>
        <v>4013.5839999999998</v>
      </c>
      <c r="J99" s="135">
        <f t="shared" si="28"/>
        <v>1.5887010911925126E-2</v>
      </c>
      <c r="K99" s="135">
        <f t="shared" si="29"/>
        <v>0.34651478542227687</v>
      </c>
      <c r="L99" s="135">
        <f t="shared" si="30"/>
        <v>0.20580109946621275</v>
      </c>
      <c r="M99" s="136">
        <f t="shared" si="31"/>
        <v>19.911999999999999</v>
      </c>
      <c r="N99" s="137">
        <f t="shared" si="32"/>
        <v>0.72254623299275667</v>
      </c>
      <c r="O99" s="137">
        <f t="shared" si="33"/>
        <v>16.41924026007678</v>
      </c>
      <c r="P99" s="218">
        <f t="shared" si="34"/>
        <v>48</v>
      </c>
      <c r="Q99" s="219">
        <f t="shared" si="35"/>
        <v>29</v>
      </c>
      <c r="R99" s="219">
        <f t="shared" si="36"/>
        <v>659</v>
      </c>
      <c r="T99">
        <v>531</v>
      </c>
      <c r="U99">
        <v>4659</v>
      </c>
      <c r="V99" t="s">
        <v>309</v>
      </c>
      <c r="W99">
        <v>4013.5839999999998</v>
      </c>
      <c r="X99">
        <v>1639.989</v>
      </c>
      <c r="Y99">
        <v>2.4470000000000001</v>
      </c>
      <c r="Z99">
        <v>19.911999999999999</v>
      </c>
      <c r="AA99">
        <v>160.36748600000001</v>
      </c>
      <c r="AB99">
        <v>2.5477599999999998</v>
      </c>
      <c r="AC99">
        <v>55.569704999999999</v>
      </c>
      <c r="AD99" s="1">
        <v>826</v>
      </c>
      <c r="AE99">
        <v>29</v>
      </c>
      <c r="AF99">
        <v>659</v>
      </c>
      <c r="AG99">
        <v>93</v>
      </c>
      <c r="AH99">
        <v>25.027417</v>
      </c>
      <c r="AI99">
        <v>39835.9</v>
      </c>
      <c r="AJ99">
        <v>14363.1</v>
      </c>
      <c r="AK99">
        <v>48</v>
      </c>
      <c r="AL99">
        <v>37851</v>
      </c>
      <c r="AM99">
        <v>0.84585279591247042</v>
      </c>
      <c r="AN99" t="s">
        <v>67</v>
      </c>
      <c r="AO99">
        <v>3761.741</v>
      </c>
      <c r="AP99" t="s">
        <v>635</v>
      </c>
      <c r="AQ99" t="s">
        <v>117</v>
      </c>
      <c r="AR99" t="s">
        <v>120</v>
      </c>
      <c r="AS99" t="s">
        <v>117</v>
      </c>
      <c r="AT99" t="s">
        <v>120</v>
      </c>
      <c r="AU99" t="s">
        <v>220</v>
      </c>
      <c r="AV99" t="s">
        <v>309</v>
      </c>
      <c r="AW99" t="s">
        <v>67</v>
      </c>
      <c r="AX99">
        <v>4659</v>
      </c>
      <c r="AY99" t="s">
        <v>470</v>
      </c>
      <c r="AZ99">
        <v>3</v>
      </c>
      <c r="BA99" t="s">
        <v>362</v>
      </c>
      <c r="BB99">
        <v>2</v>
      </c>
      <c r="BC99">
        <v>1</v>
      </c>
      <c r="BE99" t="s">
        <v>67</v>
      </c>
      <c r="BF99">
        <v>0</v>
      </c>
      <c r="BG99" t="s">
        <v>341</v>
      </c>
      <c r="BI99" t="s">
        <v>117</v>
      </c>
      <c r="BJ99" t="s">
        <v>309</v>
      </c>
      <c r="BK99" t="s">
        <v>67</v>
      </c>
      <c r="BL99">
        <v>0.84585279591247042</v>
      </c>
      <c r="BM99">
        <v>4659</v>
      </c>
      <c r="BN99" t="s">
        <v>120</v>
      </c>
      <c r="BO99" t="s">
        <v>220</v>
      </c>
      <c r="BP99">
        <v>2</v>
      </c>
      <c r="BQ99">
        <v>4013.5839999999998</v>
      </c>
      <c r="BR99">
        <v>1.5887010911925126E-2</v>
      </c>
      <c r="BS99">
        <v>0.34651478542227687</v>
      </c>
      <c r="BT99">
        <v>0.20580109946621275</v>
      </c>
      <c r="BU99">
        <v>19.911999999999999</v>
      </c>
      <c r="BV99">
        <v>0.72254623299275667</v>
      </c>
      <c r="BW99">
        <v>16.41924026007678</v>
      </c>
      <c r="BX99">
        <v>48</v>
      </c>
      <c r="BY99">
        <v>29</v>
      </c>
      <c r="BZ99">
        <v>659</v>
      </c>
    </row>
    <row r="100" spans="1:78" ht="16.5">
      <c r="A100" s="109" t="str">
        <f t="shared" si="19"/>
        <v>청라교통</v>
      </c>
      <c r="B100" s="110" t="str">
        <f t="shared" si="20"/>
        <v>이충석</v>
      </c>
      <c r="C100" s="111" t="str">
        <f t="shared" si="21"/>
        <v>F</v>
      </c>
      <c r="D100" s="112">
        <f t="shared" si="22"/>
        <v>0.79795890507033695</v>
      </c>
      <c r="E100" s="113">
        <f t="shared" si="23"/>
        <v>7030</v>
      </c>
      <c r="F100" s="114" t="str">
        <f t="shared" si="24"/>
        <v>307</v>
      </c>
      <c r="G100" s="115" t="str">
        <f t="shared" si="25"/>
        <v>75아1145</v>
      </c>
      <c r="H100" s="116">
        <f t="shared" si="26"/>
        <v>2</v>
      </c>
      <c r="I100" s="117">
        <f t="shared" si="27"/>
        <v>3530.86</v>
      </c>
      <c r="J100" s="118">
        <f t="shared" si="28"/>
        <v>3.0288069205881979E-2</v>
      </c>
      <c r="K100" s="118">
        <f t="shared" si="29"/>
        <v>0.30544870429226828</v>
      </c>
      <c r="L100" s="118">
        <f t="shared" si="30"/>
        <v>0.26282548727505478</v>
      </c>
      <c r="M100" s="119">
        <f t="shared" si="31"/>
        <v>21.385999999999999</v>
      </c>
      <c r="N100" s="120">
        <f t="shared" si="32"/>
        <v>0.16993027194507854</v>
      </c>
      <c r="O100" s="120">
        <f t="shared" si="33"/>
        <v>18.040930538169171</v>
      </c>
      <c r="P100" s="220">
        <f t="shared" si="34"/>
        <v>14</v>
      </c>
      <c r="Q100" s="221">
        <f t="shared" si="35"/>
        <v>6</v>
      </c>
      <c r="R100" s="221">
        <f t="shared" si="36"/>
        <v>637</v>
      </c>
      <c r="T100">
        <v>531</v>
      </c>
      <c r="U100">
        <v>7030</v>
      </c>
      <c r="V100" t="s">
        <v>310</v>
      </c>
      <c r="W100">
        <v>3530.86</v>
      </c>
      <c r="X100">
        <v>1527.8109999999999</v>
      </c>
      <c r="Y100">
        <v>2.3109999999999999</v>
      </c>
      <c r="Z100">
        <v>21.385999999999999</v>
      </c>
      <c r="AA100">
        <v>136.05386899999999</v>
      </c>
      <c r="AB100">
        <v>4.1208090000000004</v>
      </c>
      <c r="AC100">
        <v>41.557478000000003</v>
      </c>
      <c r="AD100" s="1">
        <v>928</v>
      </c>
      <c r="AE100">
        <v>6</v>
      </c>
      <c r="AF100">
        <v>637</v>
      </c>
      <c r="AG100">
        <v>93</v>
      </c>
      <c r="AH100">
        <v>25.951926</v>
      </c>
      <c r="AI100">
        <v>34203.9</v>
      </c>
      <c r="AJ100">
        <v>15140.8</v>
      </c>
      <c r="AK100">
        <v>14</v>
      </c>
      <c r="AL100">
        <v>6635</v>
      </c>
      <c r="AM100">
        <v>0.79795890507033695</v>
      </c>
      <c r="AN100" t="s">
        <v>70</v>
      </c>
      <c r="AO100">
        <v>3405.9070000000002</v>
      </c>
      <c r="AP100" t="s">
        <v>636</v>
      </c>
      <c r="AQ100" t="s">
        <v>117</v>
      </c>
      <c r="AR100" t="s">
        <v>120</v>
      </c>
      <c r="AS100" t="s">
        <v>117</v>
      </c>
      <c r="AT100" t="s">
        <v>120</v>
      </c>
      <c r="AU100" t="s">
        <v>220</v>
      </c>
      <c r="AV100" t="s">
        <v>310</v>
      </c>
      <c r="AW100" t="s">
        <v>70</v>
      </c>
      <c r="AX100">
        <v>7030</v>
      </c>
      <c r="AY100" t="s">
        <v>434</v>
      </c>
      <c r="AZ100">
        <v>1</v>
      </c>
      <c r="BA100" t="s">
        <v>360</v>
      </c>
      <c r="BB100">
        <v>2</v>
      </c>
      <c r="BC100">
        <v>1</v>
      </c>
      <c r="BE100" t="s">
        <v>70</v>
      </c>
      <c r="BF100">
        <v>0</v>
      </c>
      <c r="BG100" t="s">
        <v>341</v>
      </c>
      <c r="BI100" t="s">
        <v>117</v>
      </c>
      <c r="BJ100" t="s">
        <v>310</v>
      </c>
      <c r="BK100" t="s">
        <v>70</v>
      </c>
      <c r="BL100">
        <v>0.79795890507033695</v>
      </c>
      <c r="BM100">
        <v>7030</v>
      </c>
      <c r="BN100" t="s">
        <v>120</v>
      </c>
      <c r="BO100" t="s">
        <v>220</v>
      </c>
      <c r="BP100">
        <v>2</v>
      </c>
      <c r="BQ100">
        <v>3530.86</v>
      </c>
      <c r="BR100">
        <v>3.0288069205881979E-2</v>
      </c>
      <c r="BS100">
        <v>0.30544870429226828</v>
      </c>
      <c r="BT100">
        <v>0.26282548727505478</v>
      </c>
      <c r="BU100">
        <v>21.385999999999999</v>
      </c>
      <c r="BV100">
        <v>0.16993027194507854</v>
      </c>
      <c r="BW100">
        <v>18.040930538169171</v>
      </c>
      <c r="BX100">
        <v>14</v>
      </c>
      <c r="BY100">
        <v>6</v>
      </c>
      <c r="BZ100">
        <v>637</v>
      </c>
    </row>
    <row r="101" spans="1:78" ht="16.5">
      <c r="A101" s="126" t="str">
        <f t="shared" si="19"/>
        <v>청라교통</v>
      </c>
      <c r="B101" s="127" t="str">
        <f t="shared" si="20"/>
        <v>이해중</v>
      </c>
      <c r="C101" s="128" t="str">
        <f t="shared" si="21"/>
        <v>C</v>
      </c>
      <c r="D101" s="129">
        <f t="shared" si="22"/>
        <v>0.85350000000000004</v>
      </c>
      <c r="E101" s="130">
        <f t="shared" si="23"/>
        <v>1024</v>
      </c>
      <c r="F101" s="131" t="str">
        <f t="shared" si="24"/>
        <v>112</v>
      </c>
      <c r="G101" s="132" t="str">
        <f t="shared" si="25"/>
        <v>70바6064</v>
      </c>
      <c r="H101" s="133">
        <f t="shared" si="26"/>
        <v>1</v>
      </c>
      <c r="I101" s="134">
        <f t="shared" si="27"/>
        <v>1155.6579999999999</v>
      </c>
      <c r="J101" s="135">
        <f t="shared" si="28"/>
        <v>2.6883843286092026E-2</v>
      </c>
      <c r="K101" s="135">
        <f t="shared" si="29"/>
        <v>0.40282916492600979</v>
      </c>
      <c r="L101" s="135">
        <f t="shared" si="30"/>
        <v>9.3453253471182662E-2</v>
      </c>
      <c r="M101" s="136">
        <f t="shared" si="31"/>
        <v>21.92</v>
      </c>
      <c r="N101" s="137" t="str">
        <f t="shared" si="32"/>
        <v>-</v>
      </c>
      <c r="O101" s="137" t="str">
        <f t="shared" si="33"/>
        <v>-</v>
      </c>
      <c r="P101" s="218">
        <f t="shared" si="34"/>
        <v>13</v>
      </c>
      <c r="Q101" s="219">
        <f t="shared" si="35"/>
        <v>5</v>
      </c>
      <c r="R101" s="219">
        <f t="shared" si="36"/>
        <v>1465</v>
      </c>
      <c r="T101">
        <v>531</v>
      </c>
      <c r="U101">
        <v>1024</v>
      </c>
      <c r="V101" t="s">
        <v>311</v>
      </c>
      <c r="W101">
        <v>1155.6579999999999</v>
      </c>
      <c r="X101">
        <v>677.12099999999998</v>
      </c>
      <c r="Y101">
        <v>1.7070000000000001</v>
      </c>
      <c r="Z101">
        <v>21.92</v>
      </c>
      <c r="AA101">
        <v>70.198594</v>
      </c>
      <c r="AB101">
        <v>1.887208</v>
      </c>
      <c r="AC101">
        <v>28.278041000000002</v>
      </c>
      <c r="AD101" s="1">
        <v>108</v>
      </c>
      <c r="AE101">
        <v>5</v>
      </c>
      <c r="AF101">
        <v>1465</v>
      </c>
      <c r="AG101">
        <v>82</v>
      </c>
      <c r="AH101">
        <v>16.462693999999999</v>
      </c>
      <c r="AI101">
        <v>2588.6999999999998</v>
      </c>
      <c r="AJ101">
        <v>0</v>
      </c>
      <c r="AK101">
        <v>13</v>
      </c>
      <c r="AL101">
        <v>11786</v>
      </c>
      <c r="AM101">
        <v>0.85350000000000004</v>
      </c>
      <c r="AN101" t="s">
        <v>69</v>
      </c>
      <c r="AO101">
        <v>1155.6579999999999</v>
      </c>
      <c r="AP101" t="s">
        <v>637</v>
      </c>
      <c r="AQ101" t="s">
        <v>117</v>
      </c>
      <c r="AR101" t="s">
        <v>118</v>
      </c>
      <c r="AS101" t="s">
        <v>117</v>
      </c>
      <c r="AT101" t="s">
        <v>118</v>
      </c>
      <c r="AU101" t="s">
        <v>187</v>
      </c>
      <c r="AV101" t="s">
        <v>311</v>
      </c>
      <c r="AW101" t="s">
        <v>69</v>
      </c>
      <c r="AX101">
        <v>1024</v>
      </c>
      <c r="AY101" t="s">
        <v>428</v>
      </c>
      <c r="AZ101">
        <v>9</v>
      </c>
      <c r="BA101" t="s">
        <v>445</v>
      </c>
      <c r="BB101">
        <v>1</v>
      </c>
      <c r="BC101">
        <v>1</v>
      </c>
      <c r="BE101" t="s">
        <v>67</v>
      </c>
      <c r="BF101">
        <v>1</v>
      </c>
      <c r="BG101" t="s">
        <v>342</v>
      </c>
      <c r="BI101" t="s">
        <v>117</v>
      </c>
      <c r="BJ101" t="s">
        <v>311</v>
      </c>
      <c r="BK101" t="s">
        <v>69</v>
      </c>
      <c r="BL101">
        <v>0.85350000000000004</v>
      </c>
      <c r="BM101">
        <v>1024</v>
      </c>
      <c r="BN101" t="s">
        <v>118</v>
      </c>
      <c r="BO101" t="s">
        <v>187</v>
      </c>
      <c r="BP101">
        <v>1</v>
      </c>
      <c r="BQ101">
        <v>1155.6579999999999</v>
      </c>
      <c r="BR101">
        <v>2.6883843286092026E-2</v>
      </c>
      <c r="BS101">
        <v>0.40282916492600979</v>
      </c>
      <c r="BT101">
        <v>9.3453253471182662E-2</v>
      </c>
      <c r="BU101">
        <v>21.92</v>
      </c>
      <c r="BV101" t="s">
        <v>436</v>
      </c>
      <c r="BW101" t="s">
        <v>436</v>
      </c>
      <c r="BX101">
        <v>13</v>
      </c>
      <c r="BY101">
        <v>5</v>
      </c>
      <c r="BZ101">
        <v>1465</v>
      </c>
    </row>
    <row r="102" spans="1:78" ht="16.5">
      <c r="A102" s="109" t="str">
        <f t="shared" si="19"/>
        <v>청라교통</v>
      </c>
      <c r="B102" s="110" t="str">
        <f t="shared" si="20"/>
        <v>임명성</v>
      </c>
      <c r="C102" s="111" t="str">
        <f t="shared" si="21"/>
        <v>C</v>
      </c>
      <c r="D102" s="112">
        <f t="shared" si="22"/>
        <v>0.8751353565494443</v>
      </c>
      <c r="E102" s="113">
        <f t="shared" si="23"/>
        <v>5242</v>
      </c>
      <c r="F102" s="114" t="str">
        <f t="shared" si="24"/>
        <v>307</v>
      </c>
      <c r="G102" s="115" t="str">
        <f t="shared" si="25"/>
        <v>70바5968</v>
      </c>
      <c r="H102" s="116">
        <f t="shared" si="26"/>
        <v>3</v>
      </c>
      <c r="I102" s="117">
        <f t="shared" si="27"/>
        <v>4206.9210000000003</v>
      </c>
      <c r="J102" s="118">
        <f t="shared" si="28"/>
        <v>1.0692304241478595E-2</v>
      </c>
      <c r="K102" s="118">
        <f t="shared" si="29"/>
        <v>0.34428734395992816</v>
      </c>
      <c r="L102" s="118">
        <f t="shared" si="30"/>
        <v>0.28120328382681775</v>
      </c>
      <c r="M102" s="119">
        <f t="shared" si="31"/>
        <v>21.029</v>
      </c>
      <c r="N102" s="120">
        <f t="shared" si="32"/>
        <v>1.0458955611479273</v>
      </c>
      <c r="O102" s="120">
        <f t="shared" si="33"/>
        <v>59.758669107406575</v>
      </c>
      <c r="P102" s="220">
        <f t="shared" si="34"/>
        <v>52</v>
      </c>
      <c r="Q102" s="221">
        <f t="shared" si="35"/>
        <v>44</v>
      </c>
      <c r="R102" s="221">
        <f t="shared" si="36"/>
        <v>2514</v>
      </c>
      <c r="T102">
        <v>531</v>
      </c>
      <c r="U102">
        <v>5242</v>
      </c>
      <c r="V102" t="s">
        <v>312</v>
      </c>
      <c r="W102">
        <v>4206.9210000000003</v>
      </c>
      <c r="X102">
        <v>1715.4770000000001</v>
      </c>
      <c r="Y102">
        <v>2.452</v>
      </c>
      <c r="Z102">
        <v>21.029</v>
      </c>
      <c r="AA102">
        <v>162.05692999999999</v>
      </c>
      <c r="AB102">
        <v>1.7327619999999999</v>
      </c>
      <c r="AC102">
        <v>55.794150000000002</v>
      </c>
      <c r="AD102" s="1">
        <v>1183</v>
      </c>
      <c r="AE102">
        <v>44</v>
      </c>
      <c r="AF102">
        <v>2514</v>
      </c>
      <c r="AG102">
        <v>93</v>
      </c>
      <c r="AH102">
        <v>25.959524999999999</v>
      </c>
      <c r="AI102">
        <v>49742.5</v>
      </c>
      <c r="AJ102">
        <v>26093.8</v>
      </c>
      <c r="AK102">
        <v>52</v>
      </c>
      <c r="AL102">
        <v>44258</v>
      </c>
      <c r="AM102">
        <v>0.8751353565494443</v>
      </c>
      <c r="AN102" t="s">
        <v>69</v>
      </c>
      <c r="AO102">
        <v>3698.81</v>
      </c>
      <c r="AP102" t="s">
        <v>638</v>
      </c>
      <c r="AQ102" t="s">
        <v>117</v>
      </c>
      <c r="AR102" t="s">
        <v>120</v>
      </c>
      <c r="AS102" t="s">
        <v>117</v>
      </c>
      <c r="AT102" t="s">
        <v>120</v>
      </c>
      <c r="AU102" t="s">
        <v>212</v>
      </c>
      <c r="AV102" t="s">
        <v>312</v>
      </c>
      <c r="AW102" t="s">
        <v>69</v>
      </c>
      <c r="AX102">
        <v>5242</v>
      </c>
      <c r="AY102" t="s">
        <v>455</v>
      </c>
      <c r="AZ102">
        <v>3</v>
      </c>
      <c r="BA102" t="s">
        <v>379</v>
      </c>
      <c r="BB102">
        <v>3</v>
      </c>
      <c r="BC102">
        <v>1</v>
      </c>
      <c r="BE102" t="s">
        <v>69</v>
      </c>
      <c r="BF102">
        <v>0</v>
      </c>
      <c r="BG102" t="s">
        <v>341</v>
      </c>
      <c r="BI102" t="s">
        <v>117</v>
      </c>
      <c r="BJ102" t="s">
        <v>312</v>
      </c>
      <c r="BK102" t="s">
        <v>69</v>
      </c>
      <c r="BL102">
        <v>0.8751353565494443</v>
      </c>
      <c r="BM102">
        <v>5242</v>
      </c>
      <c r="BN102" t="s">
        <v>120</v>
      </c>
      <c r="BO102" t="s">
        <v>212</v>
      </c>
      <c r="BP102">
        <v>3</v>
      </c>
      <c r="BQ102">
        <v>4206.9210000000003</v>
      </c>
      <c r="BR102">
        <v>1.0692304241478595E-2</v>
      </c>
      <c r="BS102">
        <v>0.34428734395992816</v>
      </c>
      <c r="BT102">
        <v>0.28120328382681775</v>
      </c>
      <c r="BU102">
        <v>21.029</v>
      </c>
      <c r="BV102">
        <v>1.0458955611479273</v>
      </c>
      <c r="BW102">
        <v>59.758669107406575</v>
      </c>
      <c r="BX102">
        <v>52</v>
      </c>
      <c r="BY102">
        <v>44</v>
      </c>
      <c r="BZ102">
        <v>2514</v>
      </c>
    </row>
    <row r="103" spans="1:78" ht="16.5">
      <c r="A103" s="126" t="str">
        <f t="shared" si="19"/>
        <v>청라교통</v>
      </c>
      <c r="B103" s="127" t="str">
        <f t="shared" si="20"/>
        <v>임상</v>
      </c>
      <c r="C103" s="128" t="str">
        <f t="shared" si="21"/>
        <v>D</v>
      </c>
      <c r="D103" s="129">
        <f t="shared" si="22"/>
        <v>0.82090909090909081</v>
      </c>
      <c r="E103" s="130">
        <f t="shared" si="23"/>
        <v>5771</v>
      </c>
      <c r="F103" s="131" t="str">
        <f t="shared" si="24"/>
        <v>112</v>
      </c>
      <c r="G103" s="132" t="str">
        <f t="shared" si="25"/>
        <v>72바1611</v>
      </c>
      <c r="H103" s="133">
        <f t="shared" si="26"/>
        <v>1</v>
      </c>
      <c r="I103" s="134">
        <f t="shared" si="27"/>
        <v>2697.076</v>
      </c>
      <c r="J103" s="135">
        <f t="shared" si="28"/>
        <v>3.6438878578320698E-2</v>
      </c>
      <c r="K103" s="135">
        <f t="shared" si="29"/>
        <v>0.37041292859995362</v>
      </c>
      <c r="L103" s="135">
        <f t="shared" si="30"/>
        <v>0.29735906589209943</v>
      </c>
      <c r="M103" s="136">
        <f t="shared" si="31"/>
        <v>17.719000000000001</v>
      </c>
      <c r="N103" s="137">
        <f t="shared" si="32"/>
        <v>0.77862099547806585</v>
      </c>
      <c r="O103" s="137">
        <f t="shared" si="33"/>
        <v>19.465524886951648</v>
      </c>
      <c r="P103" s="218">
        <f t="shared" si="34"/>
        <v>7</v>
      </c>
      <c r="Q103" s="219">
        <f t="shared" si="35"/>
        <v>21</v>
      </c>
      <c r="R103" s="219">
        <f t="shared" si="36"/>
        <v>525</v>
      </c>
      <c r="T103">
        <v>531</v>
      </c>
      <c r="U103">
        <v>5771</v>
      </c>
      <c r="V103" t="s">
        <v>313</v>
      </c>
      <c r="W103">
        <v>2697.076</v>
      </c>
      <c r="X103">
        <v>1493.8019999999999</v>
      </c>
      <c r="Y103">
        <v>1.806</v>
      </c>
      <c r="Z103">
        <v>17.719000000000001</v>
      </c>
      <c r="AA103">
        <v>171.13023899999999</v>
      </c>
      <c r="AB103">
        <v>6.2357940000000003</v>
      </c>
      <c r="AC103">
        <v>63.388852999999997</v>
      </c>
      <c r="AD103" s="1">
        <v>802</v>
      </c>
      <c r="AE103">
        <v>21</v>
      </c>
      <c r="AF103">
        <v>525</v>
      </c>
      <c r="AG103">
        <v>103</v>
      </c>
      <c r="AH103">
        <v>15.76037</v>
      </c>
      <c r="AI103">
        <v>2238</v>
      </c>
      <c r="AJ103">
        <v>243.2</v>
      </c>
      <c r="AK103">
        <v>7</v>
      </c>
      <c r="AL103">
        <v>4275</v>
      </c>
      <c r="AM103">
        <v>0.82090909090909081</v>
      </c>
      <c r="AN103" t="s">
        <v>67</v>
      </c>
      <c r="AO103">
        <v>2697.076</v>
      </c>
      <c r="AP103" t="s">
        <v>639</v>
      </c>
      <c r="AQ103" t="s">
        <v>117</v>
      </c>
      <c r="AR103" t="s">
        <v>118</v>
      </c>
      <c r="AS103" t="s">
        <v>117</v>
      </c>
      <c r="AT103" t="s">
        <v>118</v>
      </c>
      <c r="AU103" t="s">
        <v>196</v>
      </c>
      <c r="AV103" t="s">
        <v>313</v>
      </c>
      <c r="AW103" t="s">
        <v>67</v>
      </c>
      <c r="AX103">
        <v>5771</v>
      </c>
      <c r="AY103" t="s">
        <v>446</v>
      </c>
      <c r="AZ103">
        <v>6</v>
      </c>
      <c r="BA103" t="s">
        <v>503</v>
      </c>
      <c r="BB103">
        <v>1</v>
      </c>
      <c r="BC103">
        <v>1</v>
      </c>
      <c r="BE103" t="s">
        <v>67</v>
      </c>
      <c r="BF103">
        <v>0</v>
      </c>
      <c r="BG103" t="s">
        <v>341</v>
      </c>
      <c r="BI103" t="s">
        <v>117</v>
      </c>
      <c r="BJ103" t="s">
        <v>313</v>
      </c>
      <c r="BK103" t="s">
        <v>67</v>
      </c>
      <c r="BL103">
        <v>0.82090909090909081</v>
      </c>
      <c r="BM103">
        <v>5771</v>
      </c>
      <c r="BN103" t="s">
        <v>118</v>
      </c>
      <c r="BO103" t="s">
        <v>196</v>
      </c>
      <c r="BP103">
        <v>1</v>
      </c>
      <c r="BQ103">
        <v>2697.076</v>
      </c>
      <c r="BR103">
        <v>3.6438878578320698E-2</v>
      </c>
      <c r="BS103">
        <v>0.37041292859995362</v>
      </c>
      <c r="BT103">
        <v>0.29735906589209943</v>
      </c>
      <c r="BU103">
        <v>17.719000000000001</v>
      </c>
      <c r="BV103">
        <v>0.77862099547806585</v>
      </c>
      <c r="BW103">
        <v>19.465524886951648</v>
      </c>
      <c r="BX103">
        <v>7</v>
      </c>
      <c r="BY103">
        <v>21</v>
      </c>
      <c r="BZ103">
        <v>525</v>
      </c>
    </row>
    <row r="104" spans="1:78" ht="16.5">
      <c r="A104" s="109" t="str">
        <f t="shared" si="19"/>
        <v>청라교통</v>
      </c>
      <c r="B104" s="110" t="str">
        <f t="shared" si="20"/>
        <v>임영곤</v>
      </c>
      <c r="C104" s="111" t="str">
        <f t="shared" si="21"/>
        <v>A</v>
      </c>
      <c r="D104" s="112">
        <f t="shared" si="22"/>
        <v>0.95912023099861332</v>
      </c>
      <c r="E104" s="113">
        <f t="shared" si="23"/>
        <v>8744</v>
      </c>
      <c r="F104" s="114" t="str">
        <f t="shared" si="24"/>
        <v>306</v>
      </c>
      <c r="G104" s="115" t="str">
        <f t="shared" si="25"/>
        <v>72바1307</v>
      </c>
      <c r="H104" s="116">
        <f t="shared" si="26"/>
        <v>2</v>
      </c>
      <c r="I104" s="117">
        <f t="shared" si="27"/>
        <v>3769.1460000000002</v>
      </c>
      <c r="J104" s="118">
        <f t="shared" si="28"/>
        <v>3.4436532934598941E-3</v>
      </c>
      <c r="K104" s="118">
        <f t="shared" si="29"/>
        <v>0.23545528827192888</v>
      </c>
      <c r="L104" s="118">
        <f t="shared" si="30"/>
        <v>0.1522891392373763</v>
      </c>
      <c r="M104" s="119">
        <f t="shared" si="31"/>
        <v>17.937999999999999</v>
      </c>
      <c r="N104" s="120">
        <f t="shared" si="32"/>
        <v>0</v>
      </c>
      <c r="O104" s="120">
        <f t="shared" si="33"/>
        <v>5.7042099191700188</v>
      </c>
      <c r="P104" s="220">
        <f t="shared" si="34"/>
        <v>4</v>
      </c>
      <c r="Q104" s="221">
        <f t="shared" si="35"/>
        <v>0</v>
      </c>
      <c r="R104" s="221">
        <f t="shared" si="36"/>
        <v>215</v>
      </c>
      <c r="T104">
        <v>531</v>
      </c>
      <c r="U104">
        <v>8744</v>
      </c>
      <c r="V104" t="s">
        <v>314</v>
      </c>
      <c r="W104">
        <v>3769.1460000000002</v>
      </c>
      <c r="X104">
        <v>1223.3530000000001</v>
      </c>
      <c r="Y104">
        <v>3.081</v>
      </c>
      <c r="Z104">
        <v>17.937999999999999</v>
      </c>
      <c r="AA104">
        <v>112.27524</v>
      </c>
      <c r="AB104">
        <v>0.38663700000000001</v>
      </c>
      <c r="AC104">
        <v>26.435798999999999</v>
      </c>
      <c r="AD104" s="1">
        <v>574</v>
      </c>
      <c r="AE104">
        <v>0</v>
      </c>
      <c r="AF104">
        <v>215</v>
      </c>
      <c r="AG104">
        <v>94</v>
      </c>
      <c r="AH104">
        <v>33.570588999999998</v>
      </c>
      <c r="AI104">
        <v>25997.8</v>
      </c>
      <c r="AJ104">
        <v>14274</v>
      </c>
      <c r="AK104">
        <v>4</v>
      </c>
      <c r="AL104">
        <v>6056</v>
      </c>
      <c r="AM104">
        <v>0.95912023099861332</v>
      </c>
      <c r="AN104" t="s">
        <v>66</v>
      </c>
      <c r="AO104">
        <v>3524.145</v>
      </c>
      <c r="AP104" t="s">
        <v>640</v>
      </c>
      <c r="AQ104" t="s">
        <v>117</v>
      </c>
      <c r="AR104" t="s">
        <v>119</v>
      </c>
      <c r="AS104" t="s">
        <v>117</v>
      </c>
      <c r="AT104" t="s">
        <v>119</v>
      </c>
      <c r="AU104" t="s">
        <v>209</v>
      </c>
      <c r="AV104" t="s">
        <v>314</v>
      </c>
      <c r="AW104" t="s">
        <v>66</v>
      </c>
      <c r="AX104">
        <v>8744</v>
      </c>
      <c r="AY104" t="s">
        <v>465</v>
      </c>
      <c r="AZ104">
        <v>6</v>
      </c>
      <c r="BA104" t="s">
        <v>641</v>
      </c>
      <c r="BB104">
        <v>2</v>
      </c>
      <c r="BC104">
        <v>1</v>
      </c>
      <c r="BE104" t="s">
        <v>69</v>
      </c>
      <c r="BF104">
        <v>2</v>
      </c>
      <c r="BG104" t="s">
        <v>342</v>
      </c>
      <c r="BI104" t="s">
        <v>117</v>
      </c>
      <c r="BJ104" t="s">
        <v>314</v>
      </c>
      <c r="BK104" t="s">
        <v>66</v>
      </c>
      <c r="BL104">
        <v>0.95912023099861332</v>
      </c>
      <c r="BM104">
        <v>8744</v>
      </c>
      <c r="BN104" t="s">
        <v>119</v>
      </c>
      <c r="BO104" t="s">
        <v>209</v>
      </c>
      <c r="BP104">
        <v>2</v>
      </c>
      <c r="BQ104">
        <v>3769.1460000000002</v>
      </c>
      <c r="BR104">
        <v>3.4436532934598941E-3</v>
      </c>
      <c r="BS104">
        <v>0.23545528827192888</v>
      </c>
      <c r="BT104">
        <v>0.1522891392373763</v>
      </c>
      <c r="BU104">
        <v>17.937999999999999</v>
      </c>
      <c r="BV104">
        <v>0</v>
      </c>
      <c r="BW104">
        <v>5.7042099191700188</v>
      </c>
      <c r="BX104">
        <v>4</v>
      </c>
      <c r="BY104">
        <v>0</v>
      </c>
      <c r="BZ104">
        <v>215</v>
      </c>
    </row>
    <row r="105" spans="1:78" ht="16.5">
      <c r="A105" s="126" t="str">
        <f t="shared" si="19"/>
        <v>청라교통</v>
      </c>
      <c r="B105" s="127" t="str">
        <f t="shared" si="20"/>
        <v>임주호</v>
      </c>
      <c r="C105" s="128" t="str">
        <f t="shared" si="21"/>
        <v>A</v>
      </c>
      <c r="D105" s="129">
        <f t="shared" si="22"/>
        <v>0.97766666666666657</v>
      </c>
      <c r="E105" s="130">
        <f t="shared" si="23"/>
        <v>1637</v>
      </c>
      <c r="F105" s="131" t="str">
        <f t="shared" si="24"/>
        <v>308</v>
      </c>
      <c r="G105" s="132" t="str">
        <f t="shared" si="25"/>
        <v>70바6035</v>
      </c>
      <c r="H105" s="133">
        <f t="shared" si="26"/>
        <v>1</v>
      </c>
      <c r="I105" s="134">
        <f t="shared" si="27"/>
        <v>4844.366</v>
      </c>
      <c r="J105" s="135">
        <f t="shared" si="28"/>
        <v>1.2000327366489502E-2</v>
      </c>
      <c r="K105" s="135">
        <f t="shared" si="29"/>
        <v>0.24042112710884481</v>
      </c>
      <c r="L105" s="135">
        <f t="shared" si="30"/>
        <v>0.15936037863365402</v>
      </c>
      <c r="M105" s="136">
        <f t="shared" si="31"/>
        <v>17.779</v>
      </c>
      <c r="N105" s="137">
        <f t="shared" si="32"/>
        <v>4.1285072184884461E-2</v>
      </c>
      <c r="O105" s="137">
        <f t="shared" si="33"/>
        <v>3.6124438161773904</v>
      </c>
      <c r="P105" s="218">
        <f t="shared" si="34"/>
        <v>0</v>
      </c>
      <c r="Q105" s="219">
        <f t="shared" si="35"/>
        <v>2</v>
      </c>
      <c r="R105" s="219">
        <f t="shared" si="36"/>
        <v>175</v>
      </c>
      <c r="T105">
        <v>531</v>
      </c>
      <c r="U105">
        <v>1637</v>
      </c>
      <c r="V105" t="s">
        <v>315</v>
      </c>
      <c r="W105">
        <v>4844.366</v>
      </c>
      <c r="X105">
        <v>1651.5039999999999</v>
      </c>
      <c r="Y105">
        <v>2.9329999999999998</v>
      </c>
      <c r="Z105">
        <v>17.779</v>
      </c>
      <c r="AA105">
        <v>131.058008</v>
      </c>
      <c r="AB105">
        <v>1.5727390000000001</v>
      </c>
      <c r="AC105">
        <v>31.509114</v>
      </c>
      <c r="AD105" s="1">
        <v>772</v>
      </c>
      <c r="AE105">
        <v>2</v>
      </c>
      <c r="AF105">
        <v>175</v>
      </c>
      <c r="AG105">
        <v>92</v>
      </c>
      <c r="AH105">
        <v>36.963524999999997</v>
      </c>
      <c r="AI105">
        <v>36305.4</v>
      </c>
      <c r="AJ105">
        <v>20499.7</v>
      </c>
      <c r="AK105">
        <v>0</v>
      </c>
      <c r="AL105">
        <v>0</v>
      </c>
      <c r="AM105">
        <v>0.97766666666666657</v>
      </c>
      <c r="AN105" t="s">
        <v>66</v>
      </c>
      <c r="AO105">
        <v>4844.366</v>
      </c>
      <c r="AP105" t="s">
        <v>642</v>
      </c>
      <c r="AQ105" t="s">
        <v>117</v>
      </c>
      <c r="AR105" t="s">
        <v>121</v>
      </c>
      <c r="AS105" t="s">
        <v>117</v>
      </c>
      <c r="AT105" t="s">
        <v>121</v>
      </c>
      <c r="AU105" t="s">
        <v>225</v>
      </c>
      <c r="AV105" t="s">
        <v>315</v>
      </c>
      <c r="AW105" t="s">
        <v>66</v>
      </c>
      <c r="AX105">
        <v>1637</v>
      </c>
      <c r="AY105" t="s">
        <v>504</v>
      </c>
      <c r="AZ105">
        <v>1</v>
      </c>
      <c r="BA105" t="s">
        <v>505</v>
      </c>
      <c r="BB105">
        <v>1</v>
      </c>
      <c r="BC105">
        <v>1</v>
      </c>
      <c r="BE105" t="s">
        <v>66</v>
      </c>
      <c r="BF105">
        <v>0</v>
      </c>
      <c r="BG105" t="s">
        <v>341</v>
      </c>
      <c r="BI105" t="s">
        <v>117</v>
      </c>
      <c r="BJ105" t="s">
        <v>315</v>
      </c>
      <c r="BK105" t="s">
        <v>66</v>
      </c>
      <c r="BL105">
        <v>0.97766666666666657</v>
      </c>
      <c r="BM105">
        <v>1637</v>
      </c>
      <c r="BN105" t="s">
        <v>121</v>
      </c>
      <c r="BO105" t="s">
        <v>225</v>
      </c>
      <c r="BP105">
        <v>1</v>
      </c>
      <c r="BQ105">
        <v>4844.366</v>
      </c>
      <c r="BR105">
        <v>1.2000327366489502E-2</v>
      </c>
      <c r="BS105">
        <v>0.24042112710884481</v>
      </c>
      <c r="BT105">
        <v>0.15936037863365402</v>
      </c>
      <c r="BU105">
        <v>17.779</v>
      </c>
      <c r="BV105">
        <v>4.1285072184884461E-2</v>
      </c>
      <c r="BW105">
        <v>3.6124438161773904</v>
      </c>
      <c r="BX105">
        <v>0</v>
      </c>
      <c r="BY105">
        <v>2</v>
      </c>
      <c r="BZ105">
        <v>175</v>
      </c>
    </row>
    <row r="106" spans="1:78" ht="16.5">
      <c r="A106" s="109" t="str">
        <f t="shared" si="19"/>
        <v>청라교통</v>
      </c>
      <c r="B106" s="110" t="str">
        <f t="shared" si="20"/>
        <v>임행선</v>
      </c>
      <c r="C106" s="111" t="str">
        <f t="shared" si="21"/>
        <v>A</v>
      </c>
      <c r="D106" s="112">
        <f t="shared" si="22"/>
        <v>0.96821100442113228</v>
      </c>
      <c r="E106" s="113">
        <f t="shared" si="23"/>
        <v>7787</v>
      </c>
      <c r="F106" s="114" t="str">
        <f t="shared" si="24"/>
        <v>307</v>
      </c>
      <c r="G106" s="115" t="str">
        <f t="shared" si="25"/>
        <v>70바6052</v>
      </c>
      <c r="H106" s="116">
        <f t="shared" si="26"/>
        <v>3</v>
      </c>
      <c r="I106" s="117">
        <f t="shared" si="27"/>
        <v>4211.893</v>
      </c>
      <c r="J106" s="118">
        <f t="shared" si="28"/>
        <v>7.1428635949157531E-3</v>
      </c>
      <c r="K106" s="118">
        <f t="shared" si="29"/>
        <v>0.28203711016731658</v>
      </c>
      <c r="L106" s="118">
        <f t="shared" si="30"/>
        <v>0.1533752163219721</v>
      </c>
      <c r="M106" s="119">
        <f t="shared" si="31"/>
        <v>16.838999999999999</v>
      </c>
      <c r="N106" s="120">
        <f t="shared" si="32"/>
        <v>0.11871146774146446</v>
      </c>
      <c r="O106" s="120">
        <f t="shared" si="33"/>
        <v>11.704950719308396</v>
      </c>
      <c r="P106" s="220">
        <f t="shared" si="34"/>
        <v>6</v>
      </c>
      <c r="Q106" s="221">
        <f t="shared" si="35"/>
        <v>5</v>
      </c>
      <c r="R106" s="221">
        <f t="shared" si="36"/>
        <v>493</v>
      </c>
      <c r="T106">
        <v>531</v>
      </c>
      <c r="U106">
        <v>7787</v>
      </c>
      <c r="V106" t="s">
        <v>316</v>
      </c>
      <c r="W106">
        <v>4211.893</v>
      </c>
      <c r="X106">
        <v>1555.5139999999999</v>
      </c>
      <c r="Y106">
        <v>2.7080000000000002</v>
      </c>
      <c r="Z106">
        <v>16.838999999999999</v>
      </c>
      <c r="AA106">
        <v>156.09635900000001</v>
      </c>
      <c r="AB106">
        <v>1.114975</v>
      </c>
      <c r="AC106">
        <v>44.024965999999999</v>
      </c>
      <c r="AD106" s="1">
        <v>646</v>
      </c>
      <c r="AE106">
        <v>5</v>
      </c>
      <c r="AF106">
        <v>493</v>
      </c>
      <c r="AG106">
        <v>92</v>
      </c>
      <c r="AH106">
        <v>26.982647</v>
      </c>
      <c r="AI106">
        <v>28276.400000000001</v>
      </c>
      <c r="AJ106">
        <v>9783.2000000000007</v>
      </c>
      <c r="AK106">
        <v>6</v>
      </c>
      <c r="AL106">
        <v>2819</v>
      </c>
      <c r="AM106">
        <v>0.96821100442113228</v>
      </c>
      <c r="AN106" t="s">
        <v>66</v>
      </c>
      <c r="AO106">
        <v>3359.085</v>
      </c>
      <c r="AP106" t="s">
        <v>643</v>
      </c>
      <c r="AQ106" t="s">
        <v>117</v>
      </c>
      <c r="AR106" t="s">
        <v>120</v>
      </c>
      <c r="AS106" t="s">
        <v>117</v>
      </c>
      <c r="AT106" t="s">
        <v>120</v>
      </c>
      <c r="AU106" t="s">
        <v>214</v>
      </c>
      <c r="AV106" t="s">
        <v>316</v>
      </c>
      <c r="AW106" t="s">
        <v>66</v>
      </c>
      <c r="AX106">
        <v>7787</v>
      </c>
      <c r="AY106" t="s">
        <v>506</v>
      </c>
      <c r="AZ106">
        <v>1</v>
      </c>
      <c r="BA106" t="s">
        <v>507</v>
      </c>
      <c r="BB106">
        <v>3</v>
      </c>
      <c r="BC106">
        <v>1</v>
      </c>
      <c r="BE106" t="s">
        <v>66</v>
      </c>
      <c r="BF106">
        <v>0</v>
      </c>
      <c r="BG106" t="s">
        <v>341</v>
      </c>
      <c r="BI106" t="s">
        <v>117</v>
      </c>
      <c r="BJ106" t="s">
        <v>316</v>
      </c>
      <c r="BK106" t="s">
        <v>66</v>
      </c>
      <c r="BL106">
        <v>0.96821100442113228</v>
      </c>
      <c r="BM106">
        <v>7787</v>
      </c>
      <c r="BN106" t="s">
        <v>120</v>
      </c>
      <c r="BO106" t="s">
        <v>214</v>
      </c>
      <c r="BP106">
        <v>3</v>
      </c>
      <c r="BQ106">
        <v>4211.893</v>
      </c>
      <c r="BR106">
        <v>7.1428635949157531E-3</v>
      </c>
      <c r="BS106">
        <v>0.28203711016731658</v>
      </c>
      <c r="BT106">
        <v>0.1533752163219721</v>
      </c>
      <c r="BU106">
        <v>16.838999999999999</v>
      </c>
      <c r="BV106">
        <v>0.11871146774146446</v>
      </c>
      <c r="BW106">
        <v>11.704950719308396</v>
      </c>
      <c r="BX106">
        <v>6</v>
      </c>
      <c r="BY106">
        <v>5</v>
      </c>
      <c r="BZ106">
        <v>493</v>
      </c>
    </row>
    <row r="107" spans="1:78" ht="16.5">
      <c r="A107" s="126" t="str">
        <f t="shared" si="19"/>
        <v>청라교통</v>
      </c>
      <c r="B107" s="127" t="str">
        <f t="shared" si="20"/>
        <v>장국주</v>
      </c>
      <c r="C107" s="128" t="str">
        <f t="shared" si="21"/>
        <v>S</v>
      </c>
      <c r="D107" s="129">
        <f t="shared" si="22"/>
        <v>1.050593163499729</v>
      </c>
      <c r="E107" s="130">
        <f t="shared" si="23"/>
        <v>7268</v>
      </c>
      <c r="F107" s="131" t="str">
        <f t="shared" si="24"/>
        <v>112</v>
      </c>
      <c r="G107" s="132" t="str">
        <f t="shared" si="25"/>
        <v>70바6091</v>
      </c>
      <c r="H107" s="133">
        <f t="shared" si="26"/>
        <v>2</v>
      </c>
      <c r="I107" s="134">
        <f t="shared" si="27"/>
        <v>2832.0230000000001</v>
      </c>
      <c r="J107" s="135">
        <f t="shared" si="28"/>
        <v>1.1782310314504147E-2</v>
      </c>
      <c r="K107" s="135">
        <f t="shared" si="29"/>
        <v>0.3543681586811735</v>
      </c>
      <c r="L107" s="135">
        <f t="shared" si="30"/>
        <v>0.22739928312729096</v>
      </c>
      <c r="M107" s="136">
        <f t="shared" si="31"/>
        <v>12.819000000000001</v>
      </c>
      <c r="N107" s="137">
        <f t="shared" si="32"/>
        <v>7.062089538114627E-2</v>
      </c>
      <c r="O107" s="137">
        <f t="shared" si="33"/>
        <v>30.19043277544003</v>
      </c>
      <c r="P107" s="218">
        <f t="shared" si="34"/>
        <v>1</v>
      </c>
      <c r="Q107" s="219">
        <f t="shared" si="35"/>
        <v>2</v>
      </c>
      <c r="R107" s="219">
        <f t="shared" si="36"/>
        <v>855</v>
      </c>
      <c r="T107">
        <v>531</v>
      </c>
      <c r="U107">
        <v>7268</v>
      </c>
      <c r="V107" t="s">
        <v>317</v>
      </c>
      <c r="W107">
        <v>2832.0230000000001</v>
      </c>
      <c r="X107">
        <v>1281.567</v>
      </c>
      <c r="Y107">
        <v>2.21</v>
      </c>
      <c r="Z107">
        <v>12.819000000000001</v>
      </c>
      <c r="AA107">
        <v>167.90357299999999</v>
      </c>
      <c r="AB107">
        <v>1.9782919999999999</v>
      </c>
      <c r="AC107">
        <v>59.499679999999998</v>
      </c>
      <c r="AD107" s="1">
        <v>644</v>
      </c>
      <c r="AE107">
        <v>2</v>
      </c>
      <c r="AF107">
        <v>855</v>
      </c>
      <c r="AG107">
        <v>90</v>
      </c>
      <c r="AH107">
        <v>16.866959999999999</v>
      </c>
      <c r="AI107">
        <v>3135.8</v>
      </c>
      <c r="AJ107">
        <v>7.1</v>
      </c>
      <c r="AK107">
        <v>1</v>
      </c>
      <c r="AL107">
        <v>14</v>
      </c>
      <c r="AM107">
        <v>1.050593163499729</v>
      </c>
      <c r="AN107" t="s">
        <v>71</v>
      </c>
      <c r="AO107">
        <v>2769.56</v>
      </c>
      <c r="AP107" t="s">
        <v>644</v>
      </c>
      <c r="AQ107" t="s">
        <v>117</v>
      </c>
      <c r="AR107" t="s">
        <v>118</v>
      </c>
      <c r="AS107" t="s">
        <v>117</v>
      </c>
      <c r="AT107" t="s">
        <v>118</v>
      </c>
      <c r="AU107" t="s">
        <v>191</v>
      </c>
      <c r="AV107" t="s">
        <v>317</v>
      </c>
      <c r="AW107" t="s">
        <v>71</v>
      </c>
      <c r="AX107">
        <v>7268</v>
      </c>
      <c r="AY107" t="s">
        <v>471</v>
      </c>
      <c r="AZ107">
        <v>5</v>
      </c>
      <c r="BA107" t="s">
        <v>490</v>
      </c>
      <c r="BB107">
        <v>2</v>
      </c>
      <c r="BC107">
        <v>1</v>
      </c>
      <c r="BE107" t="s">
        <v>71</v>
      </c>
      <c r="BF107">
        <v>0</v>
      </c>
      <c r="BG107" t="s">
        <v>341</v>
      </c>
      <c r="BI107" t="s">
        <v>117</v>
      </c>
      <c r="BJ107" t="s">
        <v>317</v>
      </c>
      <c r="BK107" t="s">
        <v>71</v>
      </c>
      <c r="BL107">
        <v>1.050593163499729</v>
      </c>
      <c r="BM107">
        <v>7268</v>
      </c>
      <c r="BN107" t="s">
        <v>118</v>
      </c>
      <c r="BO107" t="s">
        <v>191</v>
      </c>
      <c r="BP107">
        <v>2</v>
      </c>
      <c r="BQ107">
        <v>2832.0230000000001</v>
      </c>
      <c r="BR107">
        <v>1.1782310314504147E-2</v>
      </c>
      <c r="BS107">
        <v>0.3543681586811735</v>
      </c>
      <c r="BT107">
        <v>0.22739928312729096</v>
      </c>
      <c r="BU107">
        <v>12.819000000000001</v>
      </c>
      <c r="BV107">
        <v>7.062089538114627E-2</v>
      </c>
      <c r="BW107">
        <v>30.19043277544003</v>
      </c>
      <c r="BX107">
        <v>1</v>
      </c>
      <c r="BY107">
        <v>2</v>
      </c>
      <c r="BZ107">
        <v>855</v>
      </c>
    </row>
    <row r="108" spans="1:78" ht="16.5">
      <c r="A108" s="109" t="str">
        <f t="shared" si="19"/>
        <v>청라교통</v>
      </c>
      <c r="B108" s="110" t="str">
        <f t="shared" si="20"/>
        <v>장명호</v>
      </c>
      <c r="C108" s="111" t="str">
        <f t="shared" si="21"/>
        <v>B</v>
      </c>
      <c r="D108" s="112">
        <f t="shared" si="22"/>
        <v>0.93187311059511557</v>
      </c>
      <c r="E108" s="113">
        <f t="shared" si="23"/>
        <v>1239</v>
      </c>
      <c r="F108" s="114" t="str">
        <f t="shared" si="24"/>
        <v>112</v>
      </c>
      <c r="G108" s="115" t="str">
        <f t="shared" si="25"/>
        <v>70바5995</v>
      </c>
      <c r="H108" s="116">
        <f t="shared" si="26"/>
        <v>2</v>
      </c>
      <c r="I108" s="117">
        <f t="shared" si="27"/>
        <v>2661.0549999999998</v>
      </c>
      <c r="J108" s="118">
        <f t="shared" si="28"/>
        <v>1.0620006701506509E-2</v>
      </c>
      <c r="K108" s="118">
        <f t="shared" si="29"/>
        <v>0.38042518706777462</v>
      </c>
      <c r="L108" s="118">
        <f t="shared" si="30"/>
        <v>0.14280050581442325</v>
      </c>
      <c r="M108" s="119">
        <f t="shared" si="31"/>
        <v>14.076000000000001</v>
      </c>
      <c r="N108" s="120">
        <f t="shared" si="32"/>
        <v>0.33821172429731822</v>
      </c>
      <c r="O108" s="120">
        <f t="shared" si="33"/>
        <v>25.704091046596183</v>
      </c>
      <c r="P108" s="220">
        <f t="shared" si="34"/>
        <v>0</v>
      </c>
      <c r="Q108" s="221">
        <f t="shared" si="35"/>
        <v>9</v>
      </c>
      <c r="R108" s="221">
        <f t="shared" si="36"/>
        <v>684</v>
      </c>
      <c r="T108">
        <v>531</v>
      </c>
      <c r="U108">
        <v>1239</v>
      </c>
      <c r="V108" t="s">
        <v>318</v>
      </c>
      <c r="W108">
        <v>2661.0549999999998</v>
      </c>
      <c r="X108">
        <v>1287.3510000000001</v>
      </c>
      <c r="Y108">
        <v>2.0670000000000002</v>
      </c>
      <c r="Z108">
        <v>14.076000000000001</v>
      </c>
      <c r="AA108">
        <v>158.84189599999999</v>
      </c>
      <c r="AB108">
        <v>1.6869019999999999</v>
      </c>
      <c r="AC108">
        <v>60.427458000000001</v>
      </c>
      <c r="AD108" s="1">
        <v>380</v>
      </c>
      <c r="AE108">
        <v>9</v>
      </c>
      <c r="AF108">
        <v>684</v>
      </c>
      <c r="AG108">
        <v>83</v>
      </c>
      <c r="AH108">
        <v>16.752853000000002</v>
      </c>
      <c r="AI108">
        <v>1604.6</v>
      </c>
      <c r="AJ108">
        <v>7.2</v>
      </c>
      <c r="AK108">
        <v>0</v>
      </c>
      <c r="AL108">
        <v>0</v>
      </c>
      <c r="AM108">
        <v>0.93187311059511557</v>
      </c>
      <c r="AN108" t="s">
        <v>68</v>
      </c>
      <c r="AO108">
        <v>2490.067</v>
      </c>
      <c r="AP108" t="s">
        <v>645</v>
      </c>
      <c r="AQ108" t="s">
        <v>117</v>
      </c>
      <c r="AR108" t="s">
        <v>118</v>
      </c>
      <c r="AS108" t="s">
        <v>117</v>
      </c>
      <c r="AT108" t="s">
        <v>118</v>
      </c>
      <c r="AU108" t="s">
        <v>176</v>
      </c>
      <c r="AV108" t="s">
        <v>318</v>
      </c>
      <c r="AW108" t="s">
        <v>68</v>
      </c>
      <c r="AX108">
        <v>1239</v>
      </c>
      <c r="AY108" t="s">
        <v>429</v>
      </c>
      <c r="AZ108">
        <v>4</v>
      </c>
      <c r="BA108" t="s">
        <v>373</v>
      </c>
      <c r="BB108">
        <v>2</v>
      </c>
      <c r="BC108">
        <v>1</v>
      </c>
      <c r="BE108" t="s">
        <v>68</v>
      </c>
      <c r="BF108">
        <v>0</v>
      </c>
      <c r="BG108" t="s">
        <v>341</v>
      </c>
      <c r="BI108" t="s">
        <v>117</v>
      </c>
      <c r="BJ108" t="s">
        <v>318</v>
      </c>
      <c r="BK108" t="s">
        <v>68</v>
      </c>
      <c r="BL108">
        <v>0.93187311059511557</v>
      </c>
      <c r="BM108">
        <v>1239</v>
      </c>
      <c r="BN108" t="s">
        <v>118</v>
      </c>
      <c r="BO108" t="s">
        <v>176</v>
      </c>
      <c r="BP108">
        <v>2</v>
      </c>
      <c r="BQ108">
        <v>2661.0549999999998</v>
      </c>
      <c r="BR108">
        <v>1.0620006701506509E-2</v>
      </c>
      <c r="BS108">
        <v>0.38042518706777462</v>
      </c>
      <c r="BT108">
        <v>0.14280050581442325</v>
      </c>
      <c r="BU108">
        <v>14.076000000000001</v>
      </c>
      <c r="BV108">
        <v>0.33821172429731822</v>
      </c>
      <c r="BW108">
        <v>25.704091046596183</v>
      </c>
      <c r="BX108">
        <v>0</v>
      </c>
      <c r="BY108">
        <v>9</v>
      </c>
      <c r="BZ108">
        <v>684</v>
      </c>
    </row>
    <row r="109" spans="1:78" ht="16.5">
      <c r="A109" s="126" t="str">
        <f t="shared" si="19"/>
        <v>청라교통</v>
      </c>
      <c r="B109" s="127" t="str">
        <f t="shared" si="20"/>
        <v>전만규</v>
      </c>
      <c r="C109" s="128" t="str">
        <f t="shared" si="21"/>
        <v>A</v>
      </c>
      <c r="D109" s="129">
        <f t="shared" si="22"/>
        <v>0.98157894736842111</v>
      </c>
      <c r="E109" s="130">
        <f t="shared" si="23"/>
        <v>8174</v>
      </c>
      <c r="F109" s="131" t="str">
        <f t="shared" si="24"/>
        <v>112</v>
      </c>
      <c r="G109" s="132" t="str">
        <f t="shared" si="25"/>
        <v>72바1573</v>
      </c>
      <c r="H109" s="133">
        <f t="shared" si="26"/>
        <v>1</v>
      </c>
      <c r="I109" s="134">
        <f t="shared" si="27"/>
        <v>2539.1909999999998</v>
      </c>
      <c r="J109" s="135">
        <f t="shared" si="28"/>
        <v>4.6308342676066525E-2</v>
      </c>
      <c r="K109" s="135">
        <f t="shared" si="29"/>
        <v>0.38118102350798622</v>
      </c>
      <c r="L109" s="135">
        <f t="shared" si="30"/>
        <v>0.22133033710343178</v>
      </c>
      <c r="M109" s="136">
        <f t="shared" si="31"/>
        <v>17.954000000000001</v>
      </c>
      <c r="N109" s="137">
        <f t="shared" si="32"/>
        <v>0.23629573356238268</v>
      </c>
      <c r="O109" s="137">
        <f t="shared" si="33"/>
        <v>31.663628297359278</v>
      </c>
      <c r="P109" s="218">
        <f t="shared" si="34"/>
        <v>19</v>
      </c>
      <c r="Q109" s="219">
        <f t="shared" si="35"/>
        <v>6</v>
      </c>
      <c r="R109" s="219">
        <f t="shared" si="36"/>
        <v>804</v>
      </c>
      <c r="T109">
        <v>531</v>
      </c>
      <c r="U109">
        <v>8174</v>
      </c>
      <c r="V109" t="s">
        <v>319</v>
      </c>
      <c r="W109">
        <v>2539.1909999999998</v>
      </c>
      <c r="X109">
        <v>1361.7360000000001</v>
      </c>
      <c r="Y109">
        <v>1.865</v>
      </c>
      <c r="Z109">
        <v>17.954000000000001</v>
      </c>
      <c r="AA109">
        <v>163.018855</v>
      </c>
      <c r="AB109">
        <v>7.5491330000000003</v>
      </c>
      <c r="AC109">
        <v>62.139693999999999</v>
      </c>
      <c r="AD109" s="1">
        <v>562</v>
      </c>
      <c r="AE109">
        <v>6</v>
      </c>
      <c r="AF109">
        <v>804</v>
      </c>
      <c r="AG109">
        <v>82</v>
      </c>
      <c r="AH109">
        <v>15.576057</v>
      </c>
      <c r="AI109">
        <v>2542.1</v>
      </c>
      <c r="AJ109">
        <v>0</v>
      </c>
      <c r="AK109">
        <v>19</v>
      </c>
      <c r="AL109">
        <v>15066</v>
      </c>
      <c r="AM109">
        <v>0.98157894736842111</v>
      </c>
      <c r="AN109" t="s">
        <v>66</v>
      </c>
      <c r="AO109">
        <v>2539.1909999999998</v>
      </c>
      <c r="AP109" t="s">
        <v>646</v>
      </c>
      <c r="AQ109" t="s">
        <v>117</v>
      </c>
      <c r="AR109" t="s">
        <v>118</v>
      </c>
      <c r="AS109" t="s">
        <v>117</v>
      </c>
      <c r="AT109" t="s">
        <v>118</v>
      </c>
      <c r="AU109" t="s">
        <v>193</v>
      </c>
      <c r="AV109" t="s">
        <v>319</v>
      </c>
      <c r="AW109" t="s">
        <v>66</v>
      </c>
      <c r="AX109">
        <v>8174</v>
      </c>
      <c r="AY109" t="s">
        <v>430</v>
      </c>
      <c r="AZ109">
        <v>5</v>
      </c>
      <c r="BA109" t="s">
        <v>447</v>
      </c>
      <c r="BB109">
        <v>1</v>
      </c>
      <c r="BC109">
        <v>1</v>
      </c>
      <c r="BE109" t="s">
        <v>68</v>
      </c>
      <c r="BF109">
        <v>1</v>
      </c>
      <c r="BG109" t="s">
        <v>342</v>
      </c>
      <c r="BI109" t="s">
        <v>117</v>
      </c>
      <c r="BJ109" t="s">
        <v>319</v>
      </c>
      <c r="BK109" t="s">
        <v>66</v>
      </c>
      <c r="BL109">
        <v>0.98157894736842111</v>
      </c>
      <c r="BM109">
        <v>8174</v>
      </c>
      <c r="BN109" t="s">
        <v>118</v>
      </c>
      <c r="BO109" t="s">
        <v>193</v>
      </c>
      <c r="BP109">
        <v>1</v>
      </c>
      <c r="BQ109">
        <v>2539.1909999999998</v>
      </c>
      <c r="BR109">
        <v>4.6308342676066525E-2</v>
      </c>
      <c r="BS109">
        <v>0.38118102350798622</v>
      </c>
      <c r="BT109">
        <v>0.22133033710343178</v>
      </c>
      <c r="BU109">
        <v>17.954000000000001</v>
      </c>
      <c r="BV109">
        <v>0.23629573356238268</v>
      </c>
      <c r="BW109">
        <v>31.663628297359278</v>
      </c>
      <c r="BX109">
        <v>19</v>
      </c>
      <c r="BY109">
        <v>6</v>
      </c>
      <c r="BZ109">
        <v>804</v>
      </c>
    </row>
    <row r="110" spans="1:78" ht="16.5">
      <c r="A110" s="109" t="str">
        <f t="shared" si="19"/>
        <v>청라교통</v>
      </c>
      <c r="B110" s="110" t="str">
        <f t="shared" si="20"/>
        <v>정민진</v>
      </c>
      <c r="C110" s="111" t="str">
        <f t="shared" si="21"/>
        <v>B</v>
      </c>
      <c r="D110" s="112">
        <f t="shared" si="22"/>
        <v>0.91571818038797592</v>
      </c>
      <c r="E110" s="113">
        <f t="shared" si="23"/>
        <v>825</v>
      </c>
      <c r="F110" s="114" t="str">
        <f t="shared" si="24"/>
        <v>306</v>
      </c>
      <c r="G110" s="115" t="str">
        <f t="shared" si="25"/>
        <v>70바6049</v>
      </c>
      <c r="H110" s="116">
        <f t="shared" si="26"/>
        <v>2</v>
      </c>
      <c r="I110" s="117">
        <f t="shared" si="27"/>
        <v>3855.4459999999999</v>
      </c>
      <c r="J110" s="118">
        <f t="shared" si="28"/>
        <v>2.4362788664572817E-2</v>
      </c>
      <c r="K110" s="118">
        <f t="shared" si="29"/>
        <v>0.21197626757474999</v>
      </c>
      <c r="L110" s="118">
        <f t="shared" si="30"/>
        <v>0.15173341813113192</v>
      </c>
      <c r="M110" s="119">
        <f t="shared" si="31"/>
        <v>15.31</v>
      </c>
      <c r="N110" s="120">
        <f t="shared" si="32"/>
        <v>0</v>
      </c>
      <c r="O110" s="120">
        <f t="shared" si="33"/>
        <v>22.461733350694058</v>
      </c>
      <c r="P110" s="220">
        <f t="shared" si="34"/>
        <v>8</v>
      </c>
      <c r="Q110" s="221">
        <f t="shared" si="35"/>
        <v>0</v>
      </c>
      <c r="R110" s="221">
        <f t="shared" si="36"/>
        <v>866</v>
      </c>
      <c r="T110">
        <v>531</v>
      </c>
      <c r="U110">
        <v>825</v>
      </c>
      <c r="V110" t="s">
        <v>320</v>
      </c>
      <c r="W110">
        <v>3855.4459999999999</v>
      </c>
      <c r="X110">
        <v>1240.8689999999999</v>
      </c>
      <c r="Y110">
        <v>3.1070000000000002</v>
      </c>
      <c r="Z110">
        <v>15.31</v>
      </c>
      <c r="AA110">
        <v>122.07719899999999</v>
      </c>
      <c r="AB110">
        <v>2.9741409999999999</v>
      </c>
      <c r="AC110">
        <v>25.877469000000001</v>
      </c>
      <c r="AD110" s="1">
        <v>585</v>
      </c>
      <c r="AE110">
        <v>0</v>
      </c>
      <c r="AF110">
        <v>866</v>
      </c>
      <c r="AG110">
        <v>91</v>
      </c>
      <c r="AH110">
        <v>31.582031000000001</v>
      </c>
      <c r="AI110">
        <v>30708.400000000001</v>
      </c>
      <c r="AJ110">
        <v>14222.7</v>
      </c>
      <c r="AK110">
        <v>8</v>
      </c>
      <c r="AL110">
        <v>3156</v>
      </c>
      <c r="AM110">
        <v>0.91571818038797592</v>
      </c>
      <c r="AN110" t="s">
        <v>68</v>
      </c>
      <c r="AO110">
        <v>3610.3420000000001</v>
      </c>
      <c r="AP110" t="s">
        <v>647</v>
      </c>
      <c r="AQ110" t="s">
        <v>117</v>
      </c>
      <c r="AR110" t="s">
        <v>119</v>
      </c>
      <c r="AS110" t="s">
        <v>117</v>
      </c>
      <c r="AT110" t="s">
        <v>119</v>
      </c>
      <c r="AU110" t="s">
        <v>199</v>
      </c>
      <c r="AV110" t="s">
        <v>320</v>
      </c>
      <c r="AW110" t="s">
        <v>68</v>
      </c>
      <c r="AX110">
        <v>825</v>
      </c>
      <c r="AY110" t="s">
        <v>449</v>
      </c>
      <c r="AZ110">
        <v>7</v>
      </c>
      <c r="BA110" t="s">
        <v>648</v>
      </c>
      <c r="BB110">
        <v>2</v>
      </c>
      <c r="BC110">
        <v>1</v>
      </c>
      <c r="BE110" t="s">
        <v>69</v>
      </c>
      <c r="BF110">
        <v>1</v>
      </c>
      <c r="BG110" t="s">
        <v>342</v>
      </c>
      <c r="BI110" t="s">
        <v>117</v>
      </c>
      <c r="BJ110" t="s">
        <v>320</v>
      </c>
      <c r="BK110" t="s">
        <v>68</v>
      </c>
      <c r="BL110">
        <v>0.91571818038797592</v>
      </c>
      <c r="BM110">
        <v>825</v>
      </c>
      <c r="BN110" t="s">
        <v>119</v>
      </c>
      <c r="BO110" t="s">
        <v>199</v>
      </c>
      <c r="BP110">
        <v>2</v>
      </c>
      <c r="BQ110">
        <v>3855.4459999999999</v>
      </c>
      <c r="BR110">
        <v>2.4362788664572817E-2</v>
      </c>
      <c r="BS110">
        <v>0.21197626757474999</v>
      </c>
      <c r="BT110">
        <v>0.15173341813113192</v>
      </c>
      <c r="BU110">
        <v>15.31</v>
      </c>
      <c r="BV110">
        <v>0</v>
      </c>
      <c r="BW110">
        <v>22.461733350694058</v>
      </c>
      <c r="BX110">
        <v>8</v>
      </c>
      <c r="BY110">
        <v>0</v>
      </c>
      <c r="BZ110">
        <v>866</v>
      </c>
    </row>
    <row r="111" spans="1:78" ht="16.5">
      <c r="A111" s="126" t="str">
        <f t="shared" si="19"/>
        <v>청라교통</v>
      </c>
      <c r="B111" s="127" t="str">
        <f t="shared" si="20"/>
        <v>정병석</v>
      </c>
      <c r="C111" s="128" t="str">
        <f t="shared" si="21"/>
        <v>C</v>
      </c>
      <c r="D111" s="129">
        <f t="shared" si="22"/>
        <v>0.85886515826259857</v>
      </c>
      <c r="E111" s="130">
        <f t="shared" si="23"/>
        <v>933</v>
      </c>
      <c r="F111" s="131" t="str">
        <f t="shared" si="24"/>
        <v>307</v>
      </c>
      <c r="G111" s="132" t="str">
        <f t="shared" si="25"/>
        <v>70바6052</v>
      </c>
      <c r="H111" s="133">
        <f t="shared" si="26"/>
        <v>14</v>
      </c>
      <c r="I111" s="134">
        <f t="shared" si="27"/>
        <v>3445.3229999999994</v>
      </c>
      <c r="J111" s="135">
        <f t="shared" si="28"/>
        <v>2.734555310012771E-2</v>
      </c>
      <c r="K111" s="135">
        <f t="shared" si="29"/>
        <v>0.31645885993965328</v>
      </c>
      <c r="L111" s="135">
        <f t="shared" si="30"/>
        <v>0.1787931059003757</v>
      </c>
      <c r="M111" s="136">
        <f t="shared" si="31"/>
        <v>19.263999999999999</v>
      </c>
      <c r="N111" s="137">
        <f t="shared" si="32"/>
        <v>0.31927340339352805</v>
      </c>
      <c r="O111" s="137">
        <f t="shared" si="33"/>
        <v>32.972235114095255</v>
      </c>
      <c r="P111" s="218">
        <f t="shared" si="34"/>
        <v>11</v>
      </c>
      <c r="Q111" s="219">
        <f t="shared" si="35"/>
        <v>11</v>
      </c>
      <c r="R111" s="219">
        <f t="shared" si="36"/>
        <v>1136</v>
      </c>
      <c r="T111">
        <v>531</v>
      </c>
      <c r="U111">
        <v>933</v>
      </c>
      <c r="V111" t="s">
        <v>321</v>
      </c>
      <c r="W111">
        <v>3445.3229999999999</v>
      </c>
      <c r="X111">
        <v>1522.75</v>
      </c>
      <c r="Y111">
        <v>2.2629999999999999</v>
      </c>
      <c r="Z111">
        <v>19.263999999999999</v>
      </c>
      <c r="AA111">
        <v>146.589977</v>
      </c>
      <c r="AB111">
        <v>4.0085839999999999</v>
      </c>
      <c r="AC111">
        <v>46.389696999999998</v>
      </c>
      <c r="AD111" s="1">
        <v>616</v>
      </c>
      <c r="AE111">
        <v>11</v>
      </c>
      <c r="AF111">
        <v>1136</v>
      </c>
      <c r="AG111">
        <v>93</v>
      </c>
      <c r="AH111">
        <v>23.503128</v>
      </c>
      <c r="AI111">
        <v>22192.799999999999</v>
      </c>
      <c r="AJ111">
        <v>6412.1</v>
      </c>
      <c r="AK111">
        <v>11</v>
      </c>
      <c r="AL111">
        <v>3998</v>
      </c>
      <c r="AM111">
        <v>0.85886515826259857</v>
      </c>
      <c r="AN111" t="s">
        <v>69</v>
      </c>
      <c r="AO111">
        <v>583.32299999999998</v>
      </c>
      <c r="AP111" t="s">
        <v>649</v>
      </c>
      <c r="AQ111" t="s">
        <v>117</v>
      </c>
      <c r="AR111" t="s">
        <v>120</v>
      </c>
      <c r="AS111" t="s">
        <v>117</v>
      </c>
      <c r="AT111" t="s">
        <v>120</v>
      </c>
      <c r="AU111" t="s">
        <v>214</v>
      </c>
      <c r="AV111" t="s">
        <v>321</v>
      </c>
      <c r="AW111" t="s">
        <v>69</v>
      </c>
      <c r="AX111">
        <v>933</v>
      </c>
      <c r="AY111" t="s">
        <v>455</v>
      </c>
      <c r="AZ111">
        <v>4</v>
      </c>
      <c r="BA111" t="s">
        <v>456</v>
      </c>
      <c r="BB111">
        <v>14</v>
      </c>
      <c r="BC111">
        <v>1</v>
      </c>
      <c r="BE111" t="s">
        <v>69</v>
      </c>
      <c r="BF111">
        <v>0</v>
      </c>
      <c r="BG111" t="s">
        <v>341</v>
      </c>
      <c r="BI111" t="s">
        <v>117</v>
      </c>
      <c r="BJ111" t="s">
        <v>321</v>
      </c>
      <c r="BK111" t="s">
        <v>69</v>
      </c>
      <c r="BL111">
        <v>0.85886515826259857</v>
      </c>
      <c r="BM111">
        <v>933</v>
      </c>
      <c r="BN111" t="s">
        <v>120</v>
      </c>
      <c r="BO111" t="s">
        <v>214</v>
      </c>
      <c r="BP111">
        <v>14</v>
      </c>
      <c r="BQ111">
        <v>3445.3229999999994</v>
      </c>
      <c r="BR111">
        <v>2.734555310012771E-2</v>
      </c>
      <c r="BS111">
        <v>0.31645885993965328</v>
      </c>
      <c r="BT111">
        <v>0.17879310590037567</v>
      </c>
      <c r="BU111">
        <v>19.263999999999999</v>
      </c>
      <c r="BV111">
        <v>0.31927340339352805</v>
      </c>
      <c r="BW111">
        <v>32.972235114095255</v>
      </c>
      <c r="BX111">
        <v>11</v>
      </c>
      <c r="BY111">
        <v>11</v>
      </c>
      <c r="BZ111">
        <v>1136</v>
      </c>
    </row>
    <row r="112" spans="1:78" ht="16.5">
      <c r="A112" s="109" t="str">
        <f t="shared" si="19"/>
        <v>청라교통</v>
      </c>
      <c r="B112" s="110" t="str">
        <f t="shared" si="20"/>
        <v>정우진</v>
      </c>
      <c r="C112" s="111" t="str">
        <f t="shared" si="21"/>
        <v>F</v>
      </c>
      <c r="D112" s="112">
        <f t="shared" si="22"/>
        <v>0.74593749999999992</v>
      </c>
      <c r="E112" s="113">
        <f t="shared" si="23"/>
        <v>1286</v>
      </c>
      <c r="F112" s="114" t="str">
        <f t="shared" si="24"/>
        <v>308</v>
      </c>
      <c r="G112" s="115" t="str">
        <f t="shared" si="25"/>
        <v>70바5088</v>
      </c>
      <c r="H112" s="116">
        <f t="shared" si="26"/>
        <v>1</v>
      </c>
      <c r="I112" s="117">
        <f t="shared" si="27"/>
        <v>4993.8100000000004</v>
      </c>
      <c r="J112" s="118">
        <f t="shared" si="28"/>
        <v>3.4754451601917181E-2</v>
      </c>
      <c r="K112" s="118">
        <f t="shared" si="29"/>
        <v>0.35867571255353697</v>
      </c>
      <c r="L112" s="118">
        <f t="shared" si="30"/>
        <v>0.13096213111832447</v>
      </c>
      <c r="M112" s="119">
        <f t="shared" si="31"/>
        <v>23.225999999999999</v>
      </c>
      <c r="N112" s="120">
        <f t="shared" si="32"/>
        <v>2.0024790690875302E-2</v>
      </c>
      <c r="O112" s="120">
        <f t="shared" si="33"/>
        <v>5.2064455796275784</v>
      </c>
      <c r="P112" s="220">
        <f t="shared" si="34"/>
        <v>62</v>
      </c>
      <c r="Q112" s="221">
        <f t="shared" si="35"/>
        <v>1</v>
      </c>
      <c r="R112" s="221">
        <f t="shared" si="36"/>
        <v>260</v>
      </c>
      <c r="T112">
        <v>531</v>
      </c>
      <c r="U112">
        <v>1286</v>
      </c>
      <c r="V112" t="s">
        <v>322</v>
      </c>
      <c r="W112">
        <v>4993.8100000000004</v>
      </c>
      <c r="X112">
        <v>2091.8180000000002</v>
      </c>
      <c r="Y112">
        <v>2.387</v>
      </c>
      <c r="Z112">
        <v>23.225999999999999</v>
      </c>
      <c r="AA112">
        <v>167.73192299999999</v>
      </c>
      <c r="AB112">
        <v>5.8294309999999996</v>
      </c>
      <c r="AC112">
        <v>60.161366999999998</v>
      </c>
      <c r="AD112" s="1">
        <v>654</v>
      </c>
      <c r="AE112">
        <v>1</v>
      </c>
      <c r="AF112">
        <v>260</v>
      </c>
      <c r="AG112">
        <v>91</v>
      </c>
      <c r="AH112">
        <v>29.772566999999999</v>
      </c>
      <c r="AI112">
        <v>75339.100000000006</v>
      </c>
      <c r="AJ112">
        <v>38663.800000000003</v>
      </c>
      <c r="AK112">
        <v>62</v>
      </c>
      <c r="AL112">
        <v>61690</v>
      </c>
      <c r="AM112">
        <v>0.74593749999999992</v>
      </c>
      <c r="AN112" t="s">
        <v>70</v>
      </c>
      <c r="AO112">
        <v>4993.8100000000004</v>
      </c>
      <c r="AP112" t="s">
        <v>650</v>
      </c>
      <c r="AQ112" t="s">
        <v>117</v>
      </c>
      <c r="AR112" t="s">
        <v>121</v>
      </c>
      <c r="AS112" t="s">
        <v>117</v>
      </c>
      <c r="AT112" t="s">
        <v>121</v>
      </c>
      <c r="AU112" t="s">
        <v>223</v>
      </c>
      <c r="AV112" t="s">
        <v>322</v>
      </c>
      <c r="AW112" t="s">
        <v>70</v>
      </c>
      <c r="AX112">
        <v>1286</v>
      </c>
      <c r="AY112" t="s">
        <v>474</v>
      </c>
      <c r="AZ112">
        <v>5</v>
      </c>
      <c r="BA112" t="s">
        <v>651</v>
      </c>
      <c r="BB112">
        <v>1</v>
      </c>
      <c r="BC112">
        <v>1</v>
      </c>
      <c r="BE112" t="s">
        <v>70</v>
      </c>
      <c r="BF112">
        <v>0</v>
      </c>
      <c r="BG112" t="s">
        <v>341</v>
      </c>
      <c r="BI112" t="s">
        <v>117</v>
      </c>
      <c r="BJ112" t="s">
        <v>322</v>
      </c>
      <c r="BK112" t="s">
        <v>70</v>
      </c>
      <c r="BL112">
        <v>0.74593749999999992</v>
      </c>
      <c r="BM112">
        <v>1286</v>
      </c>
      <c r="BN112" t="s">
        <v>121</v>
      </c>
      <c r="BO112" t="s">
        <v>223</v>
      </c>
      <c r="BP112">
        <v>1</v>
      </c>
      <c r="BQ112">
        <v>4993.8100000000004</v>
      </c>
      <c r="BR112">
        <v>3.4754451601917181E-2</v>
      </c>
      <c r="BS112">
        <v>0.35867571255353697</v>
      </c>
      <c r="BT112">
        <v>0.13096213111832447</v>
      </c>
      <c r="BU112">
        <v>23.225999999999999</v>
      </c>
      <c r="BV112">
        <v>2.0024790690875302E-2</v>
      </c>
      <c r="BW112">
        <v>5.2064455796275784</v>
      </c>
      <c r="BX112">
        <v>62</v>
      </c>
      <c r="BY112">
        <v>1</v>
      </c>
      <c r="BZ112">
        <v>260</v>
      </c>
    </row>
    <row r="113" spans="1:78" ht="16.5">
      <c r="A113" s="126" t="str">
        <f t="shared" si="19"/>
        <v>청라교통</v>
      </c>
      <c r="B113" s="127" t="str">
        <f t="shared" si="20"/>
        <v>정원영</v>
      </c>
      <c r="C113" s="128" t="str">
        <f t="shared" si="21"/>
        <v>D</v>
      </c>
      <c r="D113" s="129">
        <f t="shared" si="22"/>
        <v>0.82418725268337134</v>
      </c>
      <c r="E113" s="130">
        <f t="shared" si="23"/>
        <v>7745</v>
      </c>
      <c r="F113" s="131" t="str">
        <f t="shared" si="24"/>
        <v>306</v>
      </c>
      <c r="G113" s="132" t="str">
        <f t="shared" si="25"/>
        <v>72바1306</v>
      </c>
      <c r="H113" s="133">
        <f t="shared" si="26"/>
        <v>2</v>
      </c>
      <c r="I113" s="134">
        <f t="shared" si="27"/>
        <v>4156.0590000000002</v>
      </c>
      <c r="J113" s="135">
        <f t="shared" si="28"/>
        <v>4.843412433081775E-2</v>
      </c>
      <c r="K113" s="135">
        <f t="shared" si="29"/>
        <v>0.30604361883851455</v>
      </c>
      <c r="L113" s="135">
        <f t="shared" si="30"/>
        <v>0.1874371850832724</v>
      </c>
      <c r="M113" s="136">
        <f t="shared" si="31"/>
        <v>21.097999999999999</v>
      </c>
      <c r="N113" s="137">
        <f t="shared" si="32"/>
        <v>9.6245024433002507E-2</v>
      </c>
      <c r="O113" s="137">
        <f t="shared" si="33"/>
        <v>11.356912883094296</v>
      </c>
      <c r="P113" s="218">
        <f t="shared" si="34"/>
        <v>65</v>
      </c>
      <c r="Q113" s="219">
        <f t="shared" si="35"/>
        <v>4</v>
      </c>
      <c r="R113" s="219">
        <f t="shared" si="36"/>
        <v>472</v>
      </c>
      <c r="T113">
        <v>531</v>
      </c>
      <c r="U113">
        <v>7745</v>
      </c>
      <c r="V113" t="s">
        <v>323</v>
      </c>
      <c r="W113">
        <v>4156.0590000000002</v>
      </c>
      <c r="X113">
        <v>1588.2950000000001</v>
      </c>
      <c r="Y113">
        <v>2.617</v>
      </c>
      <c r="Z113">
        <v>21.097999999999999</v>
      </c>
      <c r="AA113">
        <v>146.26359199999999</v>
      </c>
      <c r="AB113">
        <v>7.084149</v>
      </c>
      <c r="AC113">
        <v>44.763038999999999</v>
      </c>
      <c r="AD113" s="1">
        <v>779</v>
      </c>
      <c r="AE113">
        <v>4</v>
      </c>
      <c r="AF113">
        <v>472</v>
      </c>
      <c r="AG113">
        <v>93</v>
      </c>
      <c r="AH113">
        <v>28.414856</v>
      </c>
      <c r="AI113">
        <v>36433.1</v>
      </c>
      <c r="AJ113">
        <v>19714.2</v>
      </c>
      <c r="AK113">
        <v>65</v>
      </c>
      <c r="AL113">
        <v>33717</v>
      </c>
      <c r="AM113">
        <v>0.82418725268337134</v>
      </c>
      <c r="AN113" t="s">
        <v>67</v>
      </c>
      <c r="AO113">
        <v>4033.5680000000002</v>
      </c>
      <c r="AP113" t="s">
        <v>652</v>
      </c>
      <c r="AQ113" t="s">
        <v>117</v>
      </c>
      <c r="AR113" t="s">
        <v>119</v>
      </c>
      <c r="AS113" t="s">
        <v>117</v>
      </c>
      <c r="AT113" t="s">
        <v>119</v>
      </c>
      <c r="AU113" t="s">
        <v>208</v>
      </c>
      <c r="AV113" t="s">
        <v>323</v>
      </c>
      <c r="AW113" t="s">
        <v>67</v>
      </c>
      <c r="AX113">
        <v>7745</v>
      </c>
      <c r="AY113" t="s">
        <v>433</v>
      </c>
      <c r="AZ113">
        <v>6</v>
      </c>
      <c r="BA113" t="s">
        <v>460</v>
      </c>
      <c r="BB113">
        <v>2</v>
      </c>
      <c r="BC113">
        <v>1</v>
      </c>
      <c r="BE113" t="s">
        <v>67</v>
      </c>
      <c r="BF113">
        <v>0</v>
      </c>
      <c r="BG113" t="s">
        <v>341</v>
      </c>
      <c r="BI113" t="s">
        <v>117</v>
      </c>
      <c r="BJ113" t="s">
        <v>323</v>
      </c>
      <c r="BK113" t="s">
        <v>67</v>
      </c>
      <c r="BL113">
        <v>0.82418725268337134</v>
      </c>
      <c r="BM113">
        <v>7745</v>
      </c>
      <c r="BN113" t="s">
        <v>119</v>
      </c>
      <c r="BO113" t="s">
        <v>208</v>
      </c>
      <c r="BP113">
        <v>2</v>
      </c>
      <c r="BQ113">
        <v>4156.0590000000002</v>
      </c>
      <c r="BR113">
        <v>4.843412433081775E-2</v>
      </c>
      <c r="BS113">
        <v>0.30604361883851455</v>
      </c>
      <c r="BT113">
        <v>0.1874371850832724</v>
      </c>
      <c r="BU113">
        <v>21.097999999999999</v>
      </c>
      <c r="BV113">
        <v>9.6245024433002507E-2</v>
      </c>
      <c r="BW113">
        <v>11.356912883094296</v>
      </c>
      <c r="BX113">
        <v>65</v>
      </c>
      <c r="BY113">
        <v>4</v>
      </c>
      <c r="BZ113">
        <v>472</v>
      </c>
    </row>
    <row r="114" spans="1:78" ht="16.5">
      <c r="A114" s="109" t="str">
        <f t="shared" si="19"/>
        <v>청라교통</v>
      </c>
      <c r="B114" s="110" t="str">
        <f t="shared" si="20"/>
        <v>조건희</v>
      </c>
      <c r="C114" s="111" t="str">
        <f t="shared" si="21"/>
        <v>B</v>
      </c>
      <c r="D114" s="112">
        <f t="shared" si="22"/>
        <v>0.9231846249954283</v>
      </c>
      <c r="E114" s="113">
        <f t="shared" si="23"/>
        <v>3878</v>
      </c>
      <c r="F114" s="114" t="str">
        <f t="shared" si="24"/>
        <v>306</v>
      </c>
      <c r="G114" s="115" t="str">
        <f t="shared" si="25"/>
        <v>72바1499</v>
      </c>
      <c r="H114" s="116">
        <f t="shared" si="26"/>
        <v>2</v>
      </c>
      <c r="I114" s="117">
        <f t="shared" si="27"/>
        <v>3833.6459999999997</v>
      </c>
      <c r="J114" s="118">
        <f t="shared" si="28"/>
        <v>4.2510498283753195E-2</v>
      </c>
      <c r="K114" s="118">
        <f t="shared" si="29"/>
        <v>0.21433712108746145</v>
      </c>
      <c r="L114" s="118">
        <f t="shared" si="30"/>
        <v>0.19015840273202064</v>
      </c>
      <c r="M114" s="119">
        <f t="shared" si="31"/>
        <v>15.131</v>
      </c>
      <c r="N114" s="120">
        <f t="shared" si="32"/>
        <v>0.1304241445349936</v>
      </c>
      <c r="O114" s="120">
        <f t="shared" si="33"/>
        <v>3.5736215602588244</v>
      </c>
      <c r="P114" s="220">
        <f t="shared" si="34"/>
        <v>11</v>
      </c>
      <c r="Q114" s="221">
        <f t="shared" si="35"/>
        <v>5</v>
      </c>
      <c r="R114" s="221">
        <f t="shared" si="36"/>
        <v>137</v>
      </c>
      <c r="T114">
        <v>531</v>
      </c>
      <c r="U114">
        <v>3878</v>
      </c>
      <c r="V114" t="s">
        <v>324</v>
      </c>
      <c r="W114">
        <v>3833.6460000000002</v>
      </c>
      <c r="X114">
        <v>1256.192</v>
      </c>
      <c r="Y114">
        <v>3.052</v>
      </c>
      <c r="Z114">
        <v>15.131</v>
      </c>
      <c r="AA114">
        <v>118.048581</v>
      </c>
      <c r="AB114">
        <v>5.0183039999999997</v>
      </c>
      <c r="AC114">
        <v>25.302192999999999</v>
      </c>
      <c r="AD114" s="1">
        <v>729</v>
      </c>
      <c r="AE114">
        <v>5</v>
      </c>
      <c r="AF114">
        <v>137</v>
      </c>
      <c r="AG114">
        <v>94</v>
      </c>
      <c r="AH114">
        <v>32.475155000000001</v>
      </c>
      <c r="AI114">
        <v>29789</v>
      </c>
      <c r="AJ114">
        <v>16846.400000000001</v>
      </c>
      <c r="AK114">
        <v>11</v>
      </c>
      <c r="AL114">
        <v>2004</v>
      </c>
      <c r="AM114">
        <v>0.9231846249954283</v>
      </c>
      <c r="AN114" t="s">
        <v>68</v>
      </c>
      <c r="AO114">
        <v>3588.0909999999999</v>
      </c>
      <c r="AP114" t="s">
        <v>653</v>
      </c>
      <c r="AQ114" t="s">
        <v>117</v>
      </c>
      <c r="AR114" t="s">
        <v>119</v>
      </c>
      <c r="AS114" t="s">
        <v>117</v>
      </c>
      <c r="AT114" t="s">
        <v>119</v>
      </c>
      <c r="AU114" t="s">
        <v>211</v>
      </c>
      <c r="AV114" t="s">
        <v>324</v>
      </c>
      <c r="AW114" t="s">
        <v>68</v>
      </c>
      <c r="AX114">
        <v>3878</v>
      </c>
      <c r="AY114" t="s">
        <v>449</v>
      </c>
      <c r="AZ114">
        <v>5</v>
      </c>
      <c r="BA114" t="s">
        <v>480</v>
      </c>
      <c r="BB114">
        <v>2</v>
      </c>
      <c r="BC114">
        <v>1</v>
      </c>
      <c r="BE114" t="s">
        <v>69</v>
      </c>
      <c r="BF114">
        <v>1</v>
      </c>
      <c r="BG114" t="s">
        <v>342</v>
      </c>
      <c r="BI114" t="s">
        <v>117</v>
      </c>
      <c r="BJ114" t="s">
        <v>324</v>
      </c>
      <c r="BK114" t="s">
        <v>68</v>
      </c>
      <c r="BL114">
        <v>0.9231846249954283</v>
      </c>
      <c r="BM114">
        <v>3878</v>
      </c>
      <c r="BN114" t="s">
        <v>119</v>
      </c>
      <c r="BO114" t="s">
        <v>211</v>
      </c>
      <c r="BP114">
        <v>2</v>
      </c>
      <c r="BQ114">
        <v>3833.6459999999997</v>
      </c>
      <c r="BR114">
        <v>4.2510498283753195E-2</v>
      </c>
      <c r="BS114">
        <v>0.21433712108746145</v>
      </c>
      <c r="BT114">
        <v>0.19015840273202064</v>
      </c>
      <c r="BU114">
        <v>15.131</v>
      </c>
      <c r="BV114">
        <v>0.1304241445349936</v>
      </c>
      <c r="BW114">
        <v>3.5736215602588244</v>
      </c>
      <c r="BX114">
        <v>11</v>
      </c>
      <c r="BY114">
        <v>5</v>
      </c>
      <c r="BZ114">
        <v>137</v>
      </c>
    </row>
    <row r="115" spans="1:78" ht="16.5">
      <c r="A115" s="126" t="str">
        <f t="shared" si="19"/>
        <v>청라교통</v>
      </c>
      <c r="B115" s="127" t="str">
        <f t="shared" si="20"/>
        <v>조점룡</v>
      </c>
      <c r="C115" s="128" t="str">
        <f t="shared" si="21"/>
        <v>C</v>
      </c>
      <c r="D115" s="129">
        <f t="shared" si="22"/>
        <v>0.88182791836270402</v>
      </c>
      <c r="E115" s="130">
        <f t="shared" si="23"/>
        <v>6395</v>
      </c>
      <c r="F115" s="131" t="str">
        <f t="shared" si="24"/>
        <v>306</v>
      </c>
      <c r="G115" s="132" t="str">
        <f t="shared" si="25"/>
        <v>70바6087</v>
      </c>
      <c r="H115" s="133">
        <f t="shared" si="26"/>
        <v>2</v>
      </c>
      <c r="I115" s="134">
        <f t="shared" si="27"/>
        <v>4008.6089999999999</v>
      </c>
      <c r="J115" s="135">
        <f t="shared" si="28"/>
        <v>2.7859828347194304E-2</v>
      </c>
      <c r="K115" s="135">
        <f t="shared" si="29"/>
        <v>0.29107197023000742</v>
      </c>
      <c r="L115" s="135">
        <f t="shared" si="30"/>
        <v>0.13870147974022909</v>
      </c>
      <c r="M115" s="136">
        <f t="shared" si="31"/>
        <v>18.382000000000001</v>
      </c>
      <c r="N115" s="137">
        <f t="shared" si="32"/>
        <v>0</v>
      </c>
      <c r="O115" s="137">
        <f t="shared" si="33"/>
        <v>25.769537512887887</v>
      </c>
      <c r="P115" s="218">
        <f t="shared" si="34"/>
        <v>46</v>
      </c>
      <c r="Q115" s="219">
        <f t="shared" si="35"/>
        <v>0</v>
      </c>
      <c r="R115" s="219">
        <f t="shared" si="36"/>
        <v>1033</v>
      </c>
      <c r="T115">
        <v>531</v>
      </c>
      <c r="U115">
        <v>6395</v>
      </c>
      <c r="V115" t="s">
        <v>325</v>
      </c>
      <c r="W115">
        <v>4008.6089999999999</v>
      </c>
      <c r="X115">
        <v>1341.8679999999999</v>
      </c>
      <c r="Y115">
        <v>2.9870000000000001</v>
      </c>
      <c r="Z115">
        <v>18.382000000000001</v>
      </c>
      <c r="AA115">
        <v>137.263588</v>
      </c>
      <c r="AB115">
        <v>3.8241399999999999</v>
      </c>
      <c r="AC115">
        <v>39.953583000000002</v>
      </c>
      <c r="AD115" s="1">
        <v>556</v>
      </c>
      <c r="AE115">
        <v>0</v>
      </c>
      <c r="AF115">
        <v>1033</v>
      </c>
      <c r="AG115">
        <v>93</v>
      </c>
      <c r="AH115">
        <v>29.203731000000001</v>
      </c>
      <c r="AI115">
        <v>24684.6</v>
      </c>
      <c r="AJ115">
        <v>14805.3</v>
      </c>
      <c r="AK115">
        <v>46</v>
      </c>
      <c r="AL115">
        <v>30994</v>
      </c>
      <c r="AM115">
        <v>0.88182791836270402</v>
      </c>
      <c r="AN115" t="s">
        <v>69</v>
      </c>
      <c r="AO115">
        <v>3764.3620000000001</v>
      </c>
      <c r="AP115" t="s">
        <v>654</v>
      </c>
      <c r="AQ115" t="s">
        <v>117</v>
      </c>
      <c r="AR115" t="s">
        <v>119</v>
      </c>
      <c r="AS115" t="s">
        <v>117</v>
      </c>
      <c r="AT115" t="s">
        <v>119</v>
      </c>
      <c r="AU115" t="s">
        <v>203</v>
      </c>
      <c r="AV115" t="s">
        <v>325</v>
      </c>
      <c r="AW115" t="s">
        <v>69</v>
      </c>
      <c r="AX115">
        <v>6395</v>
      </c>
      <c r="AY115" t="s">
        <v>448</v>
      </c>
      <c r="AZ115">
        <v>2</v>
      </c>
      <c r="BA115" t="s">
        <v>376</v>
      </c>
      <c r="BB115">
        <v>2</v>
      </c>
      <c r="BC115">
        <v>1</v>
      </c>
      <c r="BE115" t="s">
        <v>69</v>
      </c>
      <c r="BF115">
        <v>0</v>
      </c>
      <c r="BG115" t="s">
        <v>341</v>
      </c>
      <c r="BI115" t="s">
        <v>117</v>
      </c>
      <c r="BJ115" t="s">
        <v>325</v>
      </c>
      <c r="BK115" t="s">
        <v>69</v>
      </c>
      <c r="BL115">
        <v>0.88182791836270402</v>
      </c>
      <c r="BM115">
        <v>6395</v>
      </c>
      <c r="BN115" t="s">
        <v>119</v>
      </c>
      <c r="BO115" t="s">
        <v>203</v>
      </c>
      <c r="BP115">
        <v>2</v>
      </c>
      <c r="BQ115">
        <v>4008.6089999999999</v>
      </c>
      <c r="BR115">
        <v>2.7859828347194304E-2</v>
      </c>
      <c r="BS115">
        <v>0.29107197023000742</v>
      </c>
      <c r="BT115">
        <v>0.13870147974022909</v>
      </c>
      <c r="BU115">
        <v>18.382000000000001</v>
      </c>
      <c r="BV115">
        <v>0</v>
      </c>
      <c r="BW115">
        <v>25.769537512887887</v>
      </c>
      <c r="BX115">
        <v>46</v>
      </c>
      <c r="BY115">
        <v>0</v>
      </c>
      <c r="BZ115">
        <v>1033</v>
      </c>
    </row>
    <row r="116" spans="1:78" ht="16.5">
      <c r="A116" s="109" t="str">
        <f t="shared" si="19"/>
        <v>청라교통</v>
      </c>
      <c r="B116" s="110" t="str">
        <f t="shared" si="20"/>
        <v>조중희</v>
      </c>
      <c r="C116" s="111" t="str">
        <f t="shared" si="21"/>
        <v>D</v>
      </c>
      <c r="D116" s="112">
        <f t="shared" si="22"/>
        <v>0.83881135064763757</v>
      </c>
      <c r="E116" s="113">
        <f t="shared" si="23"/>
        <v>8166</v>
      </c>
      <c r="F116" s="114" t="str">
        <f t="shared" si="24"/>
        <v>306</v>
      </c>
      <c r="G116" s="115" t="str">
        <f t="shared" si="25"/>
        <v>70바6085</v>
      </c>
      <c r="H116" s="116">
        <f t="shared" si="26"/>
        <v>2</v>
      </c>
      <c r="I116" s="117">
        <f t="shared" si="27"/>
        <v>4503.3810000000003</v>
      </c>
      <c r="J116" s="118">
        <f t="shared" si="28"/>
        <v>1.3192856692767433E-2</v>
      </c>
      <c r="K116" s="118">
        <f t="shared" si="29"/>
        <v>0.30203765015887724</v>
      </c>
      <c r="L116" s="118">
        <f t="shared" si="30"/>
        <v>0.11591291076637752</v>
      </c>
      <c r="M116" s="119">
        <f t="shared" si="31"/>
        <v>21.341999999999999</v>
      </c>
      <c r="N116" s="120">
        <f t="shared" si="32"/>
        <v>0.39969969229785351</v>
      </c>
      <c r="O116" s="120">
        <f t="shared" si="33"/>
        <v>33.219485537643827</v>
      </c>
      <c r="P116" s="220">
        <f t="shared" si="34"/>
        <v>42</v>
      </c>
      <c r="Q116" s="221">
        <f t="shared" si="35"/>
        <v>18</v>
      </c>
      <c r="R116" s="221">
        <f t="shared" si="36"/>
        <v>1496</v>
      </c>
      <c r="T116">
        <v>531</v>
      </c>
      <c r="U116">
        <v>8166</v>
      </c>
      <c r="V116" t="s">
        <v>326</v>
      </c>
      <c r="W116">
        <v>4503.3810000000003</v>
      </c>
      <c r="X116">
        <v>1626.7529999999999</v>
      </c>
      <c r="Y116">
        <v>2.7679999999999998</v>
      </c>
      <c r="Z116">
        <v>21.341999999999999</v>
      </c>
      <c r="AA116">
        <v>145.44719499999999</v>
      </c>
      <c r="AB116">
        <v>1.9188639999999999</v>
      </c>
      <c r="AC116">
        <v>43.930529</v>
      </c>
      <c r="AD116" s="1">
        <v>522</v>
      </c>
      <c r="AE116">
        <v>18</v>
      </c>
      <c r="AF116">
        <v>1496</v>
      </c>
      <c r="AG116">
        <v>93</v>
      </c>
      <c r="AH116">
        <v>30.962309000000001</v>
      </c>
      <c r="AI116">
        <v>35277.599999999999</v>
      </c>
      <c r="AJ116">
        <v>13189</v>
      </c>
      <c r="AK116">
        <v>42</v>
      </c>
      <c r="AL116">
        <v>23007</v>
      </c>
      <c r="AM116">
        <v>0.83881135064763757</v>
      </c>
      <c r="AN116" t="s">
        <v>67</v>
      </c>
      <c r="AO116">
        <v>4258.9949999999999</v>
      </c>
      <c r="AP116" t="s">
        <v>655</v>
      </c>
      <c r="AQ116" t="s">
        <v>117</v>
      </c>
      <c r="AR116" t="s">
        <v>119</v>
      </c>
      <c r="AS116" t="s">
        <v>117</v>
      </c>
      <c r="AT116" t="s">
        <v>119</v>
      </c>
      <c r="AU116" t="s">
        <v>202</v>
      </c>
      <c r="AV116" t="s">
        <v>326</v>
      </c>
      <c r="AW116" t="s">
        <v>67</v>
      </c>
      <c r="AX116">
        <v>8166</v>
      </c>
      <c r="AY116" t="s">
        <v>433</v>
      </c>
      <c r="AZ116">
        <v>2</v>
      </c>
      <c r="BA116" t="s">
        <v>352</v>
      </c>
      <c r="BB116">
        <v>2</v>
      </c>
      <c r="BC116">
        <v>1</v>
      </c>
      <c r="BE116" t="s">
        <v>67</v>
      </c>
      <c r="BF116">
        <v>0</v>
      </c>
      <c r="BG116" t="s">
        <v>341</v>
      </c>
      <c r="BI116" t="s">
        <v>117</v>
      </c>
      <c r="BJ116" t="s">
        <v>326</v>
      </c>
      <c r="BK116" t="s">
        <v>67</v>
      </c>
      <c r="BL116">
        <v>0.83881135064763757</v>
      </c>
      <c r="BM116">
        <v>8166</v>
      </c>
      <c r="BN116" t="s">
        <v>119</v>
      </c>
      <c r="BO116" t="s">
        <v>202</v>
      </c>
      <c r="BP116">
        <v>2</v>
      </c>
      <c r="BQ116">
        <v>4503.3810000000003</v>
      </c>
      <c r="BR116">
        <v>1.3192856692767433E-2</v>
      </c>
      <c r="BS116">
        <v>0.30203765015887724</v>
      </c>
      <c r="BT116">
        <v>0.11591291076637752</v>
      </c>
      <c r="BU116">
        <v>21.341999999999999</v>
      </c>
      <c r="BV116">
        <v>0.39969969229785351</v>
      </c>
      <c r="BW116">
        <v>33.219485537643827</v>
      </c>
      <c r="BX116">
        <v>42</v>
      </c>
      <c r="BY116">
        <v>18</v>
      </c>
      <c r="BZ116">
        <v>1496</v>
      </c>
    </row>
    <row r="117" spans="1:78" ht="16.5">
      <c r="A117" s="126" t="str">
        <f t="shared" si="19"/>
        <v>청라교통</v>
      </c>
      <c r="B117" s="127" t="str">
        <f t="shared" si="20"/>
        <v>진충현</v>
      </c>
      <c r="C117" s="128" t="str">
        <f t="shared" si="21"/>
        <v>S</v>
      </c>
      <c r="D117" s="129">
        <f t="shared" si="22"/>
        <v>1.0989274972484668</v>
      </c>
      <c r="E117" s="130">
        <f t="shared" si="23"/>
        <v>4405</v>
      </c>
      <c r="F117" s="131" t="str">
        <f t="shared" si="24"/>
        <v>306</v>
      </c>
      <c r="G117" s="132" t="str">
        <f t="shared" si="25"/>
        <v>70바5921</v>
      </c>
      <c r="H117" s="133">
        <f t="shared" si="26"/>
        <v>2</v>
      </c>
      <c r="I117" s="134">
        <f t="shared" si="27"/>
        <v>4227.643</v>
      </c>
      <c r="J117" s="135">
        <f t="shared" si="28"/>
        <v>2.1767228884154743E-3</v>
      </c>
      <c r="K117" s="135">
        <f t="shared" si="29"/>
        <v>0.17268720880172797</v>
      </c>
      <c r="L117" s="135">
        <f t="shared" si="30"/>
        <v>0.1173230568427845</v>
      </c>
      <c r="M117" s="136">
        <f t="shared" si="31"/>
        <v>12.15</v>
      </c>
      <c r="N117" s="137">
        <f t="shared" si="32"/>
        <v>0</v>
      </c>
      <c r="O117" s="137">
        <f t="shared" si="33"/>
        <v>4.5651915263422191</v>
      </c>
      <c r="P117" s="218">
        <f t="shared" si="34"/>
        <v>5</v>
      </c>
      <c r="Q117" s="219">
        <f t="shared" si="35"/>
        <v>0</v>
      </c>
      <c r="R117" s="219">
        <f t="shared" si="36"/>
        <v>193</v>
      </c>
      <c r="T117">
        <v>531</v>
      </c>
      <c r="U117">
        <v>4405</v>
      </c>
      <c r="V117" t="s">
        <v>327</v>
      </c>
      <c r="W117">
        <v>4227.643</v>
      </c>
      <c r="X117">
        <v>1202.194</v>
      </c>
      <c r="Y117">
        <v>3.5169999999999999</v>
      </c>
      <c r="Z117">
        <v>12.15</v>
      </c>
      <c r="AA117">
        <v>121.59885</v>
      </c>
      <c r="AB117">
        <v>0.26468700000000001</v>
      </c>
      <c r="AC117">
        <v>20.998566</v>
      </c>
      <c r="AD117" s="1">
        <v>496</v>
      </c>
      <c r="AE117">
        <v>0</v>
      </c>
      <c r="AF117">
        <v>193</v>
      </c>
      <c r="AG117">
        <v>90</v>
      </c>
      <c r="AH117">
        <v>34.767128999999997</v>
      </c>
      <c r="AI117">
        <v>21557.4</v>
      </c>
      <c r="AJ117">
        <v>4670.3999999999996</v>
      </c>
      <c r="AK117">
        <v>5</v>
      </c>
      <c r="AL117">
        <v>568</v>
      </c>
      <c r="AM117">
        <v>1.0989274972484668</v>
      </c>
      <c r="AN117" t="s">
        <v>71</v>
      </c>
      <c r="AO117">
        <v>3982.8969999999999</v>
      </c>
      <c r="AP117" t="s">
        <v>656</v>
      </c>
      <c r="AQ117" t="s">
        <v>117</v>
      </c>
      <c r="AR117" t="s">
        <v>119</v>
      </c>
      <c r="AS117" t="s">
        <v>117</v>
      </c>
      <c r="AT117" t="s">
        <v>119</v>
      </c>
      <c r="AU117" t="s">
        <v>198</v>
      </c>
      <c r="AV117" t="s">
        <v>327</v>
      </c>
      <c r="AW117" t="s">
        <v>71</v>
      </c>
      <c r="AX117">
        <v>4405</v>
      </c>
      <c r="AY117" t="s">
        <v>487</v>
      </c>
      <c r="AZ117">
        <v>1</v>
      </c>
      <c r="BA117" t="s">
        <v>511</v>
      </c>
      <c r="BB117">
        <v>2</v>
      </c>
      <c r="BC117">
        <v>1</v>
      </c>
      <c r="BE117" t="s">
        <v>71</v>
      </c>
      <c r="BF117">
        <v>0</v>
      </c>
      <c r="BG117" t="s">
        <v>341</v>
      </c>
      <c r="BI117" t="s">
        <v>117</v>
      </c>
      <c r="BJ117" t="s">
        <v>327</v>
      </c>
      <c r="BK117" t="s">
        <v>71</v>
      </c>
      <c r="BL117">
        <v>1.0989274972484668</v>
      </c>
      <c r="BM117">
        <v>4405</v>
      </c>
      <c r="BN117" t="s">
        <v>119</v>
      </c>
      <c r="BO117" t="s">
        <v>198</v>
      </c>
      <c r="BP117">
        <v>2</v>
      </c>
      <c r="BQ117">
        <v>4227.643</v>
      </c>
      <c r="BR117">
        <v>2.1767228884154743E-3</v>
      </c>
      <c r="BS117">
        <v>0.17268720880172797</v>
      </c>
      <c r="BT117">
        <v>0.1173230568427845</v>
      </c>
      <c r="BU117">
        <v>12.15</v>
      </c>
      <c r="BV117">
        <v>0</v>
      </c>
      <c r="BW117">
        <v>4.5651915263422191</v>
      </c>
      <c r="BX117">
        <v>5</v>
      </c>
      <c r="BY117">
        <v>0</v>
      </c>
      <c r="BZ117">
        <v>193</v>
      </c>
    </row>
    <row r="118" spans="1:78" ht="16.5">
      <c r="A118" s="109" t="str">
        <f t="shared" si="19"/>
        <v>청라교통</v>
      </c>
      <c r="B118" s="110" t="str">
        <f t="shared" si="20"/>
        <v>최윤호</v>
      </c>
      <c r="C118" s="111" t="str">
        <f t="shared" si="21"/>
        <v>A</v>
      </c>
      <c r="D118" s="112">
        <f t="shared" si="22"/>
        <v>0.99043161574874483</v>
      </c>
      <c r="E118" s="113">
        <f t="shared" si="23"/>
        <v>5331</v>
      </c>
      <c r="F118" s="114" t="str">
        <f t="shared" si="24"/>
        <v>306</v>
      </c>
      <c r="G118" s="115" t="str">
        <f t="shared" si="25"/>
        <v>70바6050</v>
      </c>
      <c r="H118" s="116">
        <f t="shared" si="26"/>
        <v>2</v>
      </c>
      <c r="I118" s="117">
        <f t="shared" si="27"/>
        <v>3969.1849999999999</v>
      </c>
      <c r="J118" s="118">
        <f t="shared" si="28"/>
        <v>3.5083732888927986E-2</v>
      </c>
      <c r="K118" s="118">
        <f t="shared" si="29"/>
        <v>0.20734885453958066</v>
      </c>
      <c r="L118" s="118">
        <f t="shared" si="30"/>
        <v>0.10455546919581728</v>
      </c>
      <c r="M118" s="119">
        <f t="shared" si="31"/>
        <v>16.303000000000001</v>
      </c>
      <c r="N118" s="120">
        <f t="shared" si="32"/>
        <v>2.5194088962847538E-2</v>
      </c>
      <c r="O118" s="120">
        <f t="shared" si="33"/>
        <v>12.622238570386616</v>
      </c>
      <c r="P118" s="220">
        <f t="shared" si="34"/>
        <v>2</v>
      </c>
      <c r="Q118" s="221">
        <f t="shared" si="35"/>
        <v>1</v>
      </c>
      <c r="R118" s="221">
        <f t="shared" si="36"/>
        <v>501</v>
      </c>
      <c r="T118">
        <v>531</v>
      </c>
      <c r="U118">
        <v>5331</v>
      </c>
      <c r="V118" t="s">
        <v>328</v>
      </c>
      <c r="W118">
        <v>3969.1849999999999</v>
      </c>
      <c r="X118">
        <v>1251.1479999999999</v>
      </c>
      <c r="Y118">
        <v>3.1720000000000002</v>
      </c>
      <c r="Z118">
        <v>16.303000000000001</v>
      </c>
      <c r="AA118">
        <v>122.737196</v>
      </c>
      <c r="AB118">
        <v>4.3060790000000004</v>
      </c>
      <c r="AC118">
        <v>25.449417</v>
      </c>
      <c r="AD118" s="1">
        <v>415</v>
      </c>
      <c r="AE118">
        <v>1</v>
      </c>
      <c r="AF118">
        <v>501</v>
      </c>
      <c r="AG118">
        <v>91</v>
      </c>
      <c r="AH118">
        <v>32.338892000000001</v>
      </c>
      <c r="AI118">
        <v>22348.1</v>
      </c>
      <c r="AJ118">
        <v>7412.5</v>
      </c>
      <c r="AK118">
        <v>2</v>
      </c>
      <c r="AL118">
        <v>207</v>
      </c>
      <c r="AM118">
        <v>0.99043161574874483</v>
      </c>
      <c r="AN118" t="s">
        <v>66</v>
      </c>
      <c r="AO118">
        <v>3723.5129999999999</v>
      </c>
      <c r="AP118" t="s">
        <v>657</v>
      </c>
      <c r="AQ118" t="s">
        <v>117</v>
      </c>
      <c r="AR118" t="s">
        <v>119</v>
      </c>
      <c r="AS118" t="s">
        <v>117</v>
      </c>
      <c r="AT118" t="s">
        <v>119</v>
      </c>
      <c r="AU118" t="s">
        <v>200</v>
      </c>
      <c r="AV118" t="s">
        <v>328</v>
      </c>
      <c r="AW118" t="s">
        <v>66</v>
      </c>
      <c r="AX118">
        <v>5331</v>
      </c>
      <c r="AY118" t="s">
        <v>465</v>
      </c>
      <c r="AZ118">
        <v>1</v>
      </c>
      <c r="BA118" t="s">
        <v>374</v>
      </c>
      <c r="BB118">
        <v>2</v>
      </c>
      <c r="BC118">
        <v>1</v>
      </c>
      <c r="BE118" t="s">
        <v>66</v>
      </c>
      <c r="BF118">
        <v>0</v>
      </c>
      <c r="BG118" t="s">
        <v>341</v>
      </c>
      <c r="BI118" t="s">
        <v>117</v>
      </c>
      <c r="BJ118" t="s">
        <v>328</v>
      </c>
      <c r="BK118" t="s">
        <v>66</v>
      </c>
      <c r="BL118">
        <v>0.99043161574874483</v>
      </c>
      <c r="BM118">
        <v>5331</v>
      </c>
      <c r="BN118" t="s">
        <v>119</v>
      </c>
      <c r="BO118" t="s">
        <v>200</v>
      </c>
      <c r="BP118">
        <v>2</v>
      </c>
      <c r="BQ118">
        <v>3969.1849999999999</v>
      </c>
      <c r="BR118">
        <v>3.5083732888927986E-2</v>
      </c>
      <c r="BS118">
        <v>0.20734885453958066</v>
      </c>
      <c r="BT118">
        <v>0.10455546919581728</v>
      </c>
      <c r="BU118">
        <v>16.303000000000001</v>
      </c>
      <c r="BV118">
        <v>2.5194088962847538E-2</v>
      </c>
      <c r="BW118">
        <v>12.622238570386616</v>
      </c>
      <c r="BX118">
        <v>2</v>
      </c>
      <c r="BY118">
        <v>1</v>
      </c>
      <c r="BZ118">
        <v>501</v>
      </c>
    </row>
    <row r="119" spans="1:78" ht="16.5">
      <c r="A119" s="126" t="str">
        <f t="shared" si="19"/>
        <v>청라교통</v>
      </c>
      <c r="B119" s="127" t="str">
        <f t="shared" si="20"/>
        <v>최은식</v>
      </c>
      <c r="C119" s="128" t="str">
        <f t="shared" si="21"/>
        <v>D</v>
      </c>
      <c r="D119" s="129">
        <f t="shared" si="22"/>
        <v>0.83184081184183389</v>
      </c>
      <c r="E119" s="130">
        <f t="shared" si="23"/>
        <v>5975</v>
      </c>
      <c r="F119" s="131" t="str">
        <f t="shared" si="24"/>
        <v>112</v>
      </c>
      <c r="G119" s="132" t="str">
        <f t="shared" si="25"/>
        <v>70바6064</v>
      </c>
      <c r="H119" s="133">
        <f t="shared" si="26"/>
        <v>3</v>
      </c>
      <c r="I119" s="134">
        <f t="shared" si="27"/>
        <v>1414.8300000000002</v>
      </c>
      <c r="J119" s="135">
        <f t="shared" si="28"/>
        <v>1.9077599450299462E-2</v>
      </c>
      <c r="K119" s="135">
        <f t="shared" si="29"/>
        <v>0.43542622080996962</v>
      </c>
      <c r="L119" s="135">
        <f t="shared" si="30"/>
        <v>0.18447445982909605</v>
      </c>
      <c r="M119" s="136">
        <f t="shared" si="31"/>
        <v>20.370999999999999</v>
      </c>
      <c r="N119" s="137">
        <f t="shared" si="32"/>
        <v>0.21203960899896099</v>
      </c>
      <c r="O119" s="137">
        <f t="shared" si="33"/>
        <v>7.5627460542962748</v>
      </c>
      <c r="P119" s="218">
        <f t="shared" si="34"/>
        <v>28</v>
      </c>
      <c r="Q119" s="219">
        <f t="shared" si="35"/>
        <v>3</v>
      </c>
      <c r="R119" s="219">
        <f t="shared" si="36"/>
        <v>107</v>
      </c>
      <c r="T119">
        <v>531</v>
      </c>
      <c r="U119">
        <v>5975</v>
      </c>
      <c r="V119" t="s">
        <v>524</v>
      </c>
      <c r="W119">
        <v>1414.83</v>
      </c>
      <c r="X119">
        <v>838.43700000000001</v>
      </c>
      <c r="Y119">
        <v>1.6870000000000001</v>
      </c>
      <c r="Z119">
        <v>20.370999999999999</v>
      </c>
      <c r="AA119">
        <v>93.768872999999999</v>
      </c>
      <c r="AB119">
        <v>1.7888850000000001</v>
      </c>
      <c r="AC119">
        <v>40.829425999999998</v>
      </c>
      <c r="AD119" s="1">
        <v>261</v>
      </c>
      <c r="AE119">
        <v>3</v>
      </c>
      <c r="AF119">
        <v>107</v>
      </c>
      <c r="AG119">
        <v>80</v>
      </c>
      <c r="AH119">
        <v>15.088482000000001</v>
      </c>
      <c r="AI119">
        <v>2599.1</v>
      </c>
      <c r="AJ119">
        <v>0</v>
      </c>
      <c r="AK119">
        <v>28</v>
      </c>
      <c r="AL119">
        <v>27857</v>
      </c>
      <c r="AM119">
        <v>0.83184081184183389</v>
      </c>
      <c r="AN119" t="s">
        <v>67</v>
      </c>
      <c r="AO119">
        <v>1197.1020000000001</v>
      </c>
      <c r="AP119" t="s">
        <v>658</v>
      </c>
      <c r="AQ119" t="s">
        <v>117</v>
      </c>
      <c r="AR119" t="s">
        <v>118</v>
      </c>
      <c r="AS119" t="s">
        <v>117</v>
      </c>
      <c r="AT119" t="s">
        <v>118</v>
      </c>
      <c r="AU119" t="s">
        <v>187</v>
      </c>
      <c r="AV119" t="s">
        <v>524</v>
      </c>
      <c r="AW119" t="s">
        <v>67</v>
      </c>
      <c r="AX119">
        <v>5975</v>
      </c>
      <c r="AY119" t="s">
        <v>446</v>
      </c>
      <c r="AZ119">
        <v>4</v>
      </c>
      <c r="BA119" t="s">
        <v>486</v>
      </c>
      <c r="BB119">
        <v>3</v>
      </c>
      <c r="BC119">
        <v>1</v>
      </c>
      <c r="BE119" t="s">
        <v>410</v>
      </c>
      <c r="BF119" t="s">
        <v>411</v>
      </c>
      <c r="BG119" t="s">
        <v>410</v>
      </c>
      <c r="BI119" t="s">
        <v>117</v>
      </c>
      <c r="BJ119" t="s">
        <v>524</v>
      </c>
      <c r="BK119" t="s">
        <v>67</v>
      </c>
      <c r="BL119">
        <v>0.83184081184183389</v>
      </c>
      <c r="BM119">
        <v>5975</v>
      </c>
      <c r="BN119" t="s">
        <v>118</v>
      </c>
      <c r="BO119" t="s">
        <v>187</v>
      </c>
      <c r="BP119">
        <v>3</v>
      </c>
      <c r="BQ119">
        <v>1414.8300000000002</v>
      </c>
      <c r="BR119">
        <v>1.9077599450299462E-2</v>
      </c>
      <c r="BS119">
        <v>0.43542622080996962</v>
      </c>
      <c r="BT119">
        <v>0.18447445982909608</v>
      </c>
      <c r="BU119">
        <v>20.370999999999999</v>
      </c>
      <c r="BV119">
        <v>0.21203960899896099</v>
      </c>
      <c r="BW119">
        <v>7.5627460542962748</v>
      </c>
      <c r="BX119">
        <v>28</v>
      </c>
      <c r="BY119">
        <v>3</v>
      </c>
      <c r="BZ119">
        <v>107</v>
      </c>
    </row>
    <row r="120" spans="1:78" ht="16.5">
      <c r="A120" s="109" t="str">
        <f t="shared" si="19"/>
        <v>청라교통</v>
      </c>
      <c r="B120" s="110" t="str">
        <f t="shared" si="20"/>
        <v>최일권</v>
      </c>
      <c r="C120" s="111" t="str">
        <f t="shared" si="21"/>
        <v>C</v>
      </c>
      <c r="D120" s="112">
        <f t="shared" si="22"/>
        <v>0.89994044213481217</v>
      </c>
      <c r="E120" s="113">
        <f t="shared" si="23"/>
        <v>5773</v>
      </c>
      <c r="F120" s="114" t="str">
        <f t="shared" si="24"/>
        <v>307</v>
      </c>
      <c r="G120" s="115" t="str">
        <f t="shared" si="25"/>
        <v>70바5968</v>
      </c>
      <c r="H120" s="116">
        <f t="shared" si="26"/>
        <v>2</v>
      </c>
      <c r="I120" s="117">
        <f t="shared" si="27"/>
        <v>3397.6779999999999</v>
      </c>
      <c r="J120" s="118">
        <f t="shared" si="28"/>
        <v>2.8233597068733629E-2</v>
      </c>
      <c r="K120" s="118">
        <f t="shared" si="29"/>
        <v>0.33167273764037347</v>
      </c>
      <c r="L120" s="118">
        <f t="shared" si="30"/>
        <v>0.19572190184002133</v>
      </c>
      <c r="M120" s="119">
        <f t="shared" si="31"/>
        <v>20.065999999999999</v>
      </c>
      <c r="N120" s="120">
        <f t="shared" si="32"/>
        <v>0.50034170395193422</v>
      </c>
      <c r="O120" s="120">
        <f t="shared" si="33"/>
        <v>28.93152323439714</v>
      </c>
      <c r="P120" s="220">
        <f t="shared" si="34"/>
        <v>28</v>
      </c>
      <c r="Q120" s="221">
        <f t="shared" si="35"/>
        <v>17</v>
      </c>
      <c r="R120" s="221">
        <f t="shared" si="36"/>
        <v>983</v>
      </c>
      <c r="T120">
        <v>531</v>
      </c>
      <c r="U120">
        <v>5773</v>
      </c>
      <c r="V120" t="s">
        <v>329</v>
      </c>
      <c r="W120">
        <v>3397.6779999999999</v>
      </c>
      <c r="X120">
        <v>1347.6949999999999</v>
      </c>
      <c r="Y120">
        <v>2.5209999999999999</v>
      </c>
      <c r="Z120">
        <v>20.065999999999999</v>
      </c>
      <c r="AA120">
        <v>132.93803800000001</v>
      </c>
      <c r="AB120">
        <v>3.7533189999999998</v>
      </c>
      <c r="AC120">
        <v>44.091923000000001</v>
      </c>
      <c r="AD120" s="1">
        <v>665</v>
      </c>
      <c r="AE120">
        <v>17</v>
      </c>
      <c r="AF120">
        <v>983</v>
      </c>
      <c r="AG120">
        <v>98</v>
      </c>
      <c r="AH120">
        <v>25.558357999999998</v>
      </c>
      <c r="AI120">
        <v>25101.3</v>
      </c>
      <c r="AJ120">
        <v>8276.5</v>
      </c>
      <c r="AK120">
        <v>28</v>
      </c>
      <c r="AL120">
        <v>20372</v>
      </c>
      <c r="AM120">
        <v>0.89994044213481217</v>
      </c>
      <c r="AN120" t="s">
        <v>69</v>
      </c>
      <c r="AO120">
        <v>3271.627</v>
      </c>
      <c r="AP120" t="s">
        <v>659</v>
      </c>
      <c r="AQ120" t="s">
        <v>117</v>
      </c>
      <c r="AR120" t="s">
        <v>120</v>
      </c>
      <c r="AS120" t="s">
        <v>117</v>
      </c>
      <c r="AT120" t="s">
        <v>120</v>
      </c>
      <c r="AU120" t="s">
        <v>212</v>
      </c>
      <c r="AV120" t="s">
        <v>329</v>
      </c>
      <c r="AW120" t="s">
        <v>69</v>
      </c>
      <c r="AX120">
        <v>5773</v>
      </c>
      <c r="AY120" t="s">
        <v>455</v>
      </c>
      <c r="AZ120">
        <v>1</v>
      </c>
      <c r="BA120" t="s">
        <v>378</v>
      </c>
      <c r="BB120">
        <v>2</v>
      </c>
      <c r="BC120">
        <v>1</v>
      </c>
      <c r="BE120" t="s">
        <v>69</v>
      </c>
      <c r="BF120">
        <v>0</v>
      </c>
      <c r="BG120" t="s">
        <v>341</v>
      </c>
      <c r="BI120" t="s">
        <v>117</v>
      </c>
      <c r="BJ120" t="s">
        <v>329</v>
      </c>
      <c r="BK120" t="s">
        <v>69</v>
      </c>
      <c r="BL120">
        <v>0.89994044213481217</v>
      </c>
      <c r="BM120">
        <v>5773</v>
      </c>
      <c r="BN120" t="s">
        <v>120</v>
      </c>
      <c r="BO120" t="s">
        <v>212</v>
      </c>
      <c r="BP120">
        <v>2</v>
      </c>
      <c r="BQ120">
        <v>3397.6779999999999</v>
      </c>
      <c r="BR120">
        <v>2.8233597068733629E-2</v>
      </c>
      <c r="BS120">
        <v>0.33167273764037347</v>
      </c>
      <c r="BT120">
        <v>0.19572190184002133</v>
      </c>
      <c r="BU120">
        <v>20.065999999999999</v>
      </c>
      <c r="BV120">
        <v>0.50034170395193422</v>
      </c>
      <c r="BW120">
        <v>28.93152323439714</v>
      </c>
      <c r="BX120">
        <v>28</v>
      </c>
      <c r="BY120">
        <v>17</v>
      </c>
      <c r="BZ120">
        <v>983</v>
      </c>
    </row>
    <row r="121" spans="1:78" ht="16.5">
      <c r="A121" s="126" t="str">
        <f t="shared" si="19"/>
        <v>청라교통</v>
      </c>
      <c r="B121" s="127" t="str">
        <f t="shared" si="20"/>
        <v>최준이</v>
      </c>
      <c r="C121" s="128" t="str">
        <f t="shared" si="21"/>
        <v>D</v>
      </c>
      <c r="D121" s="129">
        <f t="shared" si="22"/>
        <v>0.84681818181818169</v>
      </c>
      <c r="E121" s="130">
        <f t="shared" si="23"/>
        <v>8249</v>
      </c>
      <c r="F121" s="131" t="str">
        <f t="shared" si="24"/>
        <v>112</v>
      </c>
      <c r="G121" s="132" t="str">
        <f t="shared" si="25"/>
        <v>70바6056</v>
      </c>
      <c r="H121" s="133">
        <f t="shared" si="26"/>
        <v>1</v>
      </c>
      <c r="I121" s="134">
        <f t="shared" si="27"/>
        <v>2418.404</v>
      </c>
      <c r="J121" s="135">
        <f t="shared" si="28"/>
        <v>2.624072082721636E-2</v>
      </c>
      <c r="K121" s="135">
        <f t="shared" si="29"/>
        <v>0.39652268494593568</v>
      </c>
      <c r="L121" s="135">
        <f t="shared" si="30"/>
        <v>0.16581183292783175</v>
      </c>
      <c r="M121" s="136">
        <f t="shared" si="31"/>
        <v>15.525</v>
      </c>
      <c r="N121" s="137">
        <f t="shared" si="32"/>
        <v>0.24809750562767843</v>
      </c>
      <c r="O121" s="137">
        <f t="shared" si="33"/>
        <v>72.237723721925704</v>
      </c>
      <c r="P121" s="218">
        <f t="shared" si="34"/>
        <v>13</v>
      </c>
      <c r="Q121" s="219">
        <f t="shared" si="35"/>
        <v>6</v>
      </c>
      <c r="R121" s="219">
        <f t="shared" si="36"/>
        <v>1747</v>
      </c>
      <c r="T121">
        <v>531</v>
      </c>
      <c r="U121">
        <v>8249</v>
      </c>
      <c r="V121" t="s">
        <v>368</v>
      </c>
      <c r="W121">
        <v>2418.404</v>
      </c>
      <c r="X121">
        <v>1298.403</v>
      </c>
      <c r="Y121">
        <v>1.863</v>
      </c>
      <c r="Z121">
        <v>15.525</v>
      </c>
      <c r="AA121">
        <v>149.787463</v>
      </c>
      <c r="AB121">
        <v>3.9305310000000002</v>
      </c>
      <c r="AC121">
        <v>59.394126999999997</v>
      </c>
      <c r="AD121" s="1">
        <v>401</v>
      </c>
      <c r="AE121">
        <v>6</v>
      </c>
      <c r="AF121">
        <v>1747</v>
      </c>
      <c r="AG121">
        <v>82</v>
      </c>
      <c r="AH121">
        <v>16.145569999999999</v>
      </c>
      <c r="AI121">
        <v>2549.1</v>
      </c>
      <c r="AJ121">
        <v>0</v>
      </c>
      <c r="AK121">
        <v>13</v>
      </c>
      <c r="AL121">
        <v>9006</v>
      </c>
      <c r="AM121">
        <v>0.84681818181818169</v>
      </c>
      <c r="AN121" t="s">
        <v>67</v>
      </c>
      <c r="AO121">
        <v>2418.404</v>
      </c>
      <c r="AP121" t="s">
        <v>660</v>
      </c>
      <c r="AQ121" t="s">
        <v>117</v>
      </c>
      <c r="AR121" t="s">
        <v>118</v>
      </c>
      <c r="AS121" t="s">
        <v>117</v>
      </c>
      <c r="AT121" t="s">
        <v>118</v>
      </c>
      <c r="AU121" t="s">
        <v>346</v>
      </c>
      <c r="AV121" t="s">
        <v>368</v>
      </c>
      <c r="AW121" t="s">
        <v>67</v>
      </c>
      <c r="AX121">
        <v>8249</v>
      </c>
      <c r="AY121" t="s">
        <v>446</v>
      </c>
      <c r="AZ121">
        <v>1</v>
      </c>
      <c r="BA121" t="s">
        <v>190</v>
      </c>
      <c r="BB121">
        <v>1</v>
      </c>
      <c r="BC121">
        <v>1</v>
      </c>
      <c r="BE121" t="s">
        <v>67</v>
      </c>
      <c r="BF121">
        <v>0</v>
      </c>
      <c r="BG121" t="s">
        <v>341</v>
      </c>
      <c r="BI121" t="s">
        <v>117</v>
      </c>
      <c r="BJ121" t="s">
        <v>368</v>
      </c>
      <c r="BK121" t="s">
        <v>67</v>
      </c>
      <c r="BL121">
        <v>0.84681818181818169</v>
      </c>
      <c r="BM121">
        <v>8249</v>
      </c>
      <c r="BN121" t="s">
        <v>118</v>
      </c>
      <c r="BO121" t="s">
        <v>346</v>
      </c>
      <c r="BP121">
        <v>1</v>
      </c>
      <c r="BQ121">
        <v>2418.404</v>
      </c>
      <c r="BR121">
        <v>2.624072082721636E-2</v>
      </c>
      <c r="BS121">
        <v>0.39652268494593568</v>
      </c>
      <c r="BT121">
        <v>0.16581183292783175</v>
      </c>
      <c r="BU121">
        <v>15.525</v>
      </c>
      <c r="BV121">
        <v>0.24809750562767843</v>
      </c>
      <c r="BW121">
        <v>72.237723721925704</v>
      </c>
      <c r="BX121">
        <v>13</v>
      </c>
      <c r="BY121">
        <v>6</v>
      </c>
      <c r="BZ121">
        <v>1747</v>
      </c>
    </row>
    <row r="122" spans="1:78" ht="16.5">
      <c r="A122" s="109" t="str">
        <f t="shared" si="19"/>
        <v>청라교통</v>
      </c>
      <c r="B122" s="110" t="str">
        <f t="shared" si="20"/>
        <v>추성배</v>
      </c>
      <c r="C122" s="111" t="str">
        <f t="shared" si="21"/>
        <v>A</v>
      </c>
      <c r="D122" s="112">
        <f t="shared" si="22"/>
        <v>0.96363636363636362</v>
      </c>
      <c r="E122" s="113">
        <f t="shared" si="23"/>
        <v>1353</v>
      </c>
      <c r="F122" s="114" t="str">
        <f t="shared" si="24"/>
        <v>112</v>
      </c>
      <c r="G122" s="115" t="str">
        <f t="shared" si="25"/>
        <v>72바1611</v>
      </c>
      <c r="H122" s="116">
        <f t="shared" si="26"/>
        <v>1</v>
      </c>
      <c r="I122" s="117">
        <f t="shared" si="27"/>
        <v>2685.7489999999998</v>
      </c>
      <c r="J122" s="118">
        <f t="shared" si="28"/>
        <v>1.3975693246398128E-2</v>
      </c>
      <c r="K122" s="118">
        <f t="shared" si="29"/>
        <v>0.41732523114637549</v>
      </c>
      <c r="L122" s="118">
        <f t="shared" si="30"/>
        <v>0.20366758025414886</v>
      </c>
      <c r="M122" s="119">
        <f t="shared" si="31"/>
        <v>13.035</v>
      </c>
      <c r="N122" s="120">
        <f t="shared" si="32"/>
        <v>0.18616780644803368</v>
      </c>
      <c r="O122" s="120">
        <f t="shared" si="33"/>
        <v>28.111338773653088</v>
      </c>
      <c r="P122" s="220">
        <f t="shared" si="34"/>
        <v>72</v>
      </c>
      <c r="Q122" s="221">
        <f t="shared" si="35"/>
        <v>5</v>
      </c>
      <c r="R122" s="221">
        <f t="shared" si="36"/>
        <v>755</v>
      </c>
      <c r="T122">
        <v>531</v>
      </c>
      <c r="U122">
        <v>1353</v>
      </c>
      <c r="V122" t="s">
        <v>330</v>
      </c>
      <c r="W122">
        <v>2685.7489999999998</v>
      </c>
      <c r="X122">
        <v>1267.0340000000001</v>
      </c>
      <c r="Y122">
        <v>2.12</v>
      </c>
      <c r="Z122">
        <v>13.035</v>
      </c>
      <c r="AA122">
        <v>186.79137800000001</v>
      </c>
      <c r="AB122">
        <v>2.6105390000000002</v>
      </c>
      <c r="AC122">
        <v>77.952754999999996</v>
      </c>
      <c r="AD122" s="1">
        <v>547</v>
      </c>
      <c r="AE122">
        <v>5</v>
      </c>
      <c r="AF122">
        <v>755</v>
      </c>
      <c r="AG122">
        <v>105</v>
      </c>
      <c r="AH122">
        <v>14.378334000000001</v>
      </c>
      <c r="AI122">
        <v>6753.8</v>
      </c>
      <c r="AJ122">
        <v>881.8</v>
      </c>
      <c r="AK122">
        <v>72</v>
      </c>
      <c r="AL122">
        <v>60908</v>
      </c>
      <c r="AM122">
        <v>0.96363636363636362</v>
      </c>
      <c r="AN122" t="s">
        <v>66</v>
      </c>
      <c r="AO122">
        <v>2685.7489999999998</v>
      </c>
      <c r="AP122" t="s">
        <v>661</v>
      </c>
      <c r="AQ122" t="s">
        <v>117</v>
      </c>
      <c r="AR122" t="s">
        <v>118</v>
      </c>
      <c r="AS122" t="s">
        <v>117</v>
      </c>
      <c r="AT122" t="s">
        <v>118</v>
      </c>
      <c r="AU122" t="s">
        <v>196</v>
      </c>
      <c r="AV122" t="s">
        <v>330</v>
      </c>
      <c r="AW122" t="s">
        <v>66</v>
      </c>
      <c r="AX122">
        <v>1353</v>
      </c>
      <c r="AY122" t="s">
        <v>430</v>
      </c>
      <c r="AZ122">
        <v>8</v>
      </c>
      <c r="BA122" t="s">
        <v>439</v>
      </c>
      <c r="BB122">
        <v>1</v>
      </c>
      <c r="BC122">
        <v>1</v>
      </c>
      <c r="BE122" t="s">
        <v>66</v>
      </c>
      <c r="BF122">
        <v>0</v>
      </c>
      <c r="BG122" t="s">
        <v>341</v>
      </c>
      <c r="BI122" t="s">
        <v>117</v>
      </c>
      <c r="BJ122" t="s">
        <v>330</v>
      </c>
      <c r="BK122" t="s">
        <v>66</v>
      </c>
      <c r="BL122">
        <v>0.96363636363636362</v>
      </c>
      <c r="BM122">
        <v>1353</v>
      </c>
      <c r="BN122" t="s">
        <v>118</v>
      </c>
      <c r="BO122" t="s">
        <v>196</v>
      </c>
      <c r="BP122">
        <v>1</v>
      </c>
      <c r="BQ122">
        <v>2685.7489999999998</v>
      </c>
      <c r="BR122">
        <v>1.3975693246398128E-2</v>
      </c>
      <c r="BS122">
        <v>0.41732523114637549</v>
      </c>
      <c r="BT122">
        <v>0.20366758025414886</v>
      </c>
      <c r="BU122">
        <v>13.035</v>
      </c>
      <c r="BV122">
        <v>0.18616780644803368</v>
      </c>
      <c r="BW122">
        <v>28.111338773653088</v>
      </c>
      <c r="BX122">
        <v>72</v>
      </c>
      <c r="BY122">
        <v>5</v>
      </c>
      <c r="BZ122">
        <v>755</v>
      </c>
    </row>
    <row r="123" spans="1:78" ht="16.5">
      <c r="A123" s="126" t="str">
        <f t="shared" si="19"/>
        <v>청라교통</v>
      </c>
      <c r="B123" s="127" t="str">
        <f t="shared" si="20"/>
        <v>추지호</v>
      </c>
      <c r="C123" s="128" t="str">
        <f t="shared" si="21"/>
        <v>F</v>
      </c>
      <c r="D123" s="129">
        <f t="shared" si="22"/>
        <v>0.76079571903082532</v>
      </c>
      <c r="E123" s="130">
        <f t="shared" si="23"/>
        <v>4377</v>
      </c>
      <c r="F123" s="131" t="str">
        <f t="shared" si="24"/>
        <v>307</v>
      </c>
      <c r="G123" s="132" t="str">
        <f t="shared" si="25"/>
        <v>70바6052</v>
      </c>
      <c r="H123" s="133">
        <f t="shared" si="26"/>
        <v>2</v>
      </c>
      <c r="I123" s="134">
        <f t="shared" si="27"/>
        <v>3675.663</v>
      </c>
      <c r="J123" s="135">
        <f t="shared" si="28"/>
        <v>0.11578831768041893</v>
      </c>
      <c r="K123" s="135">
        <f t="shared" si="29"/>
        <v>0.31651456474908163</v>
      </c>
      <c r="L123" s="135">
        <f t="shared" si="30"/>
        <v>0.21247867391542696</v>
      </c>
      <c r="M123" s="136">
        <f t="shared" si="31"/>
        <v>26.928999999999998</v>
      </c>
      <c r="N123" s="137" t="str">
        <f t="shared" si="32"/>
        <v>-</v>
      </c>
      <c r="O123" s="137" t="str">
        <f t="shared" si="33"/>
        <v>-</v>
      </c>
      <c r="P123" s="218">
        <f t="shared" si="34"/>
        <v>27</v>
      </c>
      <c r="Q123" s="219">
        <f t="shared" si="35"/>
        <v>48</v>
      </c>
      <c r="R123" s="219">
        <f t="shared" si="36"/>
        <v>3974</v>
      </c>
      <c r="T123">
        <v>531</v>
      </c>
      <c r="U123">
        <v>4377</v>
      </c>
      <c r="V123" t="s">
        <v>331</v>
      </c>
      <c r="W123">
        <v>3675.663</v>
      </c>
      <c r="X123">
        <v>1725.4159999999999</v>
      </c>
      <c r="Y123">
        <v>2.13</v>
      </c>
      <c r="Z123">
        <v>26.928999999999998</v>
      </c>
      <c r="AA123">
        <v>155.37191799999999</v>
      </c>
      <c r="AB123">
        <v>17.990252999999999</v>
      </c>
      <c r="AC123">
        <v>49.177475000000001</v>
      </c>
      <c r="AD123" s="1">
        <v>781</v>
      </c>
      <c r="AE123">
        <v>48</v>
      </c>
      <c r="AF123">
        <v>3974</v>
      </c>
      <c r="AG123">
        <v>95</v>
      </c>
      <c r="AH123">
        <v>23.65719</v>
      </c>
      <c r="AI123">
        <v>34048.9</v>
      </c>
      <c r="AJ123">
        <v>14751.7</v>
      </c>
      <c r="AK123">
        <v>27</v>
      </c>
      <c r="AL123">
        <v>29863</v>
      </c>
      <c r="AM123">
        <v>0.76079571903082532</v>
      </c>
      <c r="AN123" t="s">
        <v>70</v>
      </c>
      <c r="AO123">
        <v>3451.069</v>
      </c>
      <c r="AP123" t="s">
        <v>662</v>
      </c>
      <c r="AQ123" t="s">
        <v>117</v>
      </c>
      <c r="AR123" t="s">
        <v>120</v>
      </c>
      <c r="AS123" t="s">
        <v>117</v>
      </c>
      <c r="AT123" t="s">
        <v>120</v>
      </c>
      <c r="AU123" t="s">
        <v>214</v>
      </c>
      <c r="AV123" t="s">
        <v>331</v>
      </c>
      <c r="AW123" t="s">
        <v>70</v>
      </c>
      <c r="AX123">
        <v>4377</v>
      </c>
      <c r="AY123" t="s">
        <v>434</v>
      </c>
      <c r="AZ123">
        <v>5</v>
      </c>
      <c r="BA123" t="s">
        <v>440</v>
      </c>
      <c r="BB123">
        <v>2</v>
      </c>
      <c r="BC123">
        <v>1</v>
      </c>
      <c r="BE123" t="s">
        <v>70</v>
      </c>
      <c r="BF123">
        <v>0</v>
      </c>
      <c r="BG123" t="s">
        <v>341</v>
      </c>
      <c r="BI123" t="s">
        <v>117</v>
      </c>
      <c r="BJ123" t="s">
        <v>331</v>
      </c>
      <c r="BK123" t="s">
        <v>70</v>
      </c>
      <c r="BL123">
        <v>0.76079571903082532</v>
      </c>
      <c r="BM123">
        <v>4377</v>
      </c>
      <c r="BN123" t="s">
        <v>120</v>
      </c>
      <c r="BO123" t="s">
        <v>214</v>
      </c>
      <c r="BP123">
        <v>2</v>
      </c>
      <c r="BQ123">
        <v>3675.663</v>
      </c>
      <c r="BR123">
        <v>0.11578831768041893</v>
      </c>
      <c r="BS123">
        <v>0.31651456474908163</v>
      </c>
      <c r="BT123">
        <v>0.21247867391542696</v>
      </c>
      <c r="BU123">
        <v>26.928999999999998</v>
      </c>
      <c r="BV123" t="s">
        <v>436</v>
      </c>
      <c r="BW123" t="s">
        <v>436</v>
      </c>
      <c r="BX123">
        <v>27</v>
      </c>
      <c r="BY123">
        <v>48</v>
      </c>
      <c r="BZ123">
        <v>3974</v>
      </c>
    </row>
    <row r="124" spans="1:78" ht="16.5">
      <c r="A124" s="109" t="str">
        <f t="shared" si="19"/>
        <v>청라교통</v>
      </c>
      <c r="B124" s="110" t="str">
        <f t="shared" si="20"/>
        <v>편경석</v>
      </c>
      <c r="C124" s="111" t="str">
        <f t="shared" si="21"/>
        <v>S</v>
      </c>
      <c r="D124" s="112">
        <f t="shared" si="22"/>
        <v>1.0409271849476964</v>
      </c>
      <c r="E124" s="113">
        <f t="shared" si="23"/>
        <v>2255</v>
      </c>
      <c r="F124" s="114" t="str">
        <f t="shared" si="24"/>
        <v>112</v>
      </c>
      <c r="G124" s="115" t="str">
        <f t="shared" si="25"/>
        <v>70바6032</v>
      </c>
      <c r="H124" s="116">
        <f t="shared" si="26"/>
        <v>15</v>
      </c>
      <c r="I124" s="117">
        <f t="shared" si="27"/>
        <v>2852.0210000000002</v>
      </c>
      <c r="J124" s="118">
        <f t="shared" si="28"/>
        <v>6.1115746897609374E-2</v>
      </c>
      <c r="K124" s="118">
        <f t="shared" si="29"/>
        <v>0.346068005618481</v>
      </c>
      <c r="L124" s="118">
        <f t="shared" si="30"/>
        <v>8.9059652786567842E-2</v>
      </c>
      <c r="M124" s="119">
        <f t="shared" si="31"/>
        <v>12.163</v>
      </c>
      <c r="N124" s="120">
        <f t="shared" si="32"/>
        <v>0.14025142171113045</v>
      </c>
      <c r="O124" s="120">
        <f t="shared" si="33"/>
        <v>19.70532475041383</v>
      </c>
      <c r="P124" s="220">
        <f t="shared" si="34"/>
        <v>9</v>
      </c>
      <c r="Q124" s="221">
        <f t="shared" si="35"/>
        <v>4</v>
      </c>
      <c r="R124" s="221">
        <f t="shared" si="36"/>
        <v>562</v>
      </c>
      <c r="T124">
        <v>531</v>
      </c>
      <c r="U124">
        <v>2255</v>
      </c>
      <c r="V124" t="s">
        <v>663</v>
      </c>
      <c r="W124">
        <v>2852.0210000000002</v>
      </c>
      <c r="X124">
        <v>1286.31</v>
      </c>
      <c r="Y124">
        <v>2.2170000000000001</v>
      </c>
      <c r="Z124">
        <v>12.163</v>
      </c>
      <c r="AA124">
        <v>184.38079500000001</v>
      </c>
      <c r="AB124">
        <v>11.26857</v>
      </c>
      <c r="AC124">
        <v>63.808293999999997</v>
      </c>
      <c r="AD124" s="1">
        <v>254</v>
      </c>
      <c r="AE124">
        <v>4</v>
      </c>
      <c r="AF124">
        <v>562</v>
      </c>
      <c r="AG124">
        <v>83</v>
      </c>
      <c r="AH124">
        <v>15.468102</v>
      </c>
      <c r="AI124">
        <v>1864.2</v>
      </c>
      <c r="AJ124">
        <v>6.9</v>
      </c>
      <c r="AK124">
        <v>9</v>
      </c>
      <c r="AL124">
        <v>3871</v>
      </c>
      <c r="AM124">
        <v>1.0409271849476964</v>
      </c>
      <c r="AN124" t="s">
        <v>71</v>
      </c>
      <c r="AO124">
        <v>347.97699999999998</v>
      </c>
      <c r="AP124" t="s">
        <v>664</v>
      </c>
      <c r="AQ124" t="s">
        <v>117</v>
      </c>
      <c r="AR124" t="s">
        <v>118</v>
      </c>
      <c r="AS124" t="s">
        <v>117</v>
      </c>
      <c r="AT124" t="s">
        <v>118</v>
      </c>
      <c r="AU124" t="s">
        <v>183</v>
      </c>
      <c r="AV124" t="s">
        <v>663</v>
      </c>
      <c r="AW124" t="s">
        <v>71</v>
      </c>
      <c r="AX124">
        <v>2255</v>
      </c>
      <c r="AY124" t="s">
        <v>471</v>
      </c>
      <c r="AZ124">
        <v>7</v>
      </c>
      <c r="BA124" t="s">
        <v>515</v>
      </c>
      <c r="BB124">
        <v>15</v>
      </c>
      <c r="BC124">
        <v>1</v>
      </c>
      <c r="BE124" t="s">
        <v>66</v>
      </c>
      <c r="BF124">
        <v>1</v>
      </c>
      <c r="BG124" t="s">
        <v>342</v>
      </c>
      <c r="BI124" t="s">
        <v>117</v>
      </c>
      <c r="BJ124" t="s">
        <v>663</v>
      </c>
      <c r="BK124" t="s">
        <v>71</v>
      </c>
      <c r="BL124">
        <v>1.0409271849476964</v>
      </c>
      <c r="BM124">
        <v>2255</v>
      </c>
      <c r="BN124" t="s">
        <v>118</v>
      </c>
      <c r="BO124" t="s">
        <v>183</v>
      </c>
      <c r="BP124">
        <v>15</v>
      </c>
      <c r="BQ124">
        <v>2852.0210000000002</v>
      </c>
      <c r="BR124">
        <v>6.1115746897609374E-2</v>
      </c>
      <c r="BS124">
        <v>0.346068005618481</v>
      </c>
      <c r="BT124">
        <v>8.9059652786567842E-2</v>
      </c>
      <c r="BU124">
        <v>12.163</v>
      </c>
      <c r="BV124">
        <v>0.14025142171113045</v>
      </c>
      <c r="BW124">
        <v>19.70532475041383</v>
      </c>
      <c r="BX124">
        <v>9</v>
      </c>
      <c r="BY124">
        <v>4</v>
      </c>
      <c r="BZ124">
        <v>562</v>
      </c>
    </row>
    <row r="125" spans="1:78" ht="16.5">
      <c r="A125" s="126" t="str">
        <f t="shared" si="19"/>
        <v>청라교통</v>
      </c>
      <c r="B125" s="127" t="str">
        <f t="shared" si="20"/>
        <v>한덕귀</v>
      </c>
      <c r="C125" s="128" t="str">
        <f t="shared" si="21"/>
        <v>S</v>
      </c>
      <c r="D125" s="129">
        <f t="shared" si="22"/>
        <v>1.0065404552341441</v>
      </c>
      <c r="E125" s="130">
        <f t="shared" si="23"/>
        <v>4506</v>
      </c>
      <c r="F125" s="131" t="str">
        <f t="shared" si="24"/>
        <v>112</v>
      </c>
      <c r="G125" s="132" t="str">
        <f t="shared" si="25"/>
        <v>70바6032</v>
      </c>
      <c r="H125" s="133">
        <f t="shared" si="26"/>
        <v>3</v>
      </c>
      <c r="I125" s="134">
        <f t="shared" si="27"/>
        <v>2823.1040000000003</v>
      </c>
      <c r="J125" s="135">
        <f t="shared" si="28"/>
        <v>1.1516508239286566E-2</v>
      </c>
      <c r="K125" s="135">
        <f t="shared" si="29"/>
        <v>0.37286093250267627</v>
      </c>
      <c r="L125" s="135">
        <f t="shared" si="30"/>
        <v>0.32021491238013189</v>
      </c>
      <c r="M125" s="136">
        <f t="shared" si="31"/>
        <v>13.276999999999999</v>
      </c>
      <c r="N125" s="137">
        <f t="shared" si="32"/>
        <v>0.17711001790936498</v>
      </c>
      <c r="O125" s="137">
        <f t="shared" si="33"/>
        <v>23.130568338963069</v>
      </c>
      <c r="P125" s="218">
        <f t="shared" si="34"/>
        <v>2</v>
      </c>
      <c r="Q125" s="219">
        <f t="shared" si="35"/>
        <v>5</v>
      </c>
      <c r="R125" s="219">
        <f t="shared" si="36"/>
        <v>653</v>
      </c>
      <c r="T125">
        <v>531</v>
      </c>
      <c r="U125">
        <v>4506</v>
      </c>
      <c r="V125" t="s">
        <v>332</v>
      </c>
      <c r="W125">
        <v>2823.1039999999998</v>
      </c>
      <c r="X125">
        <v>1334.5360000000001</v>
      </c>
      <c r="Y125">
        <v>2.1150000000000002</v>
      </c>
      <c r="Z125">
        <v>13.276999999999999</v>
      </c>
      <c r="AA125">
        <v>170.210793</v>
      </c>
      <c r="AB125">
        <v>1.960234</v>
      </c>
      <c r="AC125">
        <v>63.464955000000003</v>
      </c>
      <c r="AD125" s="1">
        <v>904</v>
      </c>
      <c r="AE125">
        <v>5</v>
      </c>
      <c r="AF125">
        <v>653</v>
      </c>
      <c r="AG125">
        <v>87</v>
      </c>
      <c r="AH125">
        <v>16.585927999999999</v>
      </c>
      <c r="AI125">
        <v>1956.7</v>
      </c>
      <c r="AJ125">
        <v>5.7</v>
      </c>
      <c r="AK125">
        <v>2</v>
      </c>
      <c r="AL125">
        <v>1371</v>
      </c>
      <c r="AM125">
        <v>1.0065404552341441</v>
      </c>
      <c r="AN125" t="s">
        <v>71</v>
      </c>
      <c r="AO125">
        <v>2630.2930000000001</v>
      </c>
      <c r="AP125" t="s">
        <v>665</v>
      </c>
      <c r="AQ125" t="s">
        <v>117</v>
      </c>
      <c r="AR125" t="s">
        <v>118</v>
      </c>
      <c r="AS125" t="s">
        <v>117</v>
      </c>
      <c r="AT125" t="s">
        <v>118</v>
      </c>
      <c r="AU125" t="s">
        <v>183</v>
      </c>
      <c r="AV125" t="s">
        <v>332</v>
      </c>
      <c r="AW125" t="s">
        <v>71</v>
      </c>
      <c r="AX125">
        <v>4506</v>
      </c>
      <c r="AY125" t="s">
        <v>471</v>
      </c>
      <c r="AZ125">
        <v>9</v>
      </c>
      <c r="BA125" t="s">
        <v>666</v>
      </c>
      <c r="BB125">
        <v>3</v>
      </c>
      <c r="BC125">
        <v>1</v>
      </c>
      <c r="BE125" t="s">
        <v>71</v>
      </c>
      <c r="BF125">
        <v>0</v>
      </c>
      <c r="BG125" t="s">
        <v>341</v>
      </c>
      <c r="BI125" t="s">
        <v>117</v>
      </c>
      <c r="BJ125" t="s">
        <v>332</v>
      </c>
      <c r="BK125" t="s">
        <v>71</v>
      </c>
      <c r="BL125">
        <v>1.0065404552341441</v>
      </c>
      <c r="BM125">
        <v>4506</v>
      </c>
      <c r="BN125" t="s">
        <v>118</v>
      </c>
      <c r="BO125" t="s">
        <v>183</v>
      </c>
      <c r="BP125">
        <v>3</v>
      </c>
      <c r="BQ125">
        <v>2823.1040000000003</v>
      </c>
      <c r="BR125">
        <v>1.1516508239286566E-2</v>
      </c>
      <c r="BS125">
        <v>0.37286093250267627</v>
      </c>
      <c r="BT125">
        <v>0.32021491238013194</v>
      </c>
      <c r="BU125">
        <v>13.276999999999999</v>
      </c>
      <c r="BV125">
        <v>0.17711001790936498</v>
      </c>
      <c r="BW125">
        <v>23.130568338963069</v>
      </c>
      <c r="BX125">
        <v>2</v>
      </c>
      <c r="BY125">
        <v>5</v>
      </c>
      <c r="BZ125">
        <v>653</v>
      </c>
    </row>
    <row r="126" spans="1:78" ht="16.5">
      <c r="A126" s="109" t="str">
        <f t="shared" si="19"/>
        <v>청라교통</v>
      </c>
      <c r="B126" s="110" t="str">
        <f t="shared" si="20"/>
        <v>한동균</v>
      </c>
      <c r="C126" s="111" t="str">
        <f t="shared" si="21"/>
        <v>C</v>
      </c>
      <c r="D126" s="112">
        <f t="shared" si="22"/>
        <v>0.86381515539287834</v>
      </c>
      <c r="E126" s="113">
        <f t="shared" si="23"/>
        <v>5875</v>
      </c>
      <c r="F126" s="114" t="str">
        <f t="shared" si="24"/>
        <v>306</v>
      </c>
      <c r="G126" s="115" t="str">
        <f t="shared" si="25"/>
        <v>70바6049</v>
      </c>
      <c r="H126" s="116">
        <f t="shared" si="26"/>
        <v>10</v>
      </c>
      <c r="I126" s="117">
        <f t="shared" si="27"/>
        <v>4536.1040000000003</v>
      </c>
      <c r="J126" s="118">
        <f t="shared" si="28"/>
        <v>6.2282699911741352E-4</v>
      </c>
      <c r="K126" s="118">
        <f t="shared" si="29"/>
        <v>0.30226755148399731</v>
      </c>
      <c r="L126" s="118">
        <f t="shared" si="30"/>
        <v>0.20413994035410121</v>
      </c>
      <c r="M126" s="119">
        <f t="shared" si="31"/>
        <v>18.385999999999999</v>
      </c>
      <c r="N126" s="120">
        <f t="shared" si="32"/>
        <v>0</v>
      </c>
      <c r="O126" s="120">
        <f t="shared" si="33"/>
        <v>7.0765573276097724</v>
      </c>
      <c r="P126" s="220">
        <f t="shared" si="34"/>
        <v>46</v>
      </c>
      <c r="Q126" s="221">
        <f t="shared" si="35"/>
        <v>0</v>
      </c>
      <c r="R126" s="221">
        <f t="shared" si="36"/>
        <v>321</v>
      </c>
      <c r="T126">
        <v>531</v>
      </c>
      <c r="U126">
        <v>5875</v>
      </c>
      <c r="V126" t="s">
        <v>333</v>
      </c>
      <c r="W126">
        <v>4536.1040000000003</v>
      </c>
      <c r="X126">
        <v>1595.125</v>
      </c>
      <c r="Y126">
        <v>2.8439999999999999</v>
      </c>
      <c r="Z126">
        <v>18.385999999999999</v>
      </c>
      <c r="AA126">
        <v>152.079149</v>
      </c>
      <c r="AB126">
        <v>9.4718999999999998E-2</v>
      </c>
      <c r="AC126">
        <v>45.968592000000001</v>
      </c>
      <c r="AD126" s="1">
        <v>926</v>
      </c>
      <c r="AE126">
        <v>0</v>
      </c>
      <c r="AF126">
        <v>321</v>
      </c>
      <c r="AG126">
        <v>93</v>
      </c>
      <c r="AH126">
        <v>29.827256999999999</v>
      </c>
      <c r="AI126">
        <v>47594</v>
      </c>
      <c r="AJ126">
        <v>23834.1</v>
      </c>
      <c r="AK126">
        <v>46</v>
      </c>
      <c r="AL126">
        <v>30483</v>
      </c>
      <c r="AM126">
        <v>0.86381515539287834</v>
      </c>
      <c r="AN126" t="s">
        <v>69</v>
      </c>
      <c r="AO126">
        <v>979.47500000000002</v>
      </c>
      <c r="AP126" t="s">
        <v>667</v>
      </c>
      <c r="AQ126" t="s">
        <v>117</v>
      </c>
      <c r="AR126" t="s">
        <v>119</v>
      </c>
      <c r="AS126" t="s">
        <v>117</v>
      </c>
      <c r="AT126" t="s">
        <v>119</v>
      </c>
      <c r="AU126" t="s">
        <v>199</v>
      </c>
      <c r="AV126" t="s">
        <v>333</v>
      </c>
      <c r="AW126" t="s">
        <v>69</v>
      </c>
      <c r="AX126">
        <v>5875</v>
      </c>
      <c r="AY126" t="s">
        <v>448</v>
      </c>
      <c r="AZ126">
        <v>4</v>
      </c>
      <c r="BA126" t="s">
        <v>393</v>
      </c>
      <c r="BB126">
        <v>10</v>
      </c>
      <c r="BC126">
        <v>1</v>
      </c>
      <c r="BE126" t="s">
        <v>69</v>
      </c>
      <c r="BF126">
        <v>0</v>
      </c>
      <c r="BG126" t="s">
        <v>341</v>
      </c>
      <c r="BI126" t="s">
        <v>117</v>
      </c>
      <c r="BJ126" t="s">
        <v>333</v>
      </c>
      <c r="BK126" t="s">
        <v>69</v>
      </c>
      <c r="BL126">
        <v>0.86381515539287834</v>
      </c>
      <c r="BM126">
        <v>5875</v>
      </c>
      <c r="BN126" t="s">
        <v>119</v>
      </c>
      <c r="BO126" t="s">
        <v>199</v>
      </c>
      <c r="BP126">
        <v>10</v>
      </c>
      <c r="BQ126">
        <v>4536.1040000000003</v>
      </c>
      <c r="BR126">
        <v>6.2282699911741352E-4</v>
      </c>
      <c r="BS126">
        <v>0.30226755148399731</v>
      </c>
      <c r="BT126">
        <v>0.20413994035410121</v>
      </c>
      <c r="BU126">
        <v>18.385999999999999</v>
      </c>
      <c r="BV126">
        <v>0</v>
      </c>
      <c r="BW126">
        <v>7.0765573276097724</v>
      </c>
      <c r="BX126">
        <v>46</v>
      </c>
      <c r="BY126">
        <v>0</v>
      </c>
      <c r="BZ126">
        <v>321</v>
      </c>
    </row>
    <row r="127" spans="1:78" ht="16.5">
      <c r="A127" s="126" t="str">
        <f t="shared" si="19"/>
        <v>청라교통</v>
      </c>
      <c r="B127" s="127" t="str">
        <f t="shared" si="20"/>
        <v>한상오</v>
      </c>
      <c r="C127" s="128" t="str">
        <f t="shared" si="21"/>
        <v>D</v>
      </c>
      <c r="D127" s="129">
        <f t="shared" si="22"/>
        <v>0.81687499999999991</v>
      </c>
      <c r="E127" s="130">
        <f t="shared" si="23"/>
        <v>3588</v>
      </c>
      <c r="F127" s="131" t="str">
        <f t="shared" si="24"/>
        <v>306</v>
      </c>
      <c r="G127" s="132" t="str">
        <f t="shared" si="25"/>
        <v>72바1305</v>
      </c>
      <c r="H127" s="133">
        <f t="shared" si="26"/>
        <v>1</v>
      </c>
      <c r="I127" s="134">
        <f t="shared" si="27"/>
        <v>3860.8150000000001</v>
      </c>
      <c r="J127" s="135">
        <f t="shared" si="28"/>
        <v>1.49527318472362E-2</v>
      </c>
      <c r="K127" s="135">
        <f t="shared" si="29"/>
        <v>0.32307319560292924</v>
      </c>
      <c r="L127" s="135">
        <f t="shared" si="30"/>
        <v>0.19374147686434082</v>
      </c>
      <c r="M127" s="136">
        <f t="shared" si="31"/>
        <v>22.308</v>
      </c>
      <c r="N127" s="137">
        <f t="shared" si="32"/>
        <v>2.590126696047337E-2</v>
      </c>
      <c r="O127" s="137">
        <f t="shared" si="33"/>
        <v>13.080139815039052</v>
      </c>
      <c r="P127" s="218">
        <f t="shared" si="34"/>
        <v>55</v>
      </c>
      <c r="Q127" s="219">
        <f t="shared" si="35"/>
        <v>1</v>
      </c>
      <c r="R127" s="219">
        <f t="shared" si="36"/>
        <v>505</v>
      </c>
      <c r="T127">
        <v>531</v>
      </c>
      <c r="U127">
        <v>3588</v>
      </c>
      <c r="V127" t="s">
        <v>334</v>
      </c>
      <c r="W127">
        <v>3860.8150000000001</v>
      </c>
      <c r="X127">
        <v>1476.88</v>
      </c>
      <c r="Y127">
        <v>2.6139999999999999</v>
      </c>
      <c r="Z127">
        <v>22.308</v>
      </c>
      <c r="AA127">
        <v>132.47164599999999</v>
      </c>
      <c r="AB127">
        <v>1.9808129999999999</v>
      </c>
      <c r="AC127">
        <v>42.798037999999998</v>
      </c>
      <c r="AD127" s="1">
        <v>748</v>
      </c>
      <c r="AE127">
        <v>1</v>
      </c>
      <c r="AF127">
        <v>505</v>
      </c>
      <c r="AG127">
        <v>94</v>
      </c>
      <c r="AH127">
        <v>29.144462999999998</v>
      </c>
      <c r="AI127">
        <v>43562.8</v>
      </c>
      <c r="AJ127">
        <v>23377.9</v>
      </c>
      <c r="AK127">
        <v>55</v>
      </c>
      <c r="AL127">
        <v>37765</v>
      </c>
      <c r="AM127">
        <v>0.81687499999999991</v>
      </c>
      <c r="AN127" t="s">
        <v>67</v>
      </c>
      <c r="AO127">
        <v>3860.8150000000001</v>
      </c>
      <c r="AP127" t="s">
        <v>668</v>
      </c>
      <c r="AQ127" t="s">
        <v>117</v>
      </c>
      <c r="AR127" t="s">
        <v>119</v>
      </c>
      <c r="AS127" t="s">
        <v>117</v>
      </c>
      <c r="AT127" t="s">
        <v>119</v>
      </c>
      <c r="AU127" t="s">
        <v>207</v>
      </c>
      <c r="AV127" t="s">
        <v>334</v>
      </c>
      <c r="AW127" t="s">
        <v>67</v>
      </c>
      <c r="AX127">
        <v>3588</v>
      </c>
      <c r="AY127" t="s">
        <v>433</v>
      </c>
      <c r="AZ127">
        <v>8</v>
      </c>
      <c r="BA127" t="s">
        <v>485</v>
      </c>
      <c r="BB127">
        <v>1</v>
      </c>
      <c r="BC127">
        <v>1</v>
      </c>
      <c r="BE127" t="s">
        <v>67</v>
      </c>
      <c r="BF127">
        <v>0</v>
      </c>
      <c r="BG127" t="s">
        <v>341</v>
      </c>
      <c r="BI127" t="s">
        <v>117</v>
      </c>
      <c r="BJ127" t="s">
        <v>334</v>
      </c>
      <c r="BK127" t="s">
        <v>67</v>
      </c>
      <c r="BL127">
        <v>0.81687499999999991</v>
      </c>
      <c r="BM127">
        <v>3588</v>
      </c>
      <c r="BN127" t="s">
        <v>119</v>
      </c>
      <c r="BO127" t="s">
        <v>207</v>
      </c>
      <c r="BP127">
        <v>1</v>
      </c>
      <c r="BQ127">
        <v>3860.8150000000001</v>
      </c>
      <c r="BR127">
        <v>1.49527318472362E-2</v>
      </c>
      <c r="BS127">
        <v>0.32307319560292924</v>
      </c>
      <c r="BT127">
        <v>0.19374147686434082</v>
      </c>
      <c r="BU127">
        <v>22.308</v>
      </c>
      <c r="BV127">
        <v>2.590126696047337E-2</v>
      </c>
      <c r="BW127">
        <v>13.080139815039052</v>
      </c>
      <c r="BX127">
        <v>55</v>
      </c>
      <c r="BY127">
        <v>1</v>
      </c>
      <c r="BZ127">
        <v>505</v>
      </c>
    </row>
    <row r="128" spans="1:78" ht="16.5">
      <c r="A128" s="109" t="str">
        <f t="shared" si="19"/>
        <v>청라교통</v>
      </c>
      <c r="B128" s="110" t="str">
        <f t="shared" si="20"/>
        <v>한종열</v>
      </c>
      <c r="C128" s="111" t="str">
        <f t="shared" si="21"/>
        <v>F</v>
      </c>
      <c r="D128" s="112">
        <f t="shared" si="22"/>
        <v>0.79625000000000001</v>
      </c>
      <c r="E128" s="113">
        <f t="shared" si="23"/>
        <v>5575</v>
      </c>
      <c r="F128" s="114" t="str">
        <f t="shared" si="24"/>
        <v>308</v>
      </c>
      <c r="G128" s="115" t="str">
        <f t="shared" si="25"/>
        <v>70바5088</v>
      </c>
      <c r="H128" s="116">
        <f t="shared" si="26"/>
        <v>1</v>
      </c>
      <c r="I128" s="117">
        <f t="shared" si="27"/>
        <v>4729.7870000000003</v>
      </c>
      <c r="J128" s="118">
        <f t="shared" si="28"/>
        <v>1.2884725197594314E-2</v>
      </c>
      <c r="K128" s="118">
        <f t="shared" si="29"/>
        <v>0.29737336467514225</v>
      </c>
      <c r="L128" s="118">
        <f t="shared" si="30"/>
        <v>0.2059289350662091</v>
      </c>
      <c r="M128" s="119">
        <f t="shared" si="31"/>
        <v>20.728000000000002</v>
      </c>
      <c r="N128" s="120">
        <f t="shared" si="32"/>
        <v>0</v>
      </c>
      <c r="O128" s="120">
        <f t="shared" si="33"/>
        <v>10.888439585122965</v>
      </c>
      <c r="P128" s="220">
        <f t="shared" si="34"/>
        <v>16</v>
      </c>
      <c r="Q128" s="221">
        <f t="shared" si="35"/>
        <v>0</v>
      </c>
      <c r="R128" s="221">
        <f t="shared" si="36"/>
        <v>515</v>
      </c>
      <c r="T128">
        <v>531</v>
      </c>
      <c r="U128">
        <v>5575</v>
      </c>
      <c r="V128" t="s">
        <v>335</v>
      </c>
      <c r="W128">
        <v>4729.7870000000003</v>
      </c>
      <c r="X128">
        <v>1855.98</v>
      </c>
      <c r="Y128">
        <v>2.548</v>
      </c>
      <c r="Z128">
        <v>20.728000000000002</v>
      </c>
      <c r="AA128">
        <v>142.65162599999999</v>
      </c>
      <c r="AB128">
        <v>1.8380270000000001</v>
      </c>
      <c r="AC128">
        <v>42.420794000000001</v>
      </c>
      <c r="AD128" s="1">
        <v>974</v>
      </c>
      <c r="AE128">
        <v>0</v>
      </c>
      <c r="AF128">
        <v>515</v>
      </c>
      <c r="AG128">
        <v>93</v>
      </c>
      <c r="AH128">
        <v>33.156207999999999</v>
      </c>
      <c r="AI128">
        <v>35176.6</v>
      </c>
      <c r="AJ128">
        <v>17243.5</v>
      </c>
      <c r="AK128">
        <v>16</v>
      </c>
      <c r="AL128">
        <v>7567</v>
      </c>
      <c r="AM128">
        <v>0.79625000000000001</v>
      </c>
      <c r="AN128" t="s">
        <v>70</v>
      </c>
      <c r="AO128">
        <v>4729.7870000000003</v>
      </c>
      <c r="AP128" t="s">
        <v>669</v>
      </c>
      <c r="AQ128" t="s">
        <v>117</v>
      </c>
      <c r="AR128" t="s">
        <v>121</v>
      </c>
      <c r="AS128" t="s">
        <v>117</v>
      </c>
      <c r="AT128" t="s">
        <v>121</v>
      </c>
      <c r="AU128" t="s">
        <v>223</v>
      </c>
      <c r="AV128" t="s">
        <v>335</v>
      </c>
      <c r="AW128" t="s">
        <v>70</v>
      </c>
      <c r="AX128">
        <v>5575</v>
      </c>
      <c r="AY128" t="s">
        <v>474</v>
      </c>
      <c r="AZ128">
        <v>1</v>
      </c>
      <c r="BA128" t="s">
        <v>365</v>
      </c>
      <c r="BB128">
        <v>1</v>
      </c>
      <c r="BC128">
        <v>1</v>
      </c>
      <c r="BE128" t="s">
        <v>67</v>
      </c>
      <c r="BF128">
        <v>-1</v>
      </c>
      <c r="BG128" t="s">
        <v>403</v>
      </c>
      <c r="BI128" t="s">
        <v>117</v>
      </c>
      <c r="BJ128" t="s">
        <v>335</v>
      </c>
      <c r="BK128" t="s">
        <v>70</v>
      </c>
      <c r="BL128">
        <v>0.79625000000000001</v>
      </c>
      <c r="BM128">
        <v>5575</v>
      </c>
      <c r="BN128" t="s">
        <v>121</v>
      </c>
      <c r="BO128" t="s">
        <v>223</v>
      </c>
      <c r="BP128">
        <v>1</v>
      </c>
      <c r="BQ128">
        <v>4729.7870000000003</v>
      </c>
      <c r="BR128">
        <v>1.2884725197594314E-2</v>
      </c>
      <c r="BS128">
        <v>0.29737336467514225</v>
      </c>
      <c r="BT128">
        <v>0.2059289350662091</v>
      </c>
      <c r="BU128">
        <v>20.728000000000002</v>
      </c>
      <c r="BV128">
        <v>0</v>
      </c>
      <c r="BW128">
        <v>10.888439585122965</v>
      </c>
      <c r="BX128">
        <v>16</v>
      </c>
      <c r="BY128">
        <v>0</v>
      </c>
      <c r="BZ128">
        <v>515</v>
      </c>
    </row>
    <row r="129" spans="1:78" ht="16.5">
      <c r="A129" s="126" t="str">
        <f t="shared" si="19"/>
        <v>청라교통</v>
      </c>
      <c r="B129" s="127" t="str">
        <f t="shared" si="20"/>
        <v>허오만</v>
      </c>
      <c r="C129" s="128" t="str">
        <f t="shared" si="21"/>
        <v>F</v>
      </c>
      <c r="D129" s="129">
        <f t="shared" si="22"/>
        <v>0.78944228477433021</v>
      </c>
      <c r="E129" s="130">
        <f t="shared" si="23"/>
        <v>6306</v>
      </c>
      <c r="F129" s="131" t="str">
        <f t="shared" si="24"/>
        <v>306</v>
      </c>
      <c r="G129" s="132" t="str">
        <f t="shared" si="25"/>
        <v>72바1381</v>
      </c>
      <c r="H129" s="133">
        <f t="shared" si="26"/>
        <v>2</v>
      </c>
      <c r="I129" s="134">
        <f t="shared" si="27"/>
        <v>4041.6760000000004</v>
      </c>
      <c r="J129" s="135">
        <f t="shared" si="28"/>
        <v>5.1450299416505321E-2</v>
      </c>
      <c r="K129" s="135">
        <f t="shared" si="29"/>
        <v>0.34229262163263569</v>
      </c>
      <c r="L129" s="135">
        <f t="shared" si="30"/>
        <v>0.1598346824436199</v>
      </c>
      <c r="M129" s="136">
        <f t="shared" si="31"/>
        <v>21.635000000000002</v>
      </c>
      <c r="N129" s="137">
        <f t="shared" si="32"/>
        <v>2.4742210904585126E-2</v>
      </c>
      <c r="O129" s="137">
        <f t="shared" si="33"/>
        <v>4.7999889154895143</v>
      </c>
      <c r="P129" s="218">
        <f t="shared" si="34"/>
        <v>54</v>
      </c>
      <c r="Q129" s="219">
        <f t="shared" si="35"/>
        <v>1</v>
      </c>
      <c r="R129" s="219">
        <f t="shared" si="36"/>
        <v>194</v>
      </c>
      <c r="T129">
        <v>531</v>
      </c>
      <c r="U129">
        <v>6306</v>
      </c>
      <c r="V129" t="s">
        <v>336</v>
      </c>
      <c r="W129">
        <v>4041.6759999999999</v>
      </c>
      <c r="X129">
        <v>1551.356</v>
      </c>
      <c r="Y129">
        <v>2.605</v>
      </c>
      <c r="Z129">
        <v>21.635000000000002</v>
      </c>
      <c r="AA129">
        <v>149.977203</v>
      </c>
      <c r="AB129">
        <v>7.7163719999999998</v>
      </c>
      <c r="AC129">
        <v>51.336089999999999</v>
      </c>
      <c r="AD129" s="1">
        <v>646</v>
      </c>
      <c r="AE129">
        <v>1</v>
      </c>
      <c r="AF129">
        <v>194</v>
      </c>
      <c r="AG129">
        <v>93</v>
      </c>
      <c r="AH129">
        <v>26.948602000000001</v>
      </c>
      <c r="AI129">
        <v>46714.3</v>
      </c>
      <c r="AJ129">
        <v>26933</v>
      </c>
      <c r="AK129">
        <v>54</v>
      </c>
      <c r="AL129">
        <v>64651</v>
      </c>
      <c r="AM129">
        <v>0.78944228477433021</v>
      </c>
      <c r="AN129" t="s">
        <v>70</v>
      </c>
      <c r="AO129">
        <v>3797.4160000000002</v>
      </c>
      <c r="AP129" t="s">
        <v>670</v>
      </c>
      <c r="AQ129" t="s">
        <v>117</v>
      </c>
      <c r="AR129" t="s">
        <v>119</v>
      </c>
      <c r="AS129" t="s">
        <v>117</v>
      </c>
      <c r="AT129" t="s">
        <v>119</v>
      </c>
      <c r="AU129" t="s">
        <v>210</v>
      </c>
      <c r="AV129" t="s">
        <v>336</v>
      </c>
      <c r="AW129" t="s">
        <v>70</v>
      </c>
      <c r="AX129">
        <v>6306</v>
      </c>
      <c r="AY129" t="s">
        <v>451</v>
      </c>
      <c r="AZ129">
        <v>1</v>
      </c>
      <c r="BA129" t="s">
        <v>406</v>
      </c>
      <c r="BB129">
        <v>2</v>
      </c>
      <c r="BC129">
        <v>1</v>
      </c>
      <c r="BE129" t="s">
        <v>70</v>
      </c>
      <c r="BF129">
        <v>0</v>
      </c>
      <c r="BG129" t="s">
        <v>341</v>
      </c>
      <c r="BI129" t="s">
        <v>117</v>
      </c>
      <c r="BJ129" t="s">
        <v>336</v>
      </c>
      <c r="BK129" t="s">
        <v>70</v>
      </c>
      <c r="BL129">
        <v>0.78944228477433021</v>
      </c>
      <c r="BM129">
        <v>6306</v>
      </c>
      <c r="BN129" t="s">
        <v>119</v>
      </c>
      <c r="BO129" t="s">
        <v>210</v>
      </c>
      <c r="BP129">
        <v>2</v>
      </c>
      <c r="BQ129">
        <v>4041.6760000000004</v>
      </c>
      <c r="BR129">
        <v>5.1450299416505321E-2</v>
      </c>
      <c r="BS129">
        <v>0.34229262163263569</v>
      </c>
      <c r="BT129">
        <v>0.15983468244361992</v>
      </c>
      <c r="BU129">
        <v>21.635000000000002</v>
      </c>
      <c r="BV129">
        <v>2.4742210904585126E-2</v>
      </c>
      <c r="BW129">
        <v>4.7999889154895143</v>
      </c>
      <c r="BX129">
        <v>54</v>
      </c>
      <c r="BY129">
        <v>1</v>
      </c>
      <c r="BZ129">
        <v>194</v>
      </c>
    </row>
    <row r="130" spans="1:78" ht="16.5">
      <c r="A130" s="109" t="str">
        <f t="shared" si="19"/>
        <v>청라교통</v>
      </c>
      <c r="B130" s="110" t="str">
        <f t="shared" si="20"/>
        <v>홍대경</v>
      </c>
      <c r="C130" s="111" t="str">
        <f t="shared" si="21"/>
        <v>C</v>
      </c>
      <c r="D130" s="112">
        <f t="shared" si="22"/>
        <v>0.85578911496180976</v>
      </c>
      <c r="E130" s="113">
        <f t="shared" si="23"/>
        <v>4695</v>
      </c>
      <c r="F130" s="114" t="str">
        <f t="shared" si="24"/>
        <v>307</v>
      </c>
      <c r="G130" s="115" t="str">
        <f t="shared" si="25"/>
        <v>72바1700</v>
      </c>
      <c r="H130" s="116">
        <f t="shared" si="26"/>
        <v>3</v>
      </c>
      <c r="I130" s="117">
        <f t="shared" si="27"/>
        <v>4303.5769999999993</v>
      </c>
      <c r="J130" s="118">
        <f t="shared" si="28"/>
        <v>3.2205456001055587E-2</v>
      </c>
      <c r="K130" s="118">
        <f t="shared" si="29"/>
        <v>0.34553742314116331</v>
      </c>
      <c r="L130" s="118">
        <f t="shared" si="30"/>
        <v>0.18496241614824135</v>
      </c>
      <c r="M130" s="119">
        <f t="shared" si="31"/>
        <v>20.117999999999999</v>
      </c>
      <c r="N130" s="120">
        <f t="shared" si="32"/>
        <v>0.55767562657761216</v>
      </c>
      <c r="O130" s="120">
        <f t="shared" si="33"/>
        <v>61.274609470215132</v>
      </c>
      <c r="P130" s="220">
        <f t="shared" si="34"/>
        <v>42</v>
      </c>
      <c r="Q130" s="221">
        <f t="shared" si="35"/>
        <v>24</v>
      </c>
      <c r="R130" s="221">
        <f t="shared" si="36"/>
        <v>2637</v>
      </c>
      <c r="T130">
        <v>531</v>
      </c>
      <c r="U130">
        <v>4695</v>
      </c>
      <c r="V130" t="s">
        <v>337</v>
      </c>
      <c r="W130">
        <v>4303.5770000000002</v>
      </c>
      <c r="X130">
        <v>1866.059</v>
      </c>
      <c r="Y130">
        <v>2.306</v>
      </c>
      <c r="Z130">
        <v>20.117999999999999</v>
      </c>
      <c r="AA130">
        <v>175.538859</v>
      </c>
      <c r="AB130">
        <v>5.6533090000000001</v>
      </c>
      <c r="AC130">
        <v>60.655245000000001</v>
      </c>
      <c r="AD130" s="1">
        <v>796</v>
      </c>
      <c r="AE130">
        <v>24</v>
      </c>
      <c r="AF130">
        <v>2637</v>
      </c>
      <c r="AG130">
        <v>93</v>
      </c>
      <c r="AH130">
        <v>24.516376999999999</v>
      </c>
      <c r="AI130">
        <v>33768.199999999997</v>
      </c>
      <c r="AJ130">
        <v>13128.7</v>
      </c>
      <c r="AK130">
        <v>42</v>
      </c>
      <c r="AL130">
        <v>26860</v>
      </c>
      <c r="AM130">
        <v>0.85578911496180976</v>
      </c>
      <c r="AN130" t="s">
        <v>69</v>
      </c>
      <c r="AO130">
        <v>2584.7469999999998</v>
      </c>
      <c r="AP130" t="s">
        <v>671</v>
      </c>
      <c r="AQ130" t="s">
        <v>117</v>
      </c>
      <c r="AR130" t="s">
        <v>120</v>
      </c>
      <c r="AS130" t="s">
        <v>117</v>
      </c>
      <c r="AT130" t="s">
        <v>120</v>
      </c>
      <c r="AU130" t="s">
        <v>216</v>
      </c>
      <c r="AV130" t="s">
        <v>337</v>
      </c>
      <c r="AW130" t="s">
        <v>69</v>
      </c>
      <c r="AX130">
        <v>4695</v>
      </c>
      <c r="AY130" t="s">
        <v>455</v>
      </c>
      <c r="AZ130">
        <v>5</v>
      </c>
      <c r="BA130" t="s">
        <v>502</v>
      </c>
      <c r="BB130">
        <v>3</v>
      </c>
      <c r="BC130">
        <v>1</v>
      </c>
      <c r="BE130" t="s">
        <v>69</v>
      </c>
      <c r="BF130">
        <v>0</v>
      </c>
      <c r="BG130" t="s">
        <v>341</v>
      </c>
      <c r="BI130" t="s">
        <v>117</v>
      </c>
      <c r="BJ130" t="s">
        <v>337</v>
      </c>
      <c r="BK130" t="s">
        <v>69</v>
      </c>
      <c r="BL130">
        <v>0.85578911496180976</v>
      </c>
      <c r="BM130">
        <v>4695</v>
      </c>
      <c r="BN130" t="s">
        <v>120</v>
      </c>
      <c r="BO130" t="s">
        <v>216</v>
      </c>
      <c r="BP130">
        <v>3</v>
      </c>
      <c r="BQ130">
        <v>4303.5769999999993</v>
      </c>
      <c r="BR130">
        <v>3.2205456001055587E-2</v>
      </c>
      <c r="BS130">
        <v>0.34553742314116331</v>
      </c>
      <c r="BT130">
        <v>0.18496241614824133</v>
      </c>
      <c r="BU130">
        <v>20.117999999999999</v>
      </c>
      <c r="BV130">
        <v>0.55767562657761216</v>
      </c>
      <c r="BW130">
        <v>61.274609470215132</v>
      </c>
      <c r="BX130">
        <v>42</v>
      </c>
      <c r="BY130">
        <v>24</v>
      </c>
      <c r="BZ130">
        <v>2637</v>
      </c>
    </row>
    <row r="131" spans="1:78" ht="16.5">
      <c r="A131" s="126" t="str">
        <f t="shared" si="19"/>
        <v>청라교통</v>
      </c>
      <c r="B131" s="127" t="str">
        <f t="shared" si="20"/>
        <v>황현익</v>
      </c>
      <c r="C131" s="128" t="str">
        <f t="shared" si="21"/>
        <v>B</v>
      </c>
      <c r="D131" s="129">
        <f t="shared" si="22"/>
        <v>0.91045454545454541</v>
      </c>
      <c r="E131" s="130">
        <f t="shared" si="23"/>
        <v>788</v>
      </c>
      <c r="F131" s="131" t="str">
        <f t="shared" si="24"/>
        <v>112</v>
      </c>
      <c r="G131" s="132" t="str">
        <f t="shared" si="25"/>
        <v>70바6066</v>
      </c>
      <c r="H131" s="133">
        <f t="shared" si="26"/>
        <v>1</v>
      </c>
      <c r="I131" s="134">
        <f t="shared" si="27"/>
        <v>2865.3130000000001</v>
      </c>
      <c r="J131" s="135">
        <f t="shared" si="28"/>
        <v>2.6001579078503506E-2</v>
      </c>
      <c r="K131" s="135">
        <f t="shared" si="29"/>
        <v>0.36001677547183764</v>
      </c>
      <c r="L131" s="135">
        <f t="shared" si="30"/>
        <v>0.23348234555875744</v>
      </c>
      <c r="M131" s="136">
        <f t="shared" si="31"/>
        <v>12.962999999999999</v>
      </c>
      <c r="N131" s="137">
        <f t="shared" si="32"/>
        <v>6.9800402259718217E-2</v>
      </c>
      <c r="O131" s="137">
        <f t="shared" si="33"/>
        <v>41.077536729844169</v>
      </c>
      <c r="P131" s="218">
        <f t="shared" si="34"/>
        <v>0</v>
      </c>
      <c r="Q131" s="219">
        <f t="shared" si="35"/>
        <v>2</v>
      </c>
      <c r="R131" s="219">
        <f t="shared" si="36"/>
        <v>1177</v>
      </c>
      <c r="T131">
        <v>531</v>
      </c>
      <c r="U131">
        <v>788</v>
      </c>
      <c r="V131" t="s">
        <v>338</v>
      </c>
      <c r="W131">
        <v>2865.3130000000001</v>
      </c>
      <c r="X131">
        <v>1430.2460000000001</v>
      </c>
      <c r="Y131">
        <v>2.0030000000000001</v>
      </c>
      <c r="Z131">
        <v>12.962999999999999</v>
      </c>
      <c r="AA131">
        <v>171.52662100000001</v>
      </c>
      <c r="AB131">
        <v>4.4599630000000001</v>
      </c>
      <c r="AC131">
        <v>61.752460999999997</v>
      </c>
      <c r="AD131" s="1">
        <v>669</v>
      </c>
      <c r="AE131">
        <v>2</v>
      </c>
      <c r="AF131">
        <v>1177</v>
      </c>
      <c r="AG131">
        <v>82</v>
      </c>
      <c r="AH131">
        <v>16.704771000000001</v>
      </c>
      <c r="AI131">
        <v>3678.1</v>
      </c>
      <c r="AJ131">
        <v>0</v>
      </c>
      <c r="AK131">
        <v>0</v>
      </c>
      <c r="AL131">
        <v>0</v>
      </c>
      <c r="AM131">
        <v>0.91045454545454541</v>
      </c>
      <c r="AN131" t="s">
        <v>68</v>
      </c>
      <c r="AO131">
        <v>2865.3130000000001</v>
      </c>
      <c r="AP131" t="s">
        <v>672</v>
      </c>
      <c r="AQ131" t="s">
        <v>117</v>
      </c>
      <c r="AR131" t="s">
        <v>118</v>
      </c>
      <c r="AS131" t="s">
        <v>117</v>
      </c>
      <c r="AT131" t="s">
        <v>118</v>
      </c>
      <c r="AU131" t="s">
        <v>189</v>
      </c>
      <c r="AV131" t="s">
        <v>338</v>
      </c>
      <c r="AW131" t="s">
        <v>68</v>
      </c>
      <c r="AX131">
        <v>788</v>
      </c>
      <c r="AY131" t="s">
        <v>429</v>
      </c>
      <c r="AZ131">
        <v>7</v>
      </c>
      <c r="BA131" t="s">
        <v>391</v>
      </c>
      <c r="BB131">
        <v>1</v>
      </c>
      <c r="BC131">
        <v>1</v>
      </c>
      <c r="BE131" t="s">
        <v>68</v>
      </c>
      <c r="BF131">
        <v>0</v>
      </c>
      <c r="BG131" t="s">
        <v>341</v>
      </c>
      <c r="BI131" t="s">
        <v>117</v>
      </c>
      <c r="BJ131" t="s">
        <v>338</v>
      </c>
      <c r="BK131" t="s">
        <v>68</v>
      </c>
      <c r="BL131">
        <v>0.91045454545454541</v>
      </c>
      <c r="BM131">
        <v>788</v>
      </c>
      <c r="BN131" t="s">
        <v>118</v>
      </c>
      <c r="BO131" t="s">
        <v>189</v>
      </c>
      <c r="BP131">
        <v>1</v>
      </c>
      <c r="BQ131">
        <v>2865.3130000000001</v>
      </c>
      <c r="BR131">
        <v>2.6001579078503506E-2</v>
      </c>
      <c r="BS131">
        <v>0.36001677547183764</v>
      </c>
      <c r="BT131">
        <v>0.23348234555875744</v>
      </c>
      <c r="BU131">
        <v>12.962999999999999</v>
      </c>
      <c r="BV131">
        <v>6.9800402259718217E-2</v>
      </c>
      <c r="BW131">
        <v>41.077536729844169</v>
      </c>
      <c r="BX131">
        <v>0</v>
      </c>
      <c r="BY131">
        <v>2</v>
      </c>
      <c r="BZ131">
        <v>1177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1">
    <cfRule type="containsText" dxfId="45" priority="1" operator="containsText" text="F">
      <formula>NOT(ISERROR(SEARCH("F",C5)))</formula>
    </cfRule>
    <cfRule type="containsText" dxfId="44" priority="2" operator="containsText" text="D">
      <formula>NOT(ISERROR(SEARCH("D",C5)))</formula>
    </cfRule>
    <cfRule type="containsText" dxfId="43" priority="3" operator="containsText" text="C">
      <formula>NOT(ISERROR(SEARCH("C",C5)))</formula>
    </cfRule>
    <cfRule type="containsText" dxfId="42" priority="4" operator="containsText" text="B">
      <formula>NOT(ISERROR(SEARCH("B",C5)))</formula>
    </cfRule>
    <cfRule type="containsText" dxfId="41" priority="5" operator="containsText" text="A">
      <formula>NOT(ISERROR(SEARCH("A",C5)))</formula>
    </cfRule>
    <cfRule type="containsText" dxfId="4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6" t="s">
        <v>520</v>
      </c>
      <c r="B2" s="257"/>
      <c r="C2" s="258"/>
      <c r="D2" s="259"/>
      <c r="E2" s="256"/>
      <c r="F2" s="260"/>
      <c r="G2" s="256"/>
      <c r="H2" s="256"/>
      <c r="I2" s="256"/>
      <c r="J2" s="256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61" t="s">
        <v>521</v>
      </c>
      <c r="B4" s="262"/>
      <c r="C4" s="263"/>
      <c r="D4" s="264"/>
      <c r="E4" s="265"/>
      <c r="F4" s="266"/>
      <c r="G4" s="246"/>
      <c r="H4" s="265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49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0" t="s">
        <v>522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47" t="s">
        <v>168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>
      <c r="A10" s="248" t="s">
        <v>523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67" t="s">
        <v>0</v>
      </c>
      <c r="B13" s="268" t="s">
        <v>74</v>
      </c>
      <c r="C13" s="269" t="s">
        <v>65</v>
      </c>
      <c r="D13" s="269" t="s">
        <v>155</v>
      </c>
      <c r="E13" s="270" t="s">
        <v>141</v>
      </c>
      <c r="F13" s="268" t="s">
        <v>146</v>
      </c>
      <c r="G13" s="270" t="s">
        <v>144</v>
      </c>
      <c r="H13" s="270" t="s">
        <v>148</v>
      </c>
      <c r="I13" s="227" t="s">
        <v>150</v>
      </c>
      <c r="J13" s="270" t="s">
        <v>11</v>
      </c>
      <c r="K13" s="270" t="s">
        <v>12</v>
      </c>
      <c r="L13" s="270" t="s">
        <v>13</v>
      </c>
      <c r="M13" s="270" t="s">
        <v>105</v>
      </c>
      <c r="N13" s="270" t="s">
        <v>6</v>
      </c>
      <c r="O13" s="270" t="s">
        <v>7</v>
      </c>
      <c r="P13" s="270" t="s">
        <v>159</v>
      </c>
      <c r="Q13" s="271" t="s">
        <v>161</v>
      </c>
      <c r="R13" s="271" t="s">
        <v>162</v>
      </c>
    </row>
    <row r="14" spans="1:18" ht="16.5">
      <c r="A14" s="272" t="s">
        <v>117</v>
      </c>
      <c r="B14" s="273" t="s">
        <v>229</v>
      </c>
      <c r="C14" s="274" t="s">
        <v>70</v>
      </c>
      <c r="D14" s="275">
        <v>0.79233333333333322</v>
      </c>
      <c r="E14" s="276">
        <v>3423</v>
      </c>
      <c r="F14" s="230" t="s">
        <v>121</v>
      </c>
      <c r="G14" s="277" t="s">
        <v>224</v>
      </c>
      <c r="H14" s="278">
        <v>1</v>
      </c>
      <c r="I14" s="231">
        <v>4547.2579999999998</v>
      </c>
      <c r="J14" s="279">
        <v>8.810678738924058E-3</v>
      </c>
      <c r="K14" s="279">
        <v>0.36230771420681174</v>
      </c>
      <c r="L14" s="279">
        <v>0.17175185573371909</v>
      </c>
      <c r="M14" s="280">
        <v>23.667000000000002</v>
      </c>
      <c r="N14" s="281">
        <v>0.48380804432033547</v>
      </c>
      <c r="O14" s="281">
        <v>26.587451162876619</v>
      </c>
      <c r="P14" s="282">
        <v>39</v>
      </c>
      <c r="Q14" s="283">
        <v>22</v>
      </c>
      <c r="R14" s="283">
        <v>1209</v>
      </c>
    </row>
    <row r="15" spans="1:18" ht="16.5">
      <c r="A15" s="272" t="s">
        <v>117</v>
      </c>
      <c r="B15" s="273" t="s">
        <v>231</v>
      </c>
      <c r="C15" s="274" t="s">
        <v>70</v>
      </c>
      <c r="D15" s="275">
        <v>0.79792725250372643</v>
      </c>
      <c r="E15" s="276">
        <v>9832</v>
      </c>
      <c r="F15" s="230" t="s">
        <v>120</v>
      </c>
      <c r="G15" s="277" t="s">
        <v>219</v>
      </c>
      <c r="H15" s="278">
        <v>2</v>
      </c>
      <c r="I15" s="231">
        <v>3999.683</v>
      </c>
      <c r="J15" s="279">
        <v>6.129763982087269E-2</v>
      </c>
      <c r="K15" s="279">
        <v>0.32137206535722435</v>
      </c>
      <c r="L15" s="279">
        <v>0.20201600976877418</v>
      </c>
      <c r="M15" s="280">
        <v>24.882999999999999</v>
      </c>
      <c r="N15" s="281" t="s">
        <v>436</v>
      </c>
      <c r="O15" s="281" t="s">
        <v>436</v>
      </c>
      <c r="P15" s="282">
        <v>27</v>
      </c>
      <c r="Q15" s="283">
        <v>11</v>
      </c>
      <c r="R15" s="283">
        <v>3701</v>
      </c>
    </row>
    <row r="16" spans="1:18" ht="16.5">
      <c r="A16" s="272" t="s">
        <v>117</v>
      </c>
      <c r="B16" s="273" t="s">
        <v>237</v>
      </c>
      <c r="C16" s="274" t="s">
        <v>70</v>
      </c>
      <c r="D16" s="275">
        <v>0.7757142857142858</v>
      </c>
      <c r="E16" s="276">
        <v>5231</v>
      </c>
      <c r="F16" s="230" t="s">
        <v>120</v>
      </c>
      <c r="G16" s="277" t="s">
        <v>213</v>
      </c>
      <c r="H16" s="278">
        <v>1</v>
      </c>
      <c r="I16" s="231">
        <v>3676.404</v>
      </c>
      <c r="J16" s="279">
        <v>3.415655182629089E-2</v>
      </c>
      <c r="K16" s="279">
        <v>0.35005674171878248</v>
      </c>
      <c r="L16" s="279">
        <v>0.24154037477926801</v>
      </c>
      <c r="M16" s="280">
        <v>21.991</v>
      </c>
      <c r="N16" s="281">
        <v>1.2240221694895337</v>
      </c>
      <c r="O16" s="281">
        <v>36.938269025928598</v>
      </c>
      <c r="P16" s="282">
        <v>54</v>
      </c>
      <c r="Q16" s="283">
        <v>45</v>
      </c>
      <c r="R16" s="283">
        <v>1358</v>
      </c>
    </row>
    <row r="17" spans="1:18" ht="16.5">
      <c r="A17" s="272" t="s">
        <v>117</v>
      </c>
      <c r="B17" s="273" t="s">
        <v>238</v>
      </c>
      <c r="C17" s="274" t="s">
        <v>70</v>
      </c>
      <c r="D17" s="275">
        <v>0.74250094068132477</v>
      </c>
      <c r="E17" s="276">
        <v>9455</v>
      </c>
      <c r="F17" s="230" t="s">
        <v>120</v>
      </c>
      <c r="G17" s="277" t="s">
        <v>214</v>
      </c>
      <c r="H17" s="278">
        <v>10</v>
      </c>
      <c r="I17" s="231">
        <v>3430.5619999999999</v>
      </c>
      <c r="J17" s="279">
        <v>2.2797087631446472E-2</v>
      </c>
      <c r="K17" s="279">
        <v>0.38186940682459325</v>
      </c>
      <c r="L17" s="279">
        <v>0.17876245307485605</v>
      </c>
      <c r="M17" s="280">
        <v>24.09</v>
      </c>
      <c r="N17" s="281">
        <v>1.4574871405909586</v>
      </c>
      <c r="O17" s="281">
        <v>37.807216426929465</v>
      </c>
      <c r="P17" s="282">
        <v>47</v>
      </c>
      <c r="Q17" s="283">
        <v>50</v>
      </c>
      <c r="R17" s="283">
        <v>1302</v>
      </c>
    </row>
    <row r="18" spans="1:18" ht="16.5">
      <c r="A18" s="272" t="s">
        <v>117</v>
      </c>
      <c r="B18" s="273" t="s">
        <v>240</v>
      </c>
      <c r="C18" s="274" t="s">
        <v>67</v>
      </c>
      <c r="D18" s="275">
        <v>0.82504723039364336</v>
      </c>
      <c r="E18" s="276">
        <v>3311</v>
      </c>
      <c r="F18" s="230" t="s">
        <v>118</v>
      </c>
      <c r="G18" s="277" t="s">
        <v>181</v>
      </c>
      <c r="H18" s="278">
        <v>2</v>
      </c>
      <c r="I18" s="231">
        <v>2438.8089999999997</v>
      </c>
      <c r="J18" s="279">
        <v>2.5139769217577407E-2</v>
      </c>
      <c r="K18" s="279">
        <v>0.37850933101377188</v>
      </c>
      <c r="L18" s="279">
        <v>0.17098509969415399</v>
      </c>
      <c r="M18" s="280">
        <v>13.694000000000001</v>
      </c>
      <c r="N18" s="281">
        <v>0.12301086308931942</v>
      </c>
      <c r="O18" s="281">
        <v>15.90940495955198</v>
      </c>
      <c r="P18" s="282">
        <v>11</v>
      </c>
      <c r="Q18" s="283">
        <v>3</v>
      </c>
      <c r="R18" s="283">
        <v>388</v>
      </c>
    </row>
    <row r="19" spans="1:18" ht="16.5">
      <c r="A19" s="272" t="s">
        <v>117</v>
      </c>
      <c r="B19" s="273" t="s">
        <v>244</v>
      </c>
      <c r="C19" s="274" t="s">
        <v>67</v>
      </c>
      <c r="D19" s="275">
        <v>0.80021976578507037</v>
      </c>
      <c r="E19" s="276">
        <v>4250</v>
      </c>
      <c r="F19" s="230" t="s">
        <v>119</v>
      </c>
      <c r="G19" s="277" t="s">
        <v>207</v>
      </c>
      <c r="H19" s="278">
        <v>9</v>
      </c>
      <c r="I19" s="231">
        <v>4299.2080000000005</v>
      </c>
      <c r="J19" s="279">
        <v>3.895382083730229E-2</v>
      </c>
      <c r="K19" s="279">
        <v>0.24882584420299189</v>
      </c>
      <c r="L19" s="279">
        <v>0.35239048680594198</v>
      </c>
      <c r="M19" s="280">
        <v>20.626999999999999</v>
      </c>
      <c r="N19" s="281">
        <v>0.48846206091912736</v>
      </c>
      <c r="O19" s="281">
        <v>21.887752348804707</v>
      </c>
      <c r="P19" s="282">
        <v>11</v>
      </c>
      <c r="Q19" s="283">
        <v>21</v>
      </c>
      <c r="R19" s="283">
        <v>941</v>
      </c>
    </row>
    <row r="20" spans="1:18" ht="16.5">
      <c r="A20" s="272" t="s">
        <v>117</v>
      </c>
      <c r="B20" s="273" t="s">
        <v>245</v>
      </c>
      <c r="C20" s="274" t="s">
        <v>67</v>
      </c>
      <c r="D20" s="275">
        <v>0.82596523397405963</v>
      </c>
      <c r="E20" s="276">
        <v>2532</v>
      </c>
      <c r="F20" s="230" t="s">
        <v>119</v>
      </c>
      <c r="G20" s="277" t="s">
        <v>210</v>
      </c>
      <c r="H20" s="278">
        <v>3</v>
      </c>
      <c r="I20" s="231">
        <v>4293.6170000000002</v>
      </c>
      <c r="J20" s="279">
        <v>2.4553233172826771E-2</v>
      </c>
      <c r="K20" s="279">
        <v>0.22893741048581717</v>
      </c>
      <c r="L20" s="279">
        <v>0.17001982244806652</v>
      </c>
      <c r="M20" s="280">
        <v>20.030999999999999</v>
      </c>
      <c r="N20" s="281">
        <v>0.79187314564852895</v>
      </c>
      <c r="O20" s="281">
        <v>8.8736373085908689</v>
      </c>
      <c r="P20" s="282">
        <v>7</v>
      </c>
      <c r="Q20" s="283">
        <v>34</v>
      </c>
      <c r="R20" s="283">
        <v>381</v>
      </c>
    </row>
    <row r="21" spans="1:18" ht="16.5">
      <c r="A21" s="272" t="s">
        <v>117</v>
      </c>
      <c r="B21" s="273" t="s">
        <v>246</v>
      </c>
      <c r="C21" s="274" t="s">
        <v>70</v>
      </c>
      <c r="D21" s="275">
        <v>0.77193610235257171</v>
      </c>
      <c r="E21" s="276">
        <v>7476</v>
      </c>
      <c r="F21" s="230" t="s">
        <v>120</v>
      </c>
      <c r="G21" s="277" t="s">
        <v>216</v>
      </c>
      <c r="H21" s="278">
        <v>3</v>
      </c>
      <c r="I21" s="231">
        <v>3519.3240000000001</v>
      </c>
      <c r="J21" s="279">
        <v>1.2073055960345067E-2</v>
      </c>
      <c r="K21" s="279">
        <v>0.37642777434016428</v>
      </c>
      <c r="L21" s="279">
        <v>0.16423608624838179</v>
      </c>
      <c r="M21" s="280">
        <v>24.114999999999998</v>
      </c>
      <c r="N21" s="281">
        <v>1.1934110073411826</v>
      </c>
      <c r="O21" s="281">
        <v>62.512005146442895</v>
      </c>
      <c r="P21" s="282">
        <v>44</v>
      </c>
      <c r="Q21" s="283">
        <v>42</v>
      </c>
      <c r="R21" s="283">
        <v>2200</v>
      </c>
    </row>
    <row r="22" spans="1:18" ht="16.5">
      <c r="A22" s="272" t="s">
        <v>117</v>
      </c>
      <c r="B22" s="273" t="s">
        <v>399</v>
      </c>
      <c r="C22" s="274" t="s">
        <v>67</v>
      </c>
      <c r="D22" s="275">
        <v>0.84953288146457107</v>
      </c>
      <c r="E22" s="276">
        <v>1115</v>
      </c>
      <c r="F22" s="230" t="s">
        <v>119</v>
      </c>
      <c r="G22" s="277" t="s">
        <v>200</v>
      </c>
      <c r="H22" s="278">
        <v>13</v>
      </c>
      <c r="I22" s="231">
        <v>4318.7830000000004</v>
      </c>
      <c r="J22" s="279">
        <v>6.3822897269111044E-3</v>
      </c>
      <c r="K22" s="279">
        <v>0.24649699899005462</v>
      </c>
      <c r="L22" s="279">
        <v>0.19033139659945866</v>
      </c>
      <c r="M22" s="280">
        <v>20.067</v>
      </c>
      <c r="N22" s="281">
        <v>0.13892802671493334</v>
      </c>
      <c r="O22" s="281">
        <v>34.96355338992489</v>
      </c>
      <c r="P22" s="282">
        <v>7</v>
      </c>
      <c r="Q22" s="283">
        <v>6</v>
      </c>
      <c r="R22" s="283">
        <v>1510</v>
      </c>
    </row>
    <row r="23" spans="1:18" ht="16.5">
      <c r="A23" s="272" t="s">
        <v>117</v>
      </c>
      <c r="B23" s="273" t="s">
        <v>250</v>
      </c>
      <c r="C23" s="274" t="s">
        <v>67</v>
      </c>
      <c r="D23" s="275">
        <v>0.84318181818181814</v>
      </c>
      <c r="E23" s="276">
        <v>6473</v>
      </c>
      <c r="F23" s="230" t="s">
        <v>118</v>
      </c>
      <c r="G23" s="277" t="s">
        <v>195</v>
      </c>
      <c r="H23" s="278">
        <v>2</v>
      </c>
      <c r="I23" s="231">
        <v>2045.9699999999998</v>
      </c>
      <c r="J23" s="279">
        <v>2.9370980466320213E-2</v>
      </c>
      <c r="K23" s="279">
        <v>0.38190535930518149</v>
      </c>
      <c r="L23" s="279">
        <v>0.32063031227241845</v>
      </c>
      <c r="M23" s="280">
        <v>17.585999999999999</v>
      </c>
      <c r="N23" s="281">
        <v>0.34213600394922705</v>
      </c>
      <c r="O23" s="281">
        <v>9.9708206865203319</v>
      </c>
      <c r="P23" s="282">
        <v>13</v>
      </c>
      <c r="Q23" s="283">
        <v>7</v>
      </c>
      <c r="R23" s="283">
        <v>204</v>
      </c>
    </row>
    <row r="24" spans="1:18" ht="16.5">
      <c r="A24" s="272" t="s">
        <v>117</v>
      </c>
      <c r="B24" s="273" t="s">
        <v>254</v>
      </c>
      <c r="C24" s="274" t="s">
        <v>67</v>
      </c>
      <c r="D24" s="275">
        <v>0.81300000000000006</v>
      </c>
      <c r="E24" s="276">
        <v>3028</v>
      </c>
      <c r="F24" s="230" t="s">
        <v>121</v>
      </c>
      <c r="G24" s="277" t="s">
        <v>226</v>
      </c>
      <c r="H24" s="278">
        <v>1</v>
      </c>
      <c r="I24" s="231">
        <v>5406.732</v>
      </c>
      <c r="J24" s="279">
        <v>2.3390752303581785E-2</v>
      </c>
      <c r="K24" s="279">
        <v>0.31137388630571189</v>
      </c>
      <c r="L24" s="279">
        <v>0.17570687801799684</v>
      </c>
      <c r="M24" s="280">
        <v>22.867999999999999</v>
      </c>
      <c r="N24" s="281">
        <v>0.75831389460398624</v>
      </c>
      <c r="O24" s="281">
        <v>26.134086172571529</v>
      </c>
      <c r="P24" s="282">
        <v>33</v>
      </c>
      <c r="Q24" s="283">
        <v>41</v>
      </c>
      <c r="R24" s="283">
        <v>1413</v>
      </c>
    </row>
    <row r="25" spans="1:18" ht="16.5">
      <c r="A25" s="272" t="s">
        <v>117</v>
      </c>
      <c r="B25" s="273" t="s">
        <v>256</v>
      </c>
      <c r="C25" s="274" t="s">
        <v>67</v>
      </c>
      <c r="D25" s="275">
        <v>0.83312499999999989</v>
      </c>
      <c r="E25" s="276">
        <v>2210</v>
      </c>
      <c r="F25" s="230" t="s">
        <v>119</v>
      </c>
      <c r="G25" s="277" t="s">
        <v>209</v>
      </c>
      <c r="H25" s="278">
        <v>1</v>
      </c>
      <c r="I25" s="231">
        <v>4352.9369999999999</v>
      </c>
      <c r="J25" s="279">
        <v>2.5204895597129396E-2</v>
      </c>
      <c r="K25" s="279">
        <v>0.23251333838223873</v>
      </c>
      <c r="L25" s="279">
        <v>0.18998666877099302</v>
      </c>
      <c r="M25" s="280">
        <v>22.068999999999999</v>
      </c>
      <c r="N25" s="281">
        <v>0.41351391026334633</v>
      </c>
      <c r="O25" s="281">
        <v>38.066252739242493</v>
      </c>
      <c r="P25" s="282">
        <v>10</v>
      </c>
      <c r="Q25" s="283">
        <v>18</v>
      </c>
      <c r="R25" s="283">
        <v>1657</v>
      </c>
    </row>
    <row r="26" spans="1:18" ht="16.5">
      <c r="A26" s="272" t="s">
        <v>117</v>
      </c>
      <c r="B26" s="273" t="s">
        <v>257</v>
      </c>
      <c r="C26" s="274" t="s">
        <v>70</v>
      </c>
      <c r="D26" s="275">
        <v>0.72673169854310404</v>
      </c>
      <c r="E26" s="276">
        <v>9499</v>
      </c>
      <c r="F26" s="230" t="s">
        <v>119</v>
      </c>
      <c r="G26" s="277" t="s">
        <v>205</v>
      </c>
      <c r="H26" s="278">
        <v>2</v>
      </c>
      <c r="I26" s="231">
        <v>4631.2159999999994</v>
      </c>
      <c r="J26" s="279">
        <v>5.1011195630991733E-2</v>
      </c>
      <c r="K26" s="279">
        <v>0.35072032441378925</v>
      </c>
      <c r="L26" s="279">
        <v>0.23687083478723514</v>
      </c>
      <c r="M26" s="280">
        <v>27.088000000000001</v>
      </c>
      <c r="N26" s="281">
        <v>1.0148522547857843</v>
      </c>
      <c r="O26" s="281">
        <v>74.688807432000587</v>
      </c>
      <c r="P26" s="282">
        <v>75</v>
      </c>
      <c r="Q26" s="283">
        <v>47</v>
      </c>
      <c r="R26" s="283">
        <v>3459</v>
      </c>
    </row>
    <row r="27" spans="1:18" ht="16.5">
      <c r="A27" s="272" t="s">
        <v>117</v>
      </c>
      <c r="B27" s="273" t="s">
        <v>259</v>
      </c>
      <c r="C27" s="274" t="s">
        <v>70</v>
      </c>
      <c r="D27" s="275">
        <v>0.78363636363636369</v>
      </c>
      <c r="E27" s="276">
        <v>4177</v>
      </c>
      <c r="F27" s="230" t="s">
        <v>119</v>
      </c>
      <c r="G27" s="277" t="s">
        <v>206</v>
      </c>
      <c r="H27" s="278">
        <v>1</v>
      </c>
      <c r="I27" s="231">
        <v>3620.5680000000002</v>
      </c>
      <c r="J27" s="279">
        <v>2.6790610551865476E-2</v>
      </c>
      <c r="K27" s="279">
        <v>0.36480567210026971</v>
      </c>
      <c r="L27" s="279">
        <v>0.15356706461527583</v>
      </c>
      <c r="M27" s="280">
        <v>21.126999999999999</v>
      </c>
      <c r="N27" s="281">
        <v>0.2485797808520652</v>
      </c>
      <c r="O27" s="281">
        <v>19.66542266296338</v>
      </c>
      <c r="P27" s="282">
        <v>61</v>
      </c>
      <c r="Q27" s="283">
        <v>9</v>
      </c>
      <c r="R27" s="283">
        <v>712</v>
      </c>
    </row>
    <row r="28" spans="1:18" ht="16.5">
      <c r="A28" s="272" t="s">
        <v>117</v>
      </c>
      <c r="B28" s="273" t="s">
        <v>269</v>
      </c>
      <c r="C28" s="274" t="s">
        <v>67</v>
      </c>
      <c r="D28" s="275">
        <v>0.84421873664818081</v>
      </c>
      <c r="E28" s="276">
        <v>7326</v>
      </c>
      <c r="F28" s="230" t="s">
        <v>120</v>
      </c>
      <c r="G28" s="277" t="s">
        <v>217</v>
      </c>
      <c r="H28" s="278">
        <v>2</v>
      </c>
      <c r="I28" s="231">
        <v>4265.1379999999999</v>
      </c>
      <c r="J28" s="279">
        <v>2.8232077206073663E-2</v>
      </c>
      <c r="K28" s="279">
        <v>0.31967297862052974</v>
      </c>
      <c r="L28" s="279">
        <v>0.20796513500852729</v>
      </c>
      <c r="M28" s="280">
        <v>22.402000000000001</v>
      </c>
      <c r="N28" s="281">
        <v>0.79716060769897712</v>
      </c>
      <c r="O28" s="281">
        <v>54.066245922171802</v>
      </c>
      <c r="P28" s="282">
        <v>28</v>
      </c>
      <c r="Q28" s="283">
        <v>34</v>
      </c>
      <c r="R28" s="283">
        <v>2306</v>
      </c>
    </row>
    <row r="29" spans="1:18" ht="16.5">
      <c r="A29" s="272" t="s">
        <v>117</v>
      </c>
      <c r="B29" s="273" t="s">
        <v>273</v>
      </c>
      <c r="C29" s="274" t="s">
        <v>67</v>
      </c>
      <c r="D29" s="275">
        <v>0.84221091610873233</v>
      </c>
      <c r="E29" s="276">
        <v>5278</v>
      </c>
      <c r="F29" s="230" t="s">
        <v>121</v>
      </c>
      <c r="G29" s="277" t="s">
        <v>222</v>
      </c>
      <c r="H29" s="278">
        <v>2</v>
      </c>
      <c r="I29" s="231">
        <v>5041.3629999999994</v>
      </c>
      <c r="J29" s="279">
        <v>5.1927300846785849E-3</v>
      </c>
      <c r="K29" s="279">
        <v>0.29081024884097845</v>
      </c>
      <c r="L29" s="279">
        <v>0.12318097308208117</v>
      </c>
      <c r="M29" s="280">
        <v>20.036999999999999</v>
      </c>
      <c r="N29" s="281">
        <v>0.43638992074167249</v>
      </c>
      <c r="O29" s="281">
        <v>21.264090683412405</v>
      </c>
      <c r="P29" s="282">
        <v>33</v>
      </c>
      <c r="Q29" s="283">
        <v>22</v>
      </c>
      <c r="R29" s="283">
        <v>1072</v>
      </c>
    </row>
    <row r="30" spans="1:18" ht="16.5">
      <c r="A30" s="272" t="s">
        <v>117</v>
      </c>
      <c r="B30" s="273" t="s">
        <v>384</v>
      </c>
      <c r="C30" s="274" t="s">
        <v>70</v>
      </c>
      <c r="D30" s="275">
        <v>0.77090909090909088</v>
      </c>
      <c r="E30" s="276">
        <v>6940</v>
      </c>
      <c r="F30" s="230" t="s">
        <v>118</v>
      </c>
      <c r="G30" s="277" t="s">
        <v>181</v>
      </c>
      <c r="H30" s="278">
        <v>1</v>
      </c>
      <c r="I30" s="231">
        <v>972.30700000000002</v>
      </c>
      <c r="J30" s="279">
        <v>7.9018136022556223E-2</v>
      </c>
      <c r="K30" s="279">
        <v>0.31642849608480733</v>
      </c>
      <c r="L30" s="279">
        <v>0.20672483073761683</v>
      </c>
      <c r="M30" s="280">
        <v>16.573</v>
      </c>
      <c r="N30" s="281">
        <v>0.20569634899265354</v>
      </c>
      <c r="O30" s="281">
        <v>26.226284496563327</v>
      </c>
      <c r="P30" s="282">
        <v>1</v>
      </c>
      <c r="Q30" s="283">
        <v>2</v>
      </c>
      <c r="R30" s="283">
        <v>255</v>
      </c>
    </row>
    <row r="31" spans="1:18" ht="16.5">
      <c r="A31" s="272" t="s">
        <v>117</v>
      </c>
      <c r="B31" s="273" t="s">
        <v>275</v>
      </c>
      <c r="C31" s="274" t="s">
        <v>70</v>
      </c>
      <c r="D31" s="275">
        <v>0.74707135599744046</v>
      </c>
      <c r="E31" s="276">
        <v>4717</v>
      </c>
      <c r="F31" s="230" t="s">
        <v>121</v>
      </c>
      <c r="G31" s="277" t="s">
        <v>225</v>
      </c>
      <c r="H31" s="278">
        <v>6</v>
      </c>
      <c r="I31" s="231">
        <v>4774.848</v>
      </c>
      <c r="J31" s="279">
        <v>1.9473310618977623E-2</v>
      </c>
      <c r="K31" s="279">
        <v>0.23260532873870784</v>
      </c>
      <c r="L31" s="279">
        <v>0.16209940086050906</v>
      </c>
      <c r="M31" s="280">
        <v>25.829000000000001</v>
      </c>
      <c r="N31" s="281">
        <v>1.0890399024220248</v>
      </c>
      <c r="O31" s="281">
        <v>37.425275108233812</v>
      </c>
      <c r="P31" s="282">
        <v>3</v>
      </c>
      <c r="Q31" s="283">
        <v>52</v>
      </c>
      <c r="R31" s="283">
        <v>1787</v>
      </c>
    </row>
    <row r="32" spans="1:18" ht="16.5">
      <c r="A32" s="272" t="s">
        <v>117</v>
      </c>
      <c r="B32" s="273" t="s">
        <v>276</v>
      </c>
      <c r="C32" s="274" t="s">
        <v>67</v>
      </c>
      <c r="D32" s="275">
        <v>0.84949870900021995</v>
      </c>
      <c r="E32" s="276">
        <v>7799</v>
      </c>
      <c r="F32" s="230" t="s">
        <v>120</v>
      </c>
      <c r="G32" s="277" t="s">
        <v>219</v>
      </c>
      <c r="H32" s="278">
        <v>2</v>
      </c>
      <c r="I32" s="231">
        <v>3448.41</v>
      </c>
      <c r="J32" s="279">
        <v>1.4289447183365434E-2</v>
      </c>
      <c r="K32" s="279">
        <v>0.38315050194526384</v>
      </c>
      <c r="L32" s="279">
        <v>0.18327287068533035</v>
      </c>
      <c r="M32" s="280">
        <v>21.004000000000001</v>
      </c>
      <c r="N32" s="281">
        <v>8.6996615831644156E-2</v>
      </c>
      <c r="O32" s="281">
        <v>59.302693125237433</v>
      </c>
      <c r="P32" s="282">
        <v>60</v>
      </c>
      <c r="Q32" s="283">
        <v>3</v>
      </c>
      <c r="R32" s="283">
        <v>2045</v>
      </c>
    </row>
    <row r="33" spans="1:18" ht="16.5">
      <c r="A33" s="272" t="s">
        <v>117</v>
      </c>
      <c r="B33" s="273" t="s">
        <v>279</v>
      </c>
      <c r="C33" s="274" t="s">
        <v>70</v>
      </c>
      <c r="D33" s="275">
        <v>0.73983784191944735</v>
      </c>
      <c r="E33" s="276">
        <v>3003</v>
      </c>
      <c r="F33" s="230" t="s">
        <v>120</v>
      </c>
      <c r="G33" s="277" t="s">
        <v>215</v>
      </c>
      <c r="H33" s="278">
        <v>2</v>
      </c>
      <c r="I33" s="231">
        <v>3534.5469999999996</v>
      </c>
      <c r="J33" s="279">
        <v>1.4622731510773491E-2</v>
      </c>
      <c r="K33" s="279">
        <v>0.33250770401904939</v>
      </c>
      <c r="L33" s="279">
        <v>0.16466042183057689</v>
      </c>
      <c r="M33" s="280">
        <v>22.183</v>
      </c>
      <c r="N33" s="281">
        <v>0.28292168699411835</v>
      </c>
      <c r="O33" s="281">
        <v>17.39968375013828</v>
      </c>
      <c r="P33" s="282">
        <v>33</v>
      </c>
      <c r="Q33" s="283">
        <v>10</v>
      </c>
      <c r="R33" s="283">
        <v>615</v>
      </c>
    </row>
    <row r="34" spans="1:18" ht="16.5">
      <c r="A34" s="272" t="s">
        <v>117</v>
      </c>
      <c r="B34" s="273" t="s">
        <v>385</v>
      </c>
      <c r="C34" s="274" t="s">
        <v>70</v>
      </c>
      <c r="D34" s="275">
        <v>0.78428571428571425</v>
      </c>
      <c r="E34" s="276">
        <v>8475</v>
      </c>
      <c r="F34" s="230" t="s">
        <v>118</v>
      </c>
      <c r="G34" s="277" t="s">
        <v>188</v>
      </c>
      <c r="H34" s="278">
        <v>1</v>
      </c>
      <c r="I34" s="231">
        <v>2046.729</v>
      </c>
      <c r="J34" s="279">
        <v>5.8140109164081903E-3</v>
      </c>
      <c r="K34" s="279">
        <v>0.45741916736374716</v>
      </c>
      <c r="L34" s="279">
        <v>0.28631049836104339</v>
      </c>
      <c r="M34" s="280">
        <v>20.045999999999999</v>
      </c>
      <c r="N34" s="281">
        <v>0.63515980865077881</v>
      </c>
      <c r="O34" s="281">
        <v>78.906391613154454</v>
      </c>
      <c r="P34" s="282">
        <v>49</v>
      </c>
      <c r="Q34" s="283">
        <v>13</v>
      </c>
      <c r="R34" s="283">
        <v>1615</v>
      </c>
    </row>
    <row r="35" spans="1:18" ht="16.5">
      <c r="A35" s="272" t="s">
        <v>117</v>
      </c>
      <c r="B35" s="273" t="s">
        <v>282</v>
      </c>
      <c r="C35" s="274" t="s">
        <v>67</v>
      </c>
      <c r="D35" s="275">
        <v>0.84896551724137936</v>
      </c>
      <c r="E35" s="276">
        <v>3041</v>
      </c>
      <c r="F35" s="230" t="s">
        <v>120</v>
      </c>
      <c r="G35" s="277" t="s">
        <v>218</v>
      </c>
      <c r="H35" s="278">
        <v>1</v>
      </c>
      <c r="I35" s="231">
        <v>3508.4369999999999</v>
      </c>
      <c r="J35" s="279">
        <v>1.5308964106150862E-2</v>
      </c>
      <c r="K35" s="279">
        <v>0.32402574358451591</v>
      </c>
      <c r="L35" s="279">
        <v>0.18241741265412489</v>
      </c>
      <c r="M35" s="280">
        <v>19.709</v>
      </c>
      <c r="N35" s="281">
        <v>2.8502720727207016E-2</v>
      </c>
      <c r="O35" s="281">
        <v>25.538437771577488</v>
      </c>
      <c r="P35" s="282">
        <v>32</v>
      </c>
      <c r="Q35" s="283">
        <v>1</v>
      </c>
      <c r="R35" s="283">
        <v>896</v>
      </c>
    </row>
    <row r="36" spans="1:18" ht="16.5">
      <c r="A36" s="272" t="s">
        <v>117</v>
      </c>
      <c r="B36" s="273" t="s">
        <v>283</v>
      </c>
      <c r="C36" s="274" t="s">
        <v>67</v>
      </c>
      <c r="D36" s="275">
        <v>0.83804539738892192</v>
      </c>
      <c r="E36" s="276">
        <v>8468</v>
      </c>
      <c r="F36" s="230" t="s">
        <v>121</v>
      </c>
      <c r="G36" s="277" t="s">
        <v>223</v>
      </c>
      <c r="H36" s="278">
        <v>5</v>
      </c>
      <c r="I36" s="231">
        <v>5321.3779999999997</v>
      </c>
      <c r="J36" s="279">
        <v>1.9138810915088816E-2</v>
      </c>
      <c r="K36" s="279">
        <v>0.26935630488186291</v>
      </c>
      <c r="L36" s="279">
        <v>0.10260500193746808</v>
      </c>
      <c r="M36" s="280">
        <v>21.806000000000001</v>
      </c>
      <c r="N36" s="281">
        <v>0.20671337386669394</v>
      </c>
      <c r="O36" s="281">
        <v>12.064544183856137</v>
      </c>
      <c r="P36" s="282">
        <v>8</v>
      </c>
      <c r="Q36" s="283">
        <v>11</v>
      </c>
      <c r="R36" s="283">
        <v>642</v>
      </c>
    </row>
    <row r="37" spans="1:18" ht="16.5">
      <c r="A37" s="272" t="s">
        <v>117</v>
      </c>
      <c r="B37" s="273" t="s">
        <v>296</v>
      </c>
      <c r="C37" s="274" t="s">
        <v>67</v>
      </c>
      <c r="D37" s="275">
        <v>0.82658166006481448</v>
      </c>
      <c r="E37" s="276">
        <v>824</v>
      </c>
      <c r="F37" s="230" t="s">
        <v>119</v>
      </c>
      <c r="G37" s="277" t="s">
        <v>208</v>
      </c>
      <c r="H37" s="278">
        <v>11</v>
      </c>
      <c r="I37" s="231">
        <v>4174.5800000000008</v>
      </c>
      <c r="J37" s="279">
        <v>4.0374220606898388E-2</v>
      </c>
      <c r="K37" s="279">
        <v>0.2786476380304565</v>
      </c>
      <c r="L37" s="279">
        <v>0.13749886216098386</v>
      </c>
      <c r="M37" s="280">
        <v>19.567</v>
      </c>
      <c r="N37" s="281">
        <v>4.7909011205917715E-2</v>
      </c>
      <c r="O37" s="281">
        <v>41.417340187515862</v>
      </c>
      <c r="P37" s="282">
        <v>38</v>
      </c>
      <c r="Q37" s="283">
        <v>2</v>
      </c>
      <c r="R37" s="283">
        <v>1729</v>
      </c>
    </row>
    <row r="38" spans="1:18" ht="16.5">
      <c r="A38" s="272" t="s">
        <v>117</v>
      </c>
      <c r="B38" s="273" t="s">
        <v>414</v>
      </c>
      <c r="C38" s="274" t="s">
        <v>67</v>
      </c>
      <c r="D38" s="275">
        <v>0.83829830151978335</v>
      </c>
      <c r="E38" s="276">
        <v>213</v>
      </c>
      <c r="F38" s="230" t="s">
        <v>118</v>
      </c>
      <c r="G38" s="277" t="s">
        <v>174</v>
      </c>
      <c r="H38" s="278">
        <v>10</v>
      </c>
      <c r="I38" s="231">
        <v>2008.242</v>
      </c>
      <c r="J38" s="279">
        <v>5.8609926743338432E-2</v>
      </c>
      <c r="K38" s="279">
        <v>0.38593210185922716</v>
      </c>
      <c r="L38" s="279">
        <v>0.220601764521282</v>
      </c>
      <c r="M38" s="280">
        <v>18.477</v>
      </c>
      <c r="N38" s="281">
        <v>1.4909748099805855</v>
      </c>
      <c r="O38" s="281">
        <v>66.348379044136053</v>
      </c>
      <c r="P38" s="282">
        <v>16</v>
      </c>
      <c r="Q38" s="283">
        <v>28</v>
      </c>
      <c r="R38" s="283">
        <v>1794</v>
      </c>
    </row>
    <row r="39" spans="1:18" ht="16.5">
      <c r="A39" s="272" t="s">
        <v>117</v>
      </c>
      <c r="B39" s="273" t="s">
        <v>297</v>
      </c>
      <c r="C39" s="274" t="s">
        <v>70</v>
      </c>
      <c r="D39" s="275">
        <v>0.78900000000000003</v>
      </c>
      <c r="E39" s="276">
        <v>5685</v>
      </c>
      <c r="F39" s="230" t="s">
        <v>121</v>
      </c>
      <c r="G39" s="277" t="s">
        <v>222</v>
      </c>
      <c r="H39" s="278">
        <v>1</v>
      </c>
      <c r="I39" s="231">
        <v>4999.2510000000002</v>
      </c>
      <c r="J39" s="279">
        <v>4.7749524111151027E-3</v>
      </c>
      <c r="K39" s="279">
        <v>0.2614961712596513</v>
      </c>
      <c r="L39" s="279">
        <v>0.15942388169747829</v>
      </c>
      <c r="M39" s="280">
        <v>24.327999999999999</v>
      </c>
      <c r="N39" s="281">
        <v>2.0002996448868039E-2</v>
      </c>
      <c r="O39" s="281">
        <v>17.422609906964063</v>
      </c>
      <c r="P39" s="282">
        <v>3</v>
      </c>
      <c r="Q39" s="283">
        <v>1</v>
      </c>
      <c r="R39" s="283">
        <v>871</v>
      </c>
    </row>
    <row r="40" spans="1:18" ht="16.5">
      <c r="A40" s="272" t="s">
        <v>117</v>
      </c>
      <c r="B40" s="273" t="s">
        <v>386</v>
      </c>
      <c r="C40" s="274" t="s">
        <v>70</v>
      </c>
      <c r="D40" s="275">
        <v>0.7599999999999999</v>
      </c>
      <c r="E40" s="276">
        <v>1294</v>
      </c>
      <c r="F40" s="230" t="s">
        <v>118</v>
      </c>
      <c r="G40" s="277" t="s">
        <v>346</v>
      </c>
      <c r="H40" s="278">
        <v>1</v>
      </c>
      <c r="I40" s="231">
        <v>2735.549</v>
      </c>
      <c r="J40" s="279">
        <v>1.7303960423752603E-2</v>
      </c>
      <c r="K40" s="279">
        <v>0.46623300274804846</v>
      </c>
      <c r="L40" s="279">
        <v>0.26393239528884332</v>
      </c>
      <c r="M40" s="280">
        <v>17.097000000000001</v>
      </c>
      <c r="N40" s="281">
        <v>1.3160064031022658</v>
      </c>
      <c r="O40" s="281">
        <v>56.003383598685311</v>
      </c>
      <c r="P40" s="282">
        <v>86</v>
      </c>
      <c r="Q40" s="283">
        <v>36</v>
      </c>
      <c r="R40" s="283">
        <v>1532</v>
      </c>
    </row>
    <row r="41" spans="1:18" ht="16.5">
      <c r="A41" s="272" t="s">
        <v>117</v>
      </c>
      <c r="B41" s="273" t="s">
        <v>387</v>
      </c>
      <c r="C41" s="274" t="s">
        <v>70</v>
      </c>
      <c r="D41" s="275">
        <v>0.79771715147048761</v>
      </c>
      <c r="E41" s="276">
        <v>8519</v>
      </c>
      <c r="F41" s="230" t="s">
        <v>118</v>
      </c>
      <c r="G41" s="277" t="s">
        <v>174</v>
      </c>
      <c r="H41" s="278">
        <v>2</v>
      </c>
      <c r="I41" s="231">
        <v>2127.8670000000002</v>
      </c>
      <c r="J41" s="279">
        <v>2.8288396908327369E-2</v>
      </c>
      <c r="K41" s="279">
        <v>0.42962862791233242</v>
      </c>
      <c r="L41" s="279">
        <v>0.2669339766066206</v>
      </c>
      <c r="M41" s="280">
        <v>20.356999999999999</v>
      </c>
      <c r="N41" s="281">
        <v>0.8929129499165126</v>
      </c>
      <c r="O41" s="281">
        <v>15.790460587997275</v>
      </c>
      <c r="P41" s="282">
        <v>35</v>
      </c>
      <c r="Q41" s="283">
        <v>19</v>
      </c>
      <c r="R41" s="283">
        <v>336</v>
      </c>
    </row>
    <row r="42" spans="1:18" ht="16.5">
      <c r="A42" s="272" t="s">
        <v>117</v>
      </c>
      <c r="B42" s="273" t="s">
        <v>308</v>
      </c>
      <c r="C42" s="274" t="s">
        <v>67</v>
      </c>
      <c r="D42" s="275">
        <v>0.81805502852457213</v>
      </c>
      <c r="E42" s="276">
        <v>8057</v>
      </c>
      <c r="F42" s="230" t="s">
        <v>119</v>
      </c>
      <c r="G42" s="277" t="s">
        <v>205</v>
      </c>
      <c r="H42" s="278">
        <v>8</v>
      </c>
      <c r="I42" s="231">
        <v>1777.0619999999999</v>
      </c>
      <c r="J42" s="279">
        <v>4.5124327920634316E-3</v>
      </c>
      <c r="K42" s="279">
        <v>0.31626224805048586</v>
      </c>
      <c r="L42" s="279">
        <v>0.17669614228428723</v>
      </c>
      <c r="M42" s="280">
        <v>20.052</v>
      </c>
      <c r="N42" s="281">
        <v>0</v>
      </c>
      <c r="O42" s="281">
        <v>31.062506541696351</v>
      </c>
      <c r="P42" s="282">
        <v>20</v>
      </c>
      <c r="Q42" s="283">
        <v>0</v>
      </c>
      <c r="R42" s="283">
        <v>552</v>
      </c>
    </row>
    <row r="43" spans="1:18" ht="16.5">
      <c r="A43" s="272" t="s">
        <v>117</v>
      </c>
      <c r="B43" s="273" t="s">
        <v>309</v>
      </c>
      <c r="C43" s="274" t="s">
        <v>67</v>
      </c>
      <c r="D43" s="275">
        <v>0.84585279591247042</v>
      </c>
      <c r="E43" s="276">
        <v>4659</v>
      </c>
      <c r="F43" s="230" t="s">
        <v>120</v>
      </c>
      <c r="G43" s="277" t="s">
        <v>220</v>
      </c>
      <c r="H43" s="278">
        <v>2</v>
      </c>
      <c r="I43" s="231">
        <v>4013.5839999999998</v>
      </c>
      <c r="J43" s="279">
        <v>1.5887010911925126E-2</v>
      </c>
      <c r="K43" s="279">
        <v>0.34651478542227687</v>
      </c>
      <c r="L43" s="279">
        <v>0.20580109946621275</v>
      </c>
      <c r="M43" s="280">
        <v>19.911999999999999</v>
      </c>
      <c r="N43" s="281">
        <v>0.72254623299275667</v>
      </c>
      <c r="O43" s="281">
        <v>16.41924026007678</v>
      </c>
      <c r="P43" s="282">
        <v>48</v>
      </c>
      <c r="Q43" s="283">
        <v>29</v>
      </c>
      <c r="R43" s="283">
        <v>659</v>
      </c>
    </row>
    <row r="44" spans="1:18" ht="16.5">
      <c r="A44" s="272" t="s">
        <v>117</v>
      </c>
      <c r="B44" s="273" t="s">
        <v>310</v>
      </c>
      <c r="C44" s="274" t="s">
        <v>70</v>
      </c>
      <c r="D44" s="275">
        <v>0.79795890507033695</v>
      </c>
      <c r="E44" s="276">
        <v>7030</v>
      </c>
      <c r="F44" s="230" t="s">
        <v>120</v>
      </c>
      <c r="G44" s="277" t="s">
        <v>220</v>
      </c>
      <c r="H44" s="278">
        <v>2</v>
      </c>
      <c r="I44" s="231">
        <v>3530.86</v>
      </c>
      <c r="J44" s="279">
        <v>3.0288069205881979E-2</v>
      </c>
      <c r="K44" s="279">
        <v>0.30544870429226828</v>
      </c>
      <c r="L44" s="279">
        <v>0.26282548727505478</v>
      </c>
      <c r="M44" s="280">
        <v>21.385999999999999</v>
      </c>
      <c r="N44" s="281">
        <v>0.16993027194507854</v>
      </c>
      <c r="O44" s="281">
        <v>18.040930538169171</v>
      </c>
      <c r="P44" s="282">
        <v>14</v>
      </c>
      <c r="Q44" s="283">
        <v>6</v>
      </c>
      <c r="R44" s="283">
        <v>637</v>
      </c>
    </row>
    <row r="45" spans="1:18" ht="16.5">
      <c r="A45" s="272" t="s">
        <v>117</v>
      </c>
      <c r="B45" s="273" t="s">
        <v>313</v>
      </c>
      <c r="C45" s="274" t="s">
        <v>67</v>
      </c>
      <c r="D45" s="275">
        <v>0.82090909090909081</v>
      </c>
      <c r="E45" s="276">
        <v>5771</v>
      </c>
      <c r="F45" s="230" t="s">
        <v>118</v>
      </c>
      <c r="G45" s="277" t="s">
        <v>196</v>
      </c>
      <c r="H45" s="278">
        <v>1</v>
      </c>
      <c r="I45" s="231">
        <v>2697.076</v>
      </c>
      <c r="J45" s="279">
        <v>3.6438878578320698E-2</v>
      </c>
      <c r="K45" s="279">
        <v>0.37041292859995362</v>
      </c>
      <c r="L45" s="279">
        <v>0.29735906589209943</v>
      </c>
      <c r="M45" s="280">
        <v>17.719000000000001</v>
      </c>
      <c r="N45" s="281">
        <v>0.77862099547806585</v>
      </c>
      <c r="O45" s="281">
        <v>19.465524886951648</v>
      </c>
      <c r="P45" s="282">
        <v>7</v>
      </c>
      <c r="Q45" s="283">
        <v>21</v>
      </c>
      <c r="R45" s="283">
        <v>525</v>
      </c>
    </row>
    <row r="46" spans="1:18" ht="16.5">
      <c r="A46" s="272" t="s">
        <v>117</v>
      </c>
      <c r="B46" s="273" t="s">
        <v>322</v>
      </c>
      <c r="C46" s="274" t="s">
        <v>70</v>
      </c>
      <c r="D46" s="275">
        <v>0.74593749999999992</v>
      </c>
      <c r="E46" s="276">
        <v>1286</v>
      </c>
      <c r="F46" s="230" t="s">
        <v>121</v>
      </c>
      <c r="G46" s="277" t="s">
        <v>223</v>
      </c>
      <c r="H46" s="278">
        <v>1</v>
      </c>
      <c r="I46" s="231">
        <v>4993.8100000000004</v>
      </c>
      <c r="J46" s="279">
        <v>3.4754451601917181E-2</v>
      </c>
      <c r="K46" s="279">
        <v>0.35867571255353697</v>
      </c>
      <c r="L46" s="279">
        <v>0.13096213111832447</v>
      </c>
      <c r="M46" s="280">
        <v>23.225999999999999</v>
      </c>
      <c r="N46" s="281">
        <v>2.0024790690875302E-2</v>
      </c>
      <c r="O46" s="281">
        <v>5.2064455796275784</v>
      </c>
      <c r="P46" s="282">
        <v>62</v>
      </c>
      <c r="Q46" s="283">
        <v>1</v>
      </c>
      <c r="R46" s="283">
        <v>260</v>
      </c>
    </row>
    <row r="47" spans="1:18" ht="16.5">
      <c r="A47" s="272" t="s">
        <v>117</v>
      </c>
      <c r="B47" s="273" t="s">
        <v>323</v>
      </c>
      <c r="C47" s="274" t="s">
        <v>67</v>
      </c>
      <c r="D47" s="275">
        <v>0.82418725268337134</v>
      </c>
      <c r="E47" s="276">
        <v>7745</v>
      </c>
      <c r="F47" s="230" t="s">
        <v>119</v>
      </c>
      <c r="G47" s="277" t="s">
        <v>208</v>
      </c>
      <c r="H47" s="278">
        <v>2</v>
      </c>
      <c r="I47" s="231">
        <v>4156.0590000000002</v>
      </c>
      <c r="J47" s="279">
        <v>4.843412433081775E-2</v>
      </c>
      <c r="K47" s="279">
        <v>0.30604361883851455</v>
      </c>
      <c r="L47" s="279">
        <v>0.1874371850832724</v>
      </c>
      <c r="M47" s="280">
        <v>21.097999999999999</v>
      </c>
      <c r="N47" s="281">
        <v>9.6245024433002507E-2</v>
      </c>
      <c r="O47" s="281">
        <v>11.356912883094296</v>
      </c>
      <c r="P47" s="282">
        <v>65</v>
      </c>
      <c r="Q47" s="283">
        <v>4</v>
      </c>
      <c r="R47" s="283">
        <v>472</v>
      </c>
    </row>
    <row r="48" spans="1:18" ht="16.5">
      <c r="A48" s="272" t="s">
        <v>117</v>
      </c>
      <c r="B48" s="273" t="s">
        <v>326</v>
      </c>
      <c r="C48" s="274" t="s">
        <v>67</v>
      </c>
      <c r="D48" s="275">
        <v>0.83881135064763757</v>
      </c>
      <c r="E48" s="276">
        <v>8166</v>
      </c>
      <c r="F48" s="230" t="s">
        <v>119</v>
      </c>
      <c r="G48" s="277" t="s">
        <v>202</v>
      </c>
      <c r="H48" s="278">
        <v>2</v>
      </c>
      <c r="I48" s="231">
        <v>4503.3810000000003</v>
      </c>
      <c r="J48" s="279">
        <v>1.3192856692767433E-2</v>
      </c>
      <c r="K48" s="279">
        <v>0.30203765015887724</v>
      </c>
      <c r="L48" s="279">
        <v>0.11591291076637752</v>
      </c>
      <c r="M48" s="280">
        <v>21.341999999999999</v>
      </c>
      <c r="N48" s="281">
        <v>0.39969969229785351</v>
      </c>
      <c r="O48" s="281">
        <v>33.219485537643827</v>
      </c>
      <c r="P48" s="282">
        <v>42</v>
      </c>
      <c r="Q48" s="283">
        <v>18</v>
      </c>
      <c r="R48" s="283">
        <v>1496</v>
      </c>
    </row>
    <row r="49" spans="1:18" ht="16.5">
      <c r="A49" s="272" t="s">
        <v>117</v>
      </c>
      <c r="B49" s="273" t="s">
        <v>524</v>
      </c>
      <c r="C49" s="274" t="s">
        <v>67</v>
      </c>
      <c r="D49" s="275">
        <v>0.83184081184183389</v>
      </c>
      <c r="E49" s="276">
        <v>5975</v>
      </c>
      <c r="F49" s="230" t="s">
        <v>118</v>
      </c>
      <c r="G49" s="277" t="s">
        <v>187</v>
      </c>
      <c r="H49" s="278">
        <v>3</v>
      </c>
      <c r="I49" s="231">
        <v>1414.8300000000002</v>
      </c>
      <c r="J49" s="279">
        <v>1.9077599450299462E-2</v>
      </c>
      <c r="K49" s="279">
        <v>0.43542622080996962</v>
      </c>
      <c r="L49" s="279">
        <v>0.18447445982909608</v>
      </c>
      <c r="M49" s="280">
        <v>20.370999999999999</v>
      </c>
      <c r="N49" s="281">
        <v>0.21203960899896099</v>
      </c>
      <c r="O49" s="281">
        <v>7.5627460542962748</v>
      </c>
      <c r="P49" s="282">
        <v>28</v>
      </c>
      <c r="Q49" s="283">
        <v>3</v>
      </c>
      <c r="R49" s="283">
        <v>107</v>
      </c>
    </row>
    <row r="50" spans="1:18" ht="16.5">
      <c r="A50" s="272" t="s">
        <v>117</v>
      </c>
      <c r="B50" s="273" t="s">
        <v>368</v>
      </c>
      <c r="C50" s="274" t="s">
        <v>67</v>
      </c>
      <c r="D50" s="275">
        <v>0.84681818181818169</v>
      </c>
      <c r="E50" s="276">
        <v>8249</v>
      </c>
      <c r="F50" s="230" t="s">
        <v>118</v>
      </c>
      <c r="G50" s="277" t="s">
        <v>346</v>
      </c>
      <c r="H50" s="278">
        <v>1</v>
      </c>
      <c r="I50" s="231">
        <v>2418.404</v>
      </c>
      <c r="J50" s="279">
        <v>2.624072082721636E-2</v>
      </c>
      <c r="K50" s="279">
        <v>0.39652268494593568</v>
      </c>
      <c r="L50" s="279">
        <v>0.16581183292783175</v>
      </c>
      <c r="M50" s="280">
        <v>15.525</v>
      </c>
      <c r="N50" s="281">
        <v>0.24809750562767843</v>
      </c>
      <c r="O50" s="281">
        <v>72.237723721925704</v>
      </c>
      <c r="P50" s="282">
        <v>13</v>
      </c>
      <c r="Q50" s="283">
        <v>6</v>
      </c>
      <c r="R50" s="283">
        <v>1747</v>
      </c>
    </row>
    <row r="51" spans="1:18" ht="16.5">
      <c r="A51" s="272" t="s">
        <v>117</v>
      </c>
      <c r="B51" s="273" t="s">
        <v>331</v>
      </c>
      <c r="C51" s="274" t="s">
        <v>70</v>
      </c>
      <c r="D51" s="275">
        <v>0.76079571903082532</v>
      </c>
      <c r="E51" s="276">
        <v>4377</v>
      </c>
      <c r="F51" s="230" t="s">
        <v>120</v>
      </c>
      <c r="G51" s="277" t="s">
        <v>214</v>
      </c>
      <c r="H51" s="278">
        <v>2</v>
      </c>
      <c r="I51" s="231">
        <v>3675.663</v>
      </c>
      <c r="J51" s="279">
        <v>0.11578831768041893</v>
      </c>
      <c r="K51" s="279">
        <v>0.31651456474908163</v>
      </c>
      <c r="L51" s="279">
        <v>0.21247867391542696</v>
      </c>
      <c r="M51" s="280">
        <v>26.928999999999998</v>
      </c>
      <c r="N51" s="281" t="s">
        <v>436</v>
      </c>
      <c r="O51" s="281" t="s">
        <v>436</v>
      </c>
      <c r="P51" s="282">
        <v>27</v>
      </c>
      <c r="Q51" s="283">
        <v>48</v>
      </c>
      <c r="R51" s="283">
        <v>3974</v>
      </c>
    </row>
    <row r="52" spans="1:18" ht="16.5">
      <c r="A52" s="272" t="s">
        <v>117</v>
      </c>
      <c r="B52" s="273" t="s">
        <v>334</v>
      </c>
      <c r="C52" s="274" t="s">
        <v>67</v>
      </c>
      <c r="D52" s="275">
        <v>0.81687499999999991</v>
      </c>
      <c r="E52" s="276">
        <v>3588</v>
      </c>
      <c r="F52" s="230" t="s">
        <v>119</v>
      </c>
      <c r="G52" s="277" t="s">
        <v>207</v>
      </c>
      <c r="H52" s="278">
        <v>1</v>
      </c>
      <c r="I52" s="231">
        <v>3860.8150000000001</v>
      </c>
      <c r="J52" s="279">
        <v>1.49527318472362E-2</v>
      </c>
      <c r="K52" s="279">
        <v>0.32307319560292924</v>
      </c>
      <c r="L52" s="279">
        <v>0.19374147686434082</v>
      </c>
      <c r="M52" s="280">
        <v>22.308</v>
      </c>
      <c r="N52" s="281">
        <v>2.590126696047337E-2</v>
      </c>
      <c r="O52" s="281">
        <v>13.080139815039052</v>
      </c>
      <c r="P52" s="282">
        <v>55</v>
      </c>
      <c r="Q52" s="283">
        <v>1</v>
      </c>
      <c r="R52" s="283">
        <v>505</v>
      </c>
    </row>
    <row r="53" spans="1:18" ht="16.5">
      <c r="A53" s="272" t="s">
        <v>117</v>
      </c>
      <c r="B53" s="273" t="s">
        <v>335</v>
      </c>
      <c r="C53" s="274" t="s">
        <v>70</v>
      </c>
      <c r="D53" s="275">
        <v>0.79625000000000001</v>
      </c>
      <c r="E53" s="276">
        <v>5575</v>
      </c>
      <c r="F53" s="230" t="s">
        <v>121</v>
      </c>
      <c r="G53" s="277" t="s">
        <v>223</v>
      </c>
      <c r="H53" s="278">
        <v>1</v>
      </c>
      <c r="I53" s="231">
        <v>4729.7870000000003</v>
      </c>
      <c r="J53" s="279">
        <v>1.2884725197594314E-2</v>
      </c>
      <c r="K53" s="279">
        <v>0.29737336467514225</v>
      </c>
      <c r="L53" s="279">
        <v>0.2059289350662091</v>
      </c>
      <c r="M53" s="280">
        <v>20.728000000000002</v>
      </c>
      <c r="N53" s="281">
        <v>0</v>
      </c>
      <c r="O53" s="281">
        <v>10.888439585122965</v>
      </c>
      <c r="P53" s="282">
        <v>16</v>
      </c>
      <c r="Q53" s="283">
        <v>0</v>
      </c>
      <c r="R53" s="283">
        <v>515</v>
      </c>
    </row>
    <row r="54" spans="1:18" ht="16.5">
      <c r="A54" s="272" t="s">
        <v>117</v>
      </c>
      <c r="B54" s="273" t="s">
        <v>336</v>
      </c>
      <c r="C54" s="274" t="s">
        <v>70</v>
      </c>
      <c r="D54" s="275">
        <v>0.78944228477433021</v>
      </c>
      <c r="E54" s="276">
        <v>6306</v>
      </c>
      <c r="F54" s="230" t="s">
        <v>119</v>
      </c>
      <c r="G54" s="277" t="s">
        <v>210</v>
      </c>
      <c r="H54" s="278">
        <v>2</v>
      </c>
      <c r="I54" s="231">
        <v>4041.6760000000004</v>
      </c>
      <c r="J54" s="279">
        <v>5.1450299416505321E-2</v>
      </c>
      <c r="K54" s="279">
        <v>0.34229262163263569</v>
      </c>
      <c r="L54" s="279">
        <v>0.15983468244361992</v>
      </c>
      <c r="M54" s="280">
        <v>21.635000000000002</v>
      </c>
      <c r="N54" s="281">
        <v>2.4742210904585126E-2</v>
      </c>
      <c r="O54" s="281">
        <v>4.7999889154895143</v>
      </c>
      <c r="P54" s="282">
        <v>54</v>
      </c>
      <c r="Q54" s="283">
        <v>1</v>
      </c>
      <c r="R54" s="283">
        <v>194</v>
      </c>
    </row>
  </sheetData>
  <phoneticPr fontId="2" type="noConversion"/>
  <conditionalFormatting sqref="C14:D54">
    <cfRule type="containsText" dxfId="39" priority="1" operator="containsText" text="F">
      <formula>NOT(ISERROR(SEARCH("F",C14)))</formula>
    </cfRule>
    <cfRule type="containsText" dxfId="38" priority="2" operator="containsText" text="D">
      <formula>NOT(ISERROR(SEARCH("D",C14)))</formula>
    </cfRule>
    <cfRule type="containsText" dxfId="37" priority="3" operator="containsText" text="C">
      <formula>NOT(ISERROR(SEARCH("C",C14)))</formula>
    </cfRule>
    <cfRule type="containsText" dxfId="36" priority="4" operator="containsText" text="B">
      <formula>NOT(ISERROR(SEARCH("B",C14)))</formula>
    </cfRule>
    <cfRule type="containsText" dxfId="35" priority="5" operator="containsText" text="A">
      <formula>NOT(ISERROR(SEARCH("A",C14)))</formula>
    </cfRule>
    <cfRule type="containsText" dxfId="3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1"/>
  <sheetViews>
    <sheetView showGridLines="0" zoomScaleNormal="100" zoomScaleSheetLayoutView="85" workbookViewId="0"/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>
      <c r="A2" s="307" t="s">
        <v>525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</row>
    <row r="4" spans="1:11" ht="17.25">
      <c r="A4" s="247" t="s">
        <v>170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>
      <c r="A6" s="249"/>
    </row>
    <row r="7" spans="1:11" ht="130.5" customHeight="1">
      <c r="A7" s="249"/>
    </row>
    <row r="8" spans="1:11" ht="26.25">
      <c r="A8" s="249"/>
    </row>
    <row r="9" spans="1:11" ht="26.25">
      <c r="A9" s="249"/>
    </row>
    <row r="10" spans="1:11" ht="40.5" customHeight="1">
      <c r="A10" s="249" t="s">
        <v>171</v>
      </c>
    </row>
    <row r="11" spans="1:11" ht="19.5" customHeight="1">
      <c r="A11" s="249"/>
    </row>
    <row r="12" spans="1:11" ht="17.25">
      <c r="A12" s="250" t="s">
        <v>172</v>
      </c>
    </row>
    <row r="13" spans="1:11" ht="40.5">
      <c r="A13" s="232" t="s">
        <v>0</v>
      </c>
      <c r="B13" s="233" t="s">
        <v>74</v>
      </c>
      <c r="C13" s="226" t="s">
        <v>65</v>
      </c>
      <c r="D13" s="226" t="s">
        <v>155</v>
      </c>
      <c r="E13" s="234" t="s">
        <v>141</v>
      </c>
      <c r="F13" s="233" t="s">
        <v>146</v>
      </c>
      <c r="G13" s="234" t="s">
        <v>144</v>
      </c>
      <c r="H13" s="234" t="s">
        <v>148</v>
      </c>
      <c r="I13" s="227" t="s">
        <v>150</v>
      </c>
      <c r="J13" s="234" t="s">
        <v>6</v>
      </c>
      <c r="K13" s="251" t="s">
        <v>7</v>
      </c>
    </row>
    <row r="14" spans="1:11" ht="16.5">
      <c r="A14" s="235" t="s">
        <v>117</v>
      </c>
      <c r="B14" s="236" t="s">
        <v>229</v>
      </c>
      <c r="C14" s="228" t="s">
        <v>70</v>
      </c>
      <c r="D14" s="229">
        <v>0.79233333333333322</v>
      </c>
      <c r="E14" s="237">
        <v>3423</v>
      </c>
      <c r="F14" s="230" t="s">
        <v>121</v>
      </c>
      <c r="G14" s="238" t="s">
        <v>224</v>
      </c>
      <c r="H14" s="239">
        <v>1</v>
      </c>
      <c r="I14" s="231">
        <v>4547.2579999999998</v>
      </c>
      <c r="J14" s="240">
        <v>0.48380804432033547</v>
      </c>
      <c r="K14" s="252">
        <v>26.587451162876619</v>
      </c>
    </row>
    <row r="15" spans="1:11" ht="16.5">
      <c r="A15" s="235" t="s">
        <v>117</v>
      </c>
      <c r="B15" s="236" t="s">
        <v>230</v>
      </c>
      <c r="C15" s="228" t="s">
        <v>69</v>
      </c>
      <c r="D15" s="229">
        <v>0.89867533245342568</v>
      </c>
      <c r="E15" s="237">
        <v>7804</v>
      </c>
      <c r="F15" s="230" t="s">
        <v>118</v>
      </c>
      <c r="G15" s="238" t="s">
        <v>182</v>
      </c>
      <c r="H15" s="239">
        <v>12</v>
      </c>
      <c r="I15" s="231">
        <v>2319.9049999999997</v>
      </c>
      <c r="J15" s="240">
        <v>0.70727744970985307</v>
      </c>
      <c r="K15" s="252">
        <v>62.838881108836944</v>
      </c>
    </row>
    <row r="16" spans="1:11" ht="16.5">
      <c r="A16" s="235" t="s">
        <v>117</v>
      </c>
      <c r="B16" s="236" t="s">
        <v>237</v>
      </c>
      <c r="C16" s="228" t="s">
        <v>70</v>
      </c>
      <c r="D16" s="229">
        <v>0.7757142857142858</v>
      </c>
      <c r="E16" s="237">
        <v>5231</v>
      </c>
      <c r="F16" s="230" t="s">
        <v>120</v>
      </c>
      <c r="G16" s="238" t="s">
        <v>213</v>
      </c>
      <c r="H16" s="239">
        <v>1</v>
      </c>
      <c r="I16" s="231">
        <v>3676.404</v>
      </c>
      <c r="J16" s="240">
        <v>1.2240221694895337</v>
      </c>
      <c r="K16" s="252">
        <v>36.938269025928598</v>
      </c>
    </row>
    <row r="17" spans="1:11" ht="16.5">
      <c r="A17" s="235" t="s">
        <v>117</v>
      </c>
      <c r="B17" s="236" t="s">
        <v>238</v>
      </c>
      <c r="C17" s="228" t="s">
        <v>70</v>
      </c>
      <c r="D17" s="229">
        <v>0.74250094068132477</v>
      </c>
      <c r="E17" s="237">
        <v>9455</v>
      </c>
      <c r="F17" s="230" t="s">
        <v>120</v>
      </c>
      <c r="G17" s="238" t="s">
        <v>214</v>
      </c>
      <c r="H17" s="239">
        <v>10</v>
      </c>
      <c r="I17" s="231">
        <v>3430.5619999999999</v>
      </c>
      <c r="J17" s="240">
        <v>1.4574871405909586</v>
      </c>
      <c r="K17" s="252">
        <v>37.807216426929465</v>
      </c>
    </row>
    <row r="18" spans="1:11" ht="16.5">
      <c r="A18" s="235" t="s">
        <v>117</v>
      </c>
      <c r="B18" s="236" t="s">
        <v>244</v>
      </c>
      <c r="C18" s="228" t="s">
        <v>67</v>
      </c>
      <c r="D18" s="229">
        <v>0.80021976578507037</v>
      </c>
      <c r="E18" s="237">
        <v>4250</v>
      </c>
      <c r="F18" s="230" t="s">
        <v>119</v>
      </c>
      <c r="G18" s="238" t="s">
        <v>207</v>
      </c>
      <c r="H18" s="239">
        <v>9</v>
      </c>
      <c r="I18" s="231">
        <v>4299.2080000000005</v>
      </c>
      <c r="J18" s="240">
        <v>0.48846206091912736</v>
      </c>
      <c r="K18" s="252">
        <v>21.887752348804707</v>
      </c>
    </row>
    <row r="19" spans="1:11" ht="16.5">
      <c r="A19" s="235" t="s">
        <v>117</v>
      </c>
      <c r="B19" s="236" t="s">
        <v>246</v>
      </c>
      <c r="C19" s="228" t="s">
        <v>70</v>
      </c>
      <c r="D19" s="229">
        <v>0.77193610235257171</v>
      </c>
      <c r="E19" s="237">
        <v>7476</v>
      </c>
      <c r="F19" s="230" t="s">
        <v>120</v>
      </c>
      <c r="G19" s="238" t="s">
        <v>216</v>
      </c>
      <c r="H19" s="239">
        <v>3</v>
      </c>
      <c r="I19" s="231">
        <v>3519.3240000000001</v>
      </c>
      <c r="J19" s="240">
        <v>1.1934110073411826</v>
      </c>
      <c r="K19" s="252">
        <v>62.512005146442895</v>
      </c>
    </row>
    <row r="20" spans="1:11" ht="16.5">
      <c r="A20" s="235" t="s">
        <v>117</v>
      </c>
      <c r="B20" s="236" t="s">
        <v>399</v>
      </c>
      <c r="C20" s="228" t="s">
        <v>67</v>
      </c>
      <c r="D20" s="229">
        <v>0.84953288146457107</v>
      </c>
      <c r="E20" s="237">
        <v>1115</v>
      </c>
      <c r="F20" s="230" t="s">
        <v>119</v>
      </c>
      <c r="G20" s="238" t="s">
        <v>200</v>
      </c>
      <c r="H20" s="239">
        <v>13</v>
      </c>
      <c r="I20" s="231">
        <v>4318.7830000000004</v>
      </c>
      <c r="J20" s="240">
        <v>0.13892802671493334</v>
      </c>
      <c r="K20" s="252">
        <v>34.96355338992489</v>
      </c>
    </row>
    <row r="21" spans="1:11" ht="16.5">
      <c r="A21" s="235" t="s">
        <v>117</v>
      </c>
      <c r="B21" s="236" t="s">
        <v>253</v>
      </c>
      <c r="C21" s="228" t="s">
        <v>69</v>
      </c>
      <c r="D21" s="229">
        <v>0.85535714285714293</v>
      </c>
      <c r="E21" s="237">
        <v>5245</v>
      </c>
      <c r="F21" s="230" t="s">
        <v>120</v>
      </c>
      <c r="G21" s="238" t="s">
        <v>215</v>
      </c>
      <c r="H21" s="239">
        <v>1</v>
      </c>
      <c r="I21" s="231">
        <v>3260.58</v>
      </c>
      <c r="J21" s="240">
        <v>0.21468573075955813</v>
      </c>
      <c r="K21" s="252">
        <v>27.203749026246864</v>
      </c>
    </row>
    <row r="22" spans="1:11" ht="16.5">
      <c r="A22" s="235" t="s">
        <v>117</v>
      </c>
      <c r="B22" s="236" t="s">
        <v>254</v>
      </c>
      <c r="C22" s="228" t="s">
        <v>67</v>
      </c>
      <c r="D22" s="229">
        <v>0.81300000000000006</v>
      </c>
      <c r="E22" s="237">
        <v>3028</v>
      </c>
      <c r="F22" s="230" t="s">
        <v>121</v>
      </c>
      <c r="G22" s="238" t="s">
        <v>226</v>
      </c>
      <c r="H22" s="239">
        <v>1</v>
      </c>
      <c r="I22" s="231">
        <v>5406.732</v>
      </c>
      <c r="J22" s="240">
        <v>0.75831389460398624</v>
      </c>
      <c r="K22" s="252">
        <v>26.134086172571529</v>
      </c>
    </row>
    <row r="23" spans="1:11" ht="16.5">
      <c r="A23" s="235" t="s">
        <v>117</v>
      </c>
      <c r="B23" s="236" t="s">
        <v>256</v>
      </c>
      <c r="C23" s="228" t="s">
        <v>67</v>
      </c>
      <c r="D23" s="229">
        <v>0.83312499999999989</v>
      </c>
      <c r="E23" s="237">
        <v>2210</v>
      </c>
      <c r="F23" s="230" t="s">
        <v>119</v>
      </c>
      <c r="G23" s="238" t="s">
        <v>209</v>
      </c>
      <c r="H23" s="239">
        <v>1</v>
      </c>
      <c r="I23" s="231">
        <v>4352.9369999999999</v>
      </c>
      <c r="J23" s="240">
        <v>0.41351391026334633</v>
      </c>
      <c r="K23" s="252">
        <v>38.066252739242493</v>
      </c>
    </row>
    <row r="24" spans="1:11" ht="16.5">
      <c r="A24" s="235" t="s">
        <v>117</v>
      </c>
      <c r="B24" s="236" t="s">
        <v>257</v>
      </c>
      <c r="C24" s="228" t="s">
        <v>70</v>
      </c>
      <c r="D24" s="229">
        <v>0.72673169854310404</v>
      </c>
      <c r="E24" s="237">
        <v>9499</v>
      </c>
      <c r="F24" s="230" t="s">
        <v>119</v>
      </c>
      <c r="G24" s="238" t="s">
        <v>205</v>
      </c>
      <c r="H24" s="239">
        <v>2</v>
      </c>
      <c r="I24" s="231">
        <v>4631.2159999999994</v>
      </c>
      <c r="J24" s="240">
        <v>1.0148522547857843</v>
      </c>
      <c r="K24" s="252">
        <v>74.688807432000587</v>
      </c>
    </row>
    <row r="25" spans="1:11" ht="16.5">
      <c r="A25" s="235" t="s">
        <v>117</v>
      </c>
      <c r="B25" s="236" t="s">
        <v>262</v>
      </c>
      <c r="C25" s="228" t="s">
        <v>69</v>
      </c>
      <c r="D25" s="229">
        <v>0.89649999999999996</v>
      </c>
      <c r="E25" s="237">
        <v>1005</v>
      </c>
      <c r="F25" s="230" t="s">
        <v>118</v>
      </c>
      <c r="G25" s="238" t="s">
        <v>185</v>
      </c>
      <c r="H25" s="239">
        <v>1</v>
      </c>
      <c r="I25" s="231">
        <v>2284.2249999999999</v>
      </c>
      <c r="J25" s="240">
        <v>1.1820201600105069</v>
      </c>
      <c r="K25" s="252">
        <v>65.011108800577873</v>
      </c>
    </row>
    <row r="26" spans="1:11" ht="16.5">
      <c r="A26" s="235" t="s">
        <v>117</v>
      </c>
      <c r="B26" s="236" t="s">
        <v>263</v>
      </c>
      <c r="C26" s="228" t="s">
        <v>69</v>
      </c>
      <c r="D26" s="229">
        <v>0.86900000000000011</v>
      </c>
      <c r="E26" s="237">
        <v>6711</v>
      </c>
      <c r="F26" s="230" t="s">
        <v>121</v>
      </c>
      <c r="G26" s="238" t="s">
        <v>226</v>
      </c>
      <c r="H26" s="239">
        <v>1</v>
      </c>
      <c r="I26" s="231">
        <v>4918.3559999999998</v>
      </c>
      <c r="J26" s="240">
        <v>0</v>
      </c>
      <c r="K26" s="252">
        <v>20.088013149109173</v>
      </c>
    </row>
    <row r="27" spans="1:11" ht="16.5">
      <c r="A27" s="235" t="s">
        <v>117</v>
      </c>
      <c r="B27" s="236" t="s">
        <v>383</v>
      </c>
      <c r="C27" s="228" t="s">
        <v>69</v>
      </c>
      <c r="D27" s="229">
        <v>0.8984864537740227</v>
      </c>
      <c r="E27" s="237">
        <v>1900</v>
      </c>
      <c r="F27" s="230" t="s">
        <v>118</v>
      </c>
      <c r="G27" s="238" t="s">
        <v>193</v>
      </c>
      <c r="H27" s="239">
        <v>2</v>
      </c>
      <c r="I27" s="231">
        <v>1122.414</v>
      </c>
      <c r="J27" s="240">
        <v>0</v>
      </c>
      <c r="K27" s="252">
        <v>59.870517321859836</v>
      </c>
    </row>
    <row r="28" spans="1:11" ht="16.5">
      <c r="A28" s="235" t="s">
        <v>117</v>
      </c>
      <c r="B28" s="236" t="s">
        <v>269</v>
      </c>
      <c r="C28" s="228" t="s">
        <v>67</v>
      </c>
      <c r="D28" s="229">
        <v>0.84421873664818081</v>
      </c>
      <c r="E28" s="237">
        <v>7326</v>
      </c>
      <c r="F28" s="230" t="s">
        <v>120</v>
      </c>
      <c r="G28" s="238" t="s">
        <v>217</v>
      </c>
      <c r="H28" s="239">
        <v>2</v>
      </c>
      <c r="I28" s="231">
        <v>4265.1379999999999</v>
      </c>
      <c r="J28" s="240">
        <v>0.79716060769897712</v>
      </c>
      <c r="K28" s="252">
        <v>54.066245922171802</v>
      </c>
    </row>
    <row r="29" spans="1:11" ht="16.5">
      <c r="A29" s="235" t="s">
        <v>117</v>
      </c>
      <c r="B29" s="236" t="s">
        <v>273</v>
      </c>
      <c r="C29" s="228" t="s">
        <v>67</v>
      </c>
      <c r="D29" s="229">
        <v>0.84221091610873233</v>
      </c>
      <c r="E29" s="237">
        <v>5278</v>
      </c>
      <c r="F29" s="230" t="s">
        <v>121</v>
      </c>
      <c r="G29" s="238" t="s">
        <v>222</v>
      </c>
      <c r="H29" s="239">
        <v>2</v>
      </c>
      <c r="I29" s="231">
        <v>5041.3629999999994</v>
      </c>
      <c r="J29" s="240">
        <v>0.43638992074167249</v>
      </c>
      <c r="K29" s="252">
        <v>21.264090683412405</v>
      </c>
    </row>
    <row r="30" spans="1:11" ht="16.5">
      <c r="A30" s="235" t="s">
        <v>117</v>
      </c>
      <c r="B30" s="236" t="s">
        <v>384</v>
      </c>
      <c r="C30" s="228" t="s">
        <v>70</v>
      </c>
      <c r="D30" s="229">
        <v>0.77090909090909088</v>
      </c>
      <c r="E30" s="237">
        <v>6940</v>
      </c>
      <c r="F30" s="230" t="s">
        <v>118</v>
      </c>
      <c r="G30" s="238" t="s">
        <v>181</v>
      </c>
      <c r="H30" s="239">
        <v>1</v>
      </c>
      <c r="I30" s="231">
        <v>972.30700000000002</v>
      </c>
      <c r="J30" s="240">
        <v>0.20569634899265354</v>
      </c>
      <c r="K30" s="252">
        <v>26.226284496563327</v>
      </c>
    </row>
    <row r="31" spans="1:11" ht="16.5">
      <c r="A31" s="235" t="s">
        <v>117</v>
      </c>
      <c r="B31" s="236" t="s">
        <v>275</v>
      </c>
      <c r="C31" s="228" t="s">
        <v>70</v>
      </c>
      <c r="D31" s="229">
        <v>0.74707135599744046</v>
      </c>
      <c r="E31" s="237">
        <v>4717</v>
      </c>
      <c r="F31" s="230" t="s">
        <v>121</v>
      </c>
      <c r="G31" s="238" t="s">
        <v>225</v>
      </c>
      <c r="H31" s="239">
        <v>6</v>
      </c>
      <c r="I31" s="231">
        <v>4774.848</v>
      </c>
      <c r="J31" s="240">
        <v>1.0890399024220248</v>
      </c>
      <c r="K31" s="252">
        <v>37.425275108233812</v>
      </c>
    </row>
    <row r="32" spans="1:11" ht="16.5">
      <c r="A32" s="235" t="s">
        <v>117</v>
      </c>
      <c r="B32" s="236" t="s">
        <v>276</v>
      </c>
      <c r="C32" s="228" t="s">
        <v>67</v>
      </c>
      <c r="D32" s="229">
        <v>0.84949870900021995</v>
      </c>
      <c r="E32" s="237">
        <v>7799</v>
      </c>
      <c r="F32" s="230" t="s">
        <v>120</v>
      </c>
      <c r="G32" s="238" t="s">
        <v>219</v>
      </c>
      <c r="H32" s="239">
        <v>2</v>
      </c>
      <c r="I32" s="231">
        <v>3448.41</v>
      </c>
      <c r="J32" s="240">
        <v>8.6996615831644156E-2</v>
      </c>
      <c r="K32" s="252">
        <v>59.302693125237433</v>
      </c>
    </row>
    <row r="33" spans="1:11" ht="16.5">
      <c r="A33" s="235" t="s">
        <v>117</v>
      </c>
      <c r="B33" s="236" t="s">
        <v>385</v>
      </c>
      <c r="C33" s="228" t="s">
        <v>70</v>
      </c>
      <c r="D33" s="229">
        <v>0.78428571428571425</v>
      </c>
      <c r="E33" s="237">
        <v>8475</v>
      </c>
      <c r="F33" s="230" t="s">
        <v>118</v>
      </c>
      <c r="G33" s="238" t="s">
        <v>188</v>
      </c>
      <c r="H33" s="239">
        <v>1</v>
      </c>
      <c r="I33" s="231">
        <v>2046.729</v>
      </c>
      <c r="J33" s="240">
        <v>0.63515980865077881</v>
      </c>
      <c r="K33" s="252">
        <v>78.906391613154454</v>
      </c>
    </row>
    <row r="34" spans="1:11" ht="16.5">
      <c r="A34" s="235" t="s">
        <v>117</v>
      </c>
      <c r="B34" s="236" t="s">
        <v>282</v>
      </c>
      <c r="C34" s="228" t="s">
        <v>67</v>
      </c>
      <c r="D34" s="229">
        <v>0.84896551724137936</v>
      </c>
      <c r="E34" s="237">
        <v>3041</v>
      </c>
      <c r="F34" s="230" t="s">
        <v>120</v>
      </c>
      <c r="G34" s="238" t="s">
        <v>218</v>
      </c>
      <c r="H34" s="239">
        <v>1</v>
      </c>
      <c r="I34" s="231">
        <v>3508.4369999999999</v>
      </c>
      <c r="J34" s="240">
        <v>2.8502720727207016E-2</v>
      </c>
      <c r="K34" s="252">
        <v>25.538437771577488</v>
      </c>
    </row>
    <row r="35" spans="1:11" ht="16.5">
      <c r="A35" s="235" t="s">
        <v>117</v>
      </c>
      <c r="B35" s="236" t="s">
        <v>367</v>
      </c>
      <c r="C35" s="228" t="s">
        <v>69</v>
      </c>
      <c r="D35" s="229">
        <v>0.88450517460541145</v>
      </c>
      <c r="E35" s="237">
        <v>8989</v>
      </c>
      <c r="F35" s="230" t="s">
        <v>121</v>
      </c>
      <c r="G35" s="238" t="s">
        <v>225</v>
      </c>
      <c r="H35" s="239">
        <v>15</v>
      </c>
      <c r="I35" s="231">
        <v>3124.5130000000004</v>
      </c>
      <c r="J35" s="240">
        <v>0.25603990125821202</v>
      </c>
      <c r="K35" s="252">
        <v>32.933132299337522</v>
      </c>
    </row>
    <row r="36" spans="1:11" ht="16.5">
      <c r="A36" s="235" t="s">
        <v>117</v>
      </c>
      <c r="B36" s="236" t="s">
        <v>295</v>
      </c>
      <c r="C36" s="228" t="s">
        <v>69</v>
      </c>
      <c r="D36" s="229">
        <v>0.88655203393386528</v>
      </c>
      <c r="E36" s="237">
        <v>5333</v>
      </c>
      <c r="F36" s="230" t="s">
        <v>118</v>
      </c>
      <c r="G36" s="238" t="s">
        <v>177</v>
      </c>
      <c r="H36" s="239">
        <v>3</v>
      </c>
      <c r="I36" s="231">
        <v>2785.7640000000001</v>
      </c>
      <c r="J36" s="240">
        <v>0.25127756694393349</v>
      </c>
      <c r="K36" s="252">
        <v>56.71693653877356</v>
      </c>
    </row>
    <row r="37" spans="1:11" ht="16.5">
      <c r="A37" s="235" t="s">
        <v>117</v>
      </c>
      <c r="B37" s="236" t="s">
        <v>296</v>
      </c>
      <c r="C37" s="228" t="s">
        <v>67</v>
      </c>
      <c r="D37" s="229">
        <v>0.82658166006481448</v>
      </c>
      <c r="E37" s="237">
        <v>824</v>
      </c>
      <c r="F37" s="230" t="s">
        <v>119</v>
      </c>
      <c r="G37" s="238" t="s">
        <v>208</v>
      </c>
      <c r="H37" s="239">
        <v>11</v>
      </c>
      <c r="I37" s="231">
        <v>4174.5800000000008</v>
      </c>
      <c r="J37" s="240">
        <v>4.7909011205917715E-2</v>
      </c>
      <c r="K37" s="252">
        <v>41.417340187515862</v>
      </c>
    </row>
    <row r="38" spans="1:11" ht="16.5">
      <c r="A38" s="235" t="s">
        <v>117</v>
      </c>
      <c r="B38" s="236" t="s">
        <v>414</v>
      </c>
      <c r="C38" s="228" t="s">
        <v>67</v>
      </c>
      <c r="D38" s="229">
        <v>0.83829830151978335</v>
      </c>
      <c r="E38" s="237">
        <v>213</v>
      </c>
      <c r="F38" s="230" t="s">
        <v>118</v>
      </c>
      <c r="G38" s="238" t="s">
        <v>174</v>
      </c>
      <c r="H38" s="239">
        <v>10</v>
      </c>
      <c r="I38" s="231">
        <v>2008.242</v>
      </c>
      <c r="J38" s="240">
        <v>1.4909748099805855</v>
      </c>
      <c r="K38" s="252">
        <v>66.348379044136053</v>
      </c>
    </row>
    <row r="39" spans="1:11" ht="16.5">
      <c r="A39" s="235" t="s">
        <v>117</v>
      </c>
      <c r="B39" s="236" t="s">
        <v>298</v>
      </c>
      <c r="C39" s="228" t="s">
        <v>69</v>
      </c>
      <c r="D39" s="229">
        <v>0.85333333333333328</v>
      </c>
      <c r="E39" s="237">
        <v>3949</v>
      </c>
      <c r="F39" s="230" t="s">
        <v>118</v>
      </c>
      <c r="G39" s="238" t="s">
        <v>192</v>
      </c>
      <c r="H39" s="239">
        <v>1</v>
      </c>
      <c r="I39" s="231">
        <v>2857.998</v>
      </c>
      <c r="J39" s="240">
        <v>0.24492669344065321</v>
      </c>
      <c r="K39" s="252">
        <v>50.035024517162014</v>
      </c>
    </row>
    <row r="40" spans="1:11" ht="16.5">
      <c r="A40" s="235" t="s">
        <v>117</v>
      </c>
      <c r="B40" s="236" t="s">
        <v>386</v>
      </c>
      <c r="C40" s="228" t="s">
        <v>70</v>
      </c>
      <c r="D40" s="229">
        <v>0.7599999999999999</v>
      </c>
      <c r="E40" s="237">
        <v>1294</v>
      </c>
      <c r="F40" s="230" t="s">
        <v>118</v>
      </c>
      <c r="G40" s="238" t="s">
        <v>346</v>
      </c>
      <c r="H40" s="239">
        <v>1</v>
      </c>
      <c r="I40" s="231">
        <v>2735.549</v>
      </c>
      <c r="J40" s="240">
        <v>1.3160064031022658</v>
      </c>
      <c r="K40" s="252">
        <v>56.003383598685311</v>
      </c>
    </row>
    <row r="41" spans="1:11" ht="16.5">
      <c r="A41" s="235" t="s">
        <v>117</v>
      </c>
      <c r="B41" s="236" t="s">
        <v>526</v>
      </c>
      <c r="C41" s="228" t="s">
        <v>69</v>
      </c>
      <c r="D41" s="229">
        <v>0.89705914487719529</v>
      </c>
      <c r="E41" s="237">
        <v>2049</v>
      </c>
      <c r="F41" s="230" t="s">
        <v>118</v>
      </c>
      <c r="G41" s="238" t="s">
        <v>174</v>
      </c>
      <c r="H41" s="239">
        <v>15</v>
      </c>
      <c r="I41" s="231">
        <v>2566.09</v>
      </c>
      <c r="J41" s="240">
        <v>0.35072815061046181</v>
      </c>
      <c r="K41" s="252">
        <v>35.033845266533909</v>
      </c>
    </row>
    <row r="42" spans="1:11" ht="16.5">
      <c r="A42" s="235" t="s">
        <v>117</v>
      </c>
      <c r="B42" s="236" t="s">
        <v>304</v>
      </c>
      <c r="C42" s="228" t="s">
        <v>69</v>
      </c>
      <c r="D42" s="229">
        <v>0.88517066101938346</v>
      </c>
      <c r="E42" s="237">
        <v>7895</v>
      </c>
      <c r="F42" s="230" t="s">
        <v>118</v>
      </c>
      <c r="G42" s="238" t="s">
        <v>188</v>
      </c>
      <c r="H42" s="239">
        <v>2</v>
      </c>
      <c r="I42" s="231">
        <v>2736.5540000000001</v>
      </c>
      <c r="J42" s="240">
        <v>0.69430385806382766</v>
      </c>
      <c r="K42" s="252">
        <v>34.240142895042453</v>
      </c>
    </row>
    <row r="43" spans="1:11" ht="16.5">
      <c r="A43" s="235" t="s">
        <v>117</v>
      </c>
      <c r="B43" s="236" t="s">
        <v>305</v>
      </c>
      <c r="C43" s="228" t="s">
        <v>69</v>
      </c>
      <c r="D43" s="229">
        <v>0.89528229233665024</v>
      </c>
      <c r="E43" s="237">
        <v>4960</v>
      </c>
      <c r="F43" s="230" t="s">
        <v>118</v>
      </c>
      <c r="G43" s="238" t="s">
        <v>185</v>
      </c>
      <c r="H43" s="239">
        <v>12</v>
      </c>
      <c r="I43" s="231">
        <v>2670.5940000000001</v>
      </c>
      <c r="J43" s="240">
        <v>0.74104464389773306</v>
      </c>
      <c r="K43" s="252">
        <v>65.346664052800108</v>
      </c>
    </row>
    <row r="44" spans="1:11" ht="16.5">
      <c r="A44" s="235" t="s">
        <v>117</v>
      </c>
      <c r="B44" s="236" t="s">
        <v>308</v>
      </c>
      <c r="C44" s="228" t="s">
        <v>67</v>
      </c>
      <c r="D44" s="229">
        <v>0.81805502852457213</v>
      </c>
      <c r="E44" s="237">
        <v>8057</v>
      </c>
      <c r="F44" s="230" t="s">
        <v>119</v>
      </c>
      <c r="G44" s="238" t="s">
        <v>205</v>
      </c>
      <c r="H44" s="239">
        <v>8</v>
      </c>
      <c r="I44" s="231">
        <v>1777.0619999999999</v>
      </c>
      <c r="J44" s="240">
        <v>0</v>
      </c>
      <c r="K44" s="252">
        <v>31.062506541696351</v>
      </c>
    </row>
    <row r="45" spans="1:11" ht="16.5">
      <c r="A45" s="235" t="s">
        <v>117</v>
      </c>
      <c r="B45" s="236" t="s">
        <v>312</v>
      </c>
      <c r="C45" s="228" t="s">
        <v>69</v>
      </c>
      <c r="D45" s="229">
        <v>0.8751353565494443</v>
      </c>
      <c r="E45" s="237">
        <v>5242</v>
      </c>
      <c r="F45" s="230" t="s">
        <v>120</v>
      </c>
      <c r="G45" s="238" t="s">
        <v>212</v>
      </c>
      <c r="H45" s="239">
        <v>3</v>
      </c>
      <c r="I45" s="231">
        <v>4206.9210000000003</v>
      </c>
      <c r="J45" s="240">
        <v>1.0458955611479273</v>
      </c>
      <c r="K45" s="252">
        <v>59.758669107406575</v>
      </c>
    </row>
    <row r="46" spans="1:11" ht="16.5">
      <c r="A46" s="235" t="s">
        <v>117</v>
      </c>
      <c r="B46" s="236" t="s">
        <v>321</v>
      </c>
      <c r="C46" s="228" t="s">
        <v>69</v>
      </c>
      <c r="D46" s="229">
        <v>0.85886515826259857</v>
      </c>
      <c r="E46" s="237">
        <v>933</v>
      </c>
      <c r="F46" s="230" t="s">
        <v>120</v>
      </c>
      <c r="G46" s="238" t="s">
        <v>214</v>
      </c>
      <c r="H46" s="239">
        <v>14</v>
      </c>
      <c r="I46" s="231">
        <v>3445.3229999999994</v>
      </c>
      <c r="J46" s="240">
        <v>0.31927340339352805</v>
      </c>
      <c r="K46" s="252">
        <v>32.972235114095255</v>
      </c>
    </row>
    <row r="47" spans="1:11" ht="16.5">
      <c r="A47" s="235" t="s">
        <v>117</v>
      </c>
      <c r="B47" s="236" t="s">
        <v>325</v>
      </c>
      <c r="C47" s="228" t="s">
        <v>69</v>
      </c>
      <c r="D47" s="229">
        <v>0.88182791836270402</v>
      </c>
      <c r="E47" s="237">
        <v>6395</v>
      </c>
      <c r="F47" s="230" t="s">
        <v>119</v>
      </c>
      <c r="G47" s="238" t="s">
        <v>203</v>
      </c>
      <c r="H47" s="239">
        <v>2</v>
      </c>
      <c r="I47" s="231">
        <v>4008.6089999999999</v>
      </c>
      <c r="J47" s="240">
        <v>0</v>
      </c>
      <c r="K47" s="252">
        <v>25.769537512887887</v>
      </c>
    </row>
    <row r="48" spans="1:11" ht="16.5">
      <c r="A48" s="235" t="s">
        <v>117</v>
      </c>
      <c r="B48" s="236" t="s">
        <v>326</v>
      </c>
      <c r="C48" s="228" t="s">
        <v>67</v>
      </c>
      <c r="D48" s="229">
        <v>0.83881135064763757</v>
      </c>
      <c r="E48" s="237">
        <v>8166</v>
      </c>
      <c r="F48" s="230" t="s">
        <v>119</v>
      </c>
      <c r="G48" s="238" t="s">
        <v>202</v>
      </c>
      <c r="H48" s="239">
        <v>2</v>
      </c>
      <c r="I48" s="231">
        <v>4503.3810000000003</v>
      </c>
      <c r="J48" s="240">
        <v>0.39969969229785351</v>
      </c>
      <c r="K48" s="252">
        <v>33.219485537643827</v>
      </c>
    </row>
    <row r="49" spans="1:11" ht="16.5">
      <c r="A49" s="235" t="s">
        <v>117</v>
      </c>
      <c r="B49" s="236" t="s">
        <v>329</v>
      </c>
      <c r="C49" s="228" t="s">
        <v>69</v>
      </c>
      <c r="D49" s="229">
        <v>0.89994044213481217</v>
      </c>
      <c r="E49" s="237">
        <v>5773</v>
      </c>
      <c r="F49" s="230" t="s">
        <v>120</v>
      </c>
      <c r="G49" s="238" t="s">
        <v>212</v>
      </c>
      <c r="H49" s="239">
        <v>2</v>
      </c>
      <c r="I49" s="231">
        <v>3397.6779999999999</v>
      </c>
      <c r="J49" s="240">
        <v>0.50034170395193422</v>
      </c>
      <c r="K49" s="252">
        <v>28.93152323439714</v>
      </c>
    </row>
    <row r="50" spans="1:11" ht="16.5">
      <c r="A50" s="235" t="s">
        <v>117</v>
      </c>
      <c r="B50" s="236" t="s">
        <v>368</v>
      </c>
      <c r="C50" s="228" t="s">
        <v>67</v>
      </c>
      <c r="D50" s="229">
        <v>0.84681818181818169</v>
      </c>
      <c r="E50" s="237">
        <v>8249</v>
      </c>
      <c r="F50" s="230" t="s">
        <v>118</v>
      </c>
      <c r="G50" s="238" t="s">
        <v>346</v>
      </c>
      <c r="H50" s="239">
        <v>1</v>
      </c>
      <c r="I50" s="231">
        <v>2418.404</v>
      </c>
      <c r="J50" s="240">
        <v>0.24809750562767843</v>
      </c>
      <c r="K50" s="252">
        <v>72.237723721925704</v>
      </c>
    </row>
    <row r="51" spans="1:11" ht="16.5">
      <c r="A51" s="235" t="s">
        <v>117</v>
      </c>
      <c r="B51" s="236" t="s">
        <v>337</v>
      </c>
      <c r="C51" s="228" t="s">
        <v>69</v>
      </c>
      <c r="D51" s="229">
        <v>0.85578911496180976</v>
      </c>
      <c r="E51" s="237">
        <v>4695</v>
      </c>
      <c r="F51" s="230" t="s">
        <v>120</v>
      </c>
      <c r="G51" s="238" t="s">
        <v>216</v>
      </c>
      <c r="H51" s="239">
        <v>3</v>
      </c>
      <c r="I51" s="231">
        <v>4303.5769999999993</v>
      </c>
      <c r="J51" s="240">
        <v>0.55767562657761216</v>
      </c>
      <c r="K51" s="252">
        <v>61.274609470215132</v>
      </c>
    </row>
  </sheetData>
  <mergeCells count="1">
    <mergeCell ref="A2:K2"/>
  </mergeCells>
  <phoneticPr fontId="2" type="noConversion"/>
  <conditionalFormatting sqref="C14:D51">
    <cfRule type="containsText" dxfId="33" priority="1" operator="containsText" text="F">
      <formula>NOT(ISERROR(SEARCH("F",C14)))</formula>
    </cfRule>
    <cfRule type="containsText" dxfId="32" priority="2" operator="containsText" text="D">
      <formula>NOT(ISERROR(SEARCH("D",C14)))</formula>
    </cfRule>
    <cfRule type="containsText" dxfId="31" priority="3" operator="containsText" text="C">
      <formula>NOT(ISERROR(SEARCH("C",C14)))</formula>
    </cfRule>
    <cfRule type="containsText" dxfId="30" priority="4" operator="containsText" text="B">
      <formula>NOT(ISERROR(SEARCH("B",C14)))</formula>
    </cfRule>
    <cfRule type="containsText" dxfId="29" priority="5" operator="containsText" text="A">
      <formula>NOT(ISERROR(SEARCH("A",C14)))</formula>
    </cfRule>
    <cfRule type="containsText" dxfId="28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2025-01-03T01:03:10Z</dcterms:modified>
</cp:coreProperties>
</file>