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CF73494C-E644-4CEF-B70C-62FDE50EAA3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명단'!$A$13:$R$35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운전자별!$A$1:$R$93</definedName>
    <definedName name="_xlnm.Print_Area" localSheetId="1">종합!$A$1:$L$175</definedName>
    <definedName name="_xlnm.Print_Area" localSheetId="3">차량별!$A$1:$T$45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2" i="7" l="1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H166" i="12"/>
  <c r="J167" i="12"/>
  <c r="I167" i="12"/>
  <c r="H167" i="12"/>
  <c r="G167" i="12"/>
  <c r="F167" i="12"/>
  <c r="E167" i="12"/>
  <c r="D167" i="12"/>
  <c r="J166" i="12"/>
  <c r="I166" i="12"/>
  <c r="G166" i="12"/>
  <c r="F166" i="12"/>
  <c r="E166" i="12"/>
  <c r="D166" i="12"/>
  <c r="J165" i="12"/>
  <c r="I165" i="12"/>
  <c r="H165" i="12"/>
  <c r="G165" i="12"/>
  <c r="F165" i="12"/>
  <c r="E165" i="12"/>
  <c r="D165" i="12"/>
  <c r="J164" i="12"/>
  <c r="I164" i="12"/>
  <c r="H164" i="12"/>
  <c r="G164" i="12"/>
  <c r="F164" i="12"/>
  <c r="E164" i="12"/>
  <c r="D164" i="12"/>
  <c r="J163" i="12"/>
  <c r="I163" i="12"/>
  <c r="H163" i="12"/>
  <c r="G163" i="12"/>
  <c r="F163" i="12"/>
  <c r="E163" i="12"/>
  <c r="D163" i="12"/>
  <c r="J162" i="12"/>
  <c r="I162" i="12"/>
  <c r="H162" i="12"/>
  <c r="G162" i="12"/>
  <c r="F162" i="12"/>
  <c r="E162" i="12"/>
  <c r="D162" i="12"/>
  <c r="B166" i="12"/>
  <c r="B164" i="12"/>
  <c r="B163" i="12"/>
  <c r="B162" i="12"/>
  <c r="B165" i="12"/>
  <c r="B167" i="12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F45" i="60" l="1"/>
  <c r="F44" i="60"/>
  <c r="F43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F32" i="60" l="1"/>
  <c r="F16" i="60"/>
  <c r="F40" i="60"/>
  <c r="F24" i="60"/>
  <c r="F11" i="60"/>
  <c r="F38" i="60"/>
  <c r="F30" i="60"/>
  <c r="F22" i="60"/>
  <c r="F35" i="60"/>
  <c r="F18" i="60"/>
  <c r="F15" i="60"/>
  <c r="F36" i="60"/>
  <c r="F28" i="60"/>
  <c r="F20" i="60"/>
  <c r="F12" i="60"/>
  <c r="F13" i="60"/>
  <c r="F31" i="60"/>
  <c r="F41" i="60"/>
  <c r="F33" i="60"/>
  <c r="F25" i="60"/>
  <c r="F17" i="60"/>
  <c r="F29" i="60"/>
  <c r="F34" i="60"/>
  <c r="F39" i="60"/>
  <c r="F14" i="60"/>
  <c r="F37" i="60"/>
  <c r="F21" i="60"/>
  <c r="F42" i="60"/>
  <c r="F26" i="60"/>
  <c r="F23" i="60"/>
  <c r="F27" i="60"/>
  <c r="F19" i="60"/>
  <c r="B6" i="60"/>
  <c r="B7" i="60"/>
  <c r="B8" i="60"/>
  <c r="B9" i="60"/>
  <c r="B10" i="60"/>
  <c r="B5" i="60"/>
  <c r="N59" i="12" a="1"/>
  <c r="N59" i="12" l="1"/>
  <c r="J59" i="12" a="1"/>
  <c r="J59" i="12" l="1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U73" i="12" l="1"/>
  <c r="J10" i="12" l="1"/>
  <c r="J35" i="12" s="1"/>
  <c r="F59" i="12" a="1"/>
  <c r="H59" i="12" a="1"/>
  <c r="E59" i="12" a="1"/>
  <c r="G59" i="12" a="1"/>
  <c r="D59" i="12" a="1"/>
  <c r="I59" i="12" a="1"/>
  <c r="K59" i="12" l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<sst xmlns="http://schemas.openxmlformats.org/spreadsheetml/2006/main" count="2777" uniqueCount="574">
  <si>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</si>
  <si>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</si>
  <si>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</si>
  <si>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</si>
  <si>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</si>
  <si>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</si>
  <si>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</si>
  <si>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</si>
  <si>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</si>
  <si>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</si>
  <si>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</si>
  <si>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</si>
  <si>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</si>
  <si>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</si>
  <si>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</si>
  <si>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</si>
  <si>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</si>
  <si>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</si>
  <si>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</si>
  <si>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</si>
  <si>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</si>
  <si>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</si>
  <si>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</si>
  <si>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</si>
  <si>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</si>
  <si>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</si>
  <si>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</si>
  <si>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</si>
  <si>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</si>
  <si>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</si>
  <si>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</si>
  <si>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</si>
  <si>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</si>
  <si>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</si>
  <si>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</si>
  <si>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</si>
  <si>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</si>
  <si>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</si>
  <si>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</si>
  <si>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</si>
  <si>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</si>
  <si>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</si>
  <si>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</si>
  <si>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</si>
  <si>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</si>
  <si>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</si>
  <si>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</si>
  <si>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</si>
  <si>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</si>
  <si>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</si>
  <si>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</si>
  <si>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</si>
  <si>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</si>
  <si>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</si>
  <si>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</si>
  <si>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</si>
  <si>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</si>
  <si>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</si>
  <si>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</si>
  <si>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</si>
  <si>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</si>
  <si>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</si>
  <si>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</si>
  <si>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</si>
  <si>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</si>
  <si>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</si>
  <si>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</si>
  <si>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</si>
  <si>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</si>
  <si>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</si>
  <si>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</si>
  <si>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</si>
  <si>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</si>
  <si>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</si>
  <si>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</si>
  <si>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</si>
  <si>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</si>
  <si>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</si>
  <si>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</si>
  <si>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</si>
  <si>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</si>
  <si>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</si>
  <si>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</si>
  <si>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</si>
  <si>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</si>
  <si>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</si>
  <si>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</si>
  <si>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</si>
  <si>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</si>
  <si>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</si>
  <si>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</si>
  <si>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</si>
  <si>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</si>
  <si>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</si>
  <si>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</si>
  <si>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</si>
  <si>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</si>
  <si>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</si>
  <si>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</si>
  <si>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</si>
  <si>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</si>
  <si>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</si>
  <si>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</si>
  <si>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</si>
  <si>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</si>
  <si>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</si>
  <si>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</si>
  <si>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</si>
  <si>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</si>
  <si>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</si>
  <si>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</si>
  <si>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</si>
  <si>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</si>
  <si>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</si>
  <si>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</si>
  <si>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</si>
  <si>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</si>
  <si>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강화교통</t>
  </si>
  <si>
    <t>17</t>
  </si>
  <si>
    <t>60-5</t>
  </si>
  <si>
    <t>70</t>
  </si>
  <si>
    <t>71</t>
  </si>
  <si>
    <t>800</t>
  </si>
  <si>
    <t>801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</si>
  <si>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</si>
  <si>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</si>
  <si>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</si>
  <si>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</si>
  <si>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</si>
  <si>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</si>
  <si>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</si>
  <si>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</si>
  <si>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</si>
  <si>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</si>
  <si>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</si>
  <si>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</si>
  <si>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</si>
  <si>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</si>
  <si>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</si>
  <si>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</si>
  <si>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</si>
  <si>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</si>
  <si>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</si>
  <si>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</si>
  <si>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</si>
  <si>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</si>
  <si>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</si>
  <si>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</si>
  <si>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</si>
  <si>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</si>
  <si>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</si>
  <si>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</si>
  <si>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</si>
  <si>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</si>
  <si>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</si>
  <si>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</si>
  <si>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</si>
  <si>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</si>
  <si>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</si>
  <si>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</si>
  <si>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</si>
  <si>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김덕호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</si>
  <si>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</si>
  <si>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</si>
  <si>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</si>
  <si>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</si>
  <si>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</si>
  <si>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</si>
  <si>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</si>
  <si>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</si>
  <si>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</si>
  <si>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김태호</t>
  </si>
  <si>
    <t>70바2504</t>
  </si>
  <si>
    <t>1717</t>
  </si>
  <si>
    <t>70바3719</t>
  </si>
  <si>
    <t>78바3205</t>
  </si>
  <si>
    <t>78바3231</t>
  </si>
  <si>
    <t>78바3232</t>
  </si>
  <si>
    <t>7070</t>
  </si>
  <si>
    <t>78바3202</t>
  </si>
  <si>
    <t>78바3203</t>
  </si>
  <si>
    <t>78바3204</t>
  </si>
  <si>
    <t>78바3213</t>
  </si>
  <si>
    <t>78바3214</t>
  </si>
  <si>
    <t>78바3220</t>
  </si>
  <si>
    <t>78바3221</t>
  </si>
  <si>
    <t>78바3222</t>
  </si>
  <si>
    <t>78바3208</t>
  </si>
  <si>
    <t>7171</t>
  </si>
  <si>
    <t>78바3223</t>
  </si>
  <si>
    <t>78바3225</t>
  </si>
  <si>
    <t>78바3226</t>
  </si>
  <si>
    <t>강화교통71D1</t>
  </si>
  <si>
    <t>78바3229</t>
  </si>
  <si>
    <t>78바3237</t>
  </si>
  <si>
    <t>좌석</t>
  </si>
  <si>
    <t>800800</t>
  </si>
  <si>
    <t>강화교통800C1</t>
  </si>
  <si>
    <t>78바3210</t>
  </si>
  <si>
    <t>강화교통800B2</t>
  </si>
  <si>
    <t>78바3230</t>
  </si>
  <si>
    <t>강화교통800B1</t>
  </si>
  <si>
    <t>78바3242</t>
  </si>
  <si>
    <t>강화교통800C2</t>
  </si>
  <si>
    <t>강화교통</t>
    <phoneticPr fontId="2" type="noConversion"/>
  </si>
  <si>
    <t>가상현</t>
  </si>
  <si>
    <t>강동원</t>
  </si>
  <si>
    <t>고봉인</t>
  </si>
  <si>
    <t>고정복</t>
  </si>
  <si>
    <t>김광운</t>
  </si>
  <si>
    <t>김동진</t>
  </si>
  <si>
    <t>김영민</t>
  </si>
  <si>
    <t>김영소</t>
  </si>
  <si>
    <t>김익순</t>
  </si>
  <si>
    <t>김진태</t>
  </si>
  <si>
    <t>김춘동</t>
  </si>
  <si>
    <t>김태윤</t>
  </si>
  <si>
    <t>문태일</t>
  </si>
  <si>
    <t>박명춘</t>
  </si>
  <si>
    <t>박용규</t>
  </si>
  <si>
    <t>박은서</t>
  </si>
  <si>
    <t>박진철</t>
  </si>
  <si>
    <t>봉찬종</t>
  </si>
  <si>
    <t>송명신</t>
  </si>
  <si>
    <t>신동진</t>
  </si>
  <si>
    <t>신형기</t>
  </si>
  <si>
    <t>오재춘</t>
  </si>
  <si>
    <t>유영호</t>
  </si>
  <si>
    <t>윤경욱</t>
  </si>
  <si>
    <t>이근실</t>
  </si>
  <si>
    <t>이상진</t>
  </si>
  <si>
    <t>이성훈</t>
  </si>
  <si>
    <t>임성주</t>
  </si>
  <si>
    <t>임승준</t>
  </si>
  <si>
    <t>전종한</t>
  </si>
  <si>
    <t>정찬희</t>
  </si>
  <si>
    <t>조성만</t>
  </si>
  <si>
    <t>조정진</t>
  </si>
  <si>
    <t>최종수</t>
  </si>
  <si>
    <t>태승환</t>
  </si>
  <si>
    <t>한재만</t>
  </si>
  <si>
    <t>황원구</t>
  </si>
  <si>
    <t>70바3711</t>
  </si>
  <si>
    <t>70바3720</t>
  </si>
  <si>
    <t>78바3211</t>
  </si>
  <si>
    <t>78바3212</t>
  </si>
  <si>
    <t>78바3228</t>
  </si>
  <si>
    <t>78바3216</t>
  </si>
  <si>
    <t>최대주행거리</t>
  </si>
  <si>
    <t>고길훈</t>
  </si>
  <si>
    <t>고운성</t>
  </si>
  <si>
    <t>김광제</t>
  </si>
  <si>
    <t>김병철</t>
  </si>
  <si>
    <t>김재화</t>
  </si>
  <si>
    <t>김종만</t>
  </si>
  <si>
    <t>박상석</t>
  </si>
  <si>
    <t>박소열</t>
  </si>
  <si>
    <t>박형규</t>
  </si>
  <si>
    <t>유지홍</t>
  </si>
  <si>
    <t>유평기</t>
  </si>
  <si>
    <t>윤한상</t>
  </si>
  <si>
    <t>이승호</t>
  </si>
  <si>
    <t>이정세</t>
  </si>
  <si>
    <t>정상복</t>
  </si>
  <si>
    <t>정희경</t>
  </si>
  <si>
    <t>조규봉</t>
  </si>
  <si>
    <t>홍성운</t>
  </si>
  <si>
    <t>[TIP!!] 특별관리 운행사원 관리하려면?</t>
  </si>
  <si>
    <t>강화교통70D1</t>
  </si>
  <si>
    <t>강화교통70D2</t>
  </si>
  <si>
    <t>강화교통71F1</t>
  </si>
  <si>
    <t>강화교통800F1</t>
  </si>
  <si>
    <t>고상돈</t>
  </si>
  <si>
    <t>김병준</t>
  </si>
  <si>
    <t>이우철</t>
  </si>
  <si>
    <t>강화교통70F1</t>
  </si>
  <si>
    <t>78바3241</t>
  </si>
  <si>
    <t>정봉진</t>
  </si>
  <si>
    <t>한재열</t>
  </si>
  <si>
    <t>강화교통17F1</t>
  </si>
  <si>
    <t>김선기</t>
  </si>
  <si>
    <t>0%(0명)</t>
  </si>
  <si>
    <t>70바3704</t>
  </si>
  <si>
    <t>노영운</t>
  </si>
  <si>
    <t>이제강</t>
  </si>
  <si>
    <t>개선율(유카전)</t>
  </si>
  <si>
    <t>인천전체</t>
  </si>
  <si>
    <t>60-560-5</t>
  </si>
  <si>
    <t>강화교통60-5F1</t>
  </si>
  <si>
    <t>801801</t>
  </si>
  <si>
    <t>강화교통801S1</t>
  </si>
  <si>
    <t>순위</t>
  </si>
  <si>
    <t>78바3234</t>
  </si>
  <si>
    <t>78바3239</t>
  </si>
  <si>
    <t>마창국</t>
  </si>
  <si>
    <t>오흥일</t>
  </si>
  <si>
    <t>이동열</t>
  </si>
  <si>
    <t>D</t>
    <phoneticPr fontId="2" type="noConversion"/>
  </si>
  <si>
    <t>▲</t>
  </si>
  <si>
    <t>70바3702</t>
  </si>
  <si>
    <t>강화교통17C1</t>
  </si>
  <si>
    <t>강화교통17B1</t>
  </si>
  <si>
    <t>강화교통17C2</t>
  </si>
  <si>
    <t>=</t>
  </si>
  <si>
    <t>78바3218</t>
  </si>
  <si>
    <t>강화교통17D2</t>
  </si>
  <si>
    <t>강화교통17D1</t>
  </si>
  <si>
    <t>78바3238</t>
  </si>
  <si>
    <t>78바3207</t>
  </si>
  <si>
    <t>▽</t>
  </si>
  <si>
    <t>강화교통60-5D1</t>
  </si>
  <si>
    <t>78바3201</t>
  </si>
  <si>
    <t>강화교통70C3</t>
  </si>
  <si>
    <t>강화교통70C2</t>
  </si>
  <si>
    <t>강화교통70C4</t>
  </si>
  <si>
    <t>강화교통70C1</t>
  </si>
  <si>
    <t>강화교통71C2</t>
  </si>
  <si>
    <t>강화교통71C1</t>
  </si>
  <si>
    <t>강화교통800B3</t>
  </si>
  <si>
    <t>강화교통800B4</t>
  </si>
  <si>
    <t>문영호</t>
  </si>
  <si>
    <t>박종무</t>
  </si>
  <si>
    <t>손상림</t>
  </si>
  <si>
    <t>이근섭</t>
  </si>
  <si>
    <t>이주영</t>
  </si>
  <si>
    <t>이희동</t>
  </si>
  <si>
    <t>전덕기</t>
  </si>
  <si>
    <t>전판남</t>
  </si>
  <si>
    <t>한정호</t>
  </si>
  <si>
    <t>강화교통17C3</t>
  </si>
  <si>
    <t>강화교통17C5</t>
  </si>
  <si>
    <t>강화교통17C4</t>
  </si>
  <si>
    <t>강화교통60-5D3</t>
  </si>
  <si>
    <t>강화교통60-5D2</t>
  </si>
  <si>
    <t>강화교통70B1</t>
  </si>
  <si>
    <t>강화교통70B2</t>
  </si>
  <si>
    <t>강화교통71D2</t>
  </si>
  <si>
    <t>강화교통71D4</t>
  </si>
  <si>
    <t>강화교통71D3</t>
  </si>
  <si>
    <t>강화교통800D1</t>
  </si>
  <si>
    <t>강화교통800B5</t>
  </si>
  <si>
    <t>강화교통800D2</t>
  </si>
  <si>
    <t>100%(1명)</t>
  </si>
  <si>
    <t>10%(1명)</t>
  </si>
  <si>
    <t>20%(2명)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</si>
  <si>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</si>
  <si>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</si>
  <si>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</si>
  <si>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</si>
  <si>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</si>
  <si>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</si>
  <si>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</si>
  <si>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1717C</t>
  </si>
  <si>
    <t>800800C</t>
  </si>
  <si>
    <t>60-560-5F</t>
  </si>
  <si>
    <t>60-560-5C</t>
  </si>
  <si>
    <t>강화교통60-5C2</t>
  </si>
  <si>
    <t>801801S</t>
  </si>
  <si>
    <t>7171D</t>
  </si>
  <si>
    <t>7070C</t>
  </si>
  <si>
    <t>800800A</t>
  </si>
  <si>
    <t>강화교통800A3</t>
  </si>
  <si>
    <t>1717D</t>
  </si>
  <si>
    <t>7070B</t>
  </si>
  <si>
    <t>강화교통70B4</t>
  </si>
  <si>
    <t>7070F</t>
  </si>
  <si>
    <t>800800D</t>
  </si>
  <si>
    <t>강화교통70C5</t>
  </si>
  <si>
    <t>800800B</t>
  </si>
  <si>
    <t>60-560-5D</t>
  </si>
  <si>
    <t>7171F</t>
  </si>
  <si>
    <t>강화교통801S2</t>
  </si>
  <si>
    <t>7070D</t>
  </si>
  <si>
    <t>7171C</t>
  </si>
  <si>
    <t>강화교통71C3</t>
  </si>
  <si>
    <t>1717F</t>
  </si>
  <si>
    <t>강화교통70C7</t>
  </si>
  <si>
    <t>800800F</t>
  </si>
  <si>
    <t>강화교통800B6</t>
  </si>
  <si>
    <t>강화교통17D3</t>
  </si>
  <si>
    <t>7171B</t>
  </si>
  <si>
    <t>강화교통71B1</t>
  </si>
  <si>
    <t>강화교통70B3</t>
  </si>
  <si>
    <t>강화교통800A1</t>
  </si>
  <si>
    <t>강화교통60-5C1</t>
  </si>
  <si>
    <t>강화교통71C4</t>
  </si>
  <si>
    <t>강화교통70C6</t>
  </si>
  <si>
    <t>강화교통800A2</t>
  </si>
  <si>
    <t>대비</t>
  </si>
  <si>
    <t>강화교통800C4</t>
  </si>
  <si>
    <t>강화교통800C3</t>
  </si>
  <si>
    <t>강화교통60-5C3</t>
  </si>
  <si>
    <t>7070A</t>
  </si>
  <si>
    <t>강화교통70A1</t>
  </si>
  <si>
    <t>7070S</t>
  </si>
  <si>
    <t>강화교통70S1</t>
  </si>
  <si>
    <t>강화교통800D4</t>
  </si>
  <si>
    <t>강화교통800C5</t>
  </si>
  <si>
    <t>강화교통71B2</t>
  </si>
  <si>
    <t>강화교통800C6</t>
  </si>
  <si>
    <t>강화교통71B3</t>
  </si>
  <si>
    <t>1717S</t>
  </si>
  <si>
    <t>강화교통17S1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</si>
  <si>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</si>
  <si>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</si>
  <si>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</si>
  <si>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</si>
  <si>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</si>
  <si>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</si>
  <si>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</si>
  <si>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</si>
  <si>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</si>
  <si>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</si>
  <si>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</si>
  <si>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</si>
  <si>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</si>
  <si>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</si>
  <si>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</si>
  <si>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21위/(32개사)</t>
  </si>
  <si>
    <t>4%(4명)</t>
  </si>
  <si>
    <t>7%(7명)</t>
  </si>
  <si>
    <t>24%(23명)</t>
  </si>
  <si>
    <t>38%(33명)</t>
  </si>
  <si>
    <t>19%(16명)</t>
  </si>
  <si>
    <t>6%(6명)</t>
  </si>
  <si>
    <t>44%(4명)</t>
  </si>
  <si>
    <t>40%(4명)</t>
  </si>
  <si>
    <t>30%(3명)</t>
  </si>
  <si>
    <t>17%(1명)</t>
  </si>
  <si>
    <t>33%(3명)</t>
  </si>
  <si>
    <t>50%(5명)</t>
  </si>
  <si>
    <t>67%(4명)</t>
  </si>
  <si>
    <t>20%(1명)</t>
  </si>
  <si>
    <t>22%(2명)</t>
  </si>
  <si>
    <t>80%(4명)</t>
  </si>
  <si>
    <t>강화교통17B2</t>
  </si>
  <si>
    <t>70바3716</t>
  </si>
  <si>
    <t>NEW</t>
  </si>
  <si>
    <t>new</t>
  </si>
  <si>
    <t>78바3209</t>
  </si>
  <si>
    <t>강화교통17B3</t>
  </si>
  <si>
    <t>78바3217</t>
  </si>
  <si>
    <t>78바3206</t>
  </si>
  <si>
    <t>50393452647.486</t>
  </si>
  <si>
    <t>1717B</t>
  </si>
  <si>
    <t>50334444548.994</t>
  </si>
  <si>
    <t>강화교통60-5D4</t>
  </si>
  <si>
    <t>50339864390.355</t>
  </si>
  <si>
    <t>50326531348.42</t>
  </si>
  <si>
    <t>5038034334.372</t>
  </si>
  <si>
    <t>강화교통800C8</t>
  </si>
  <si>
    <t>50352223139.279</t>
  </si>
  <si>
    <t>50329935785.051</t>
  </si>
  <si>
    <t>강화교통17C7</t>
  </si>
  <si>
    <t>5039723432.644</t>
  </si>
  <si>
    <t>강화교통70C9</t>
  </si>
  <si>
    <t>50383683101.796</t>
  </si>
  <si>
    <t>5032724848.894</t>
  </si>
  <si>
    <t>5039192522.743</t>
  </si>
  <si>
    <t>5037619858.958</t>
  </si>
  <si>
    <t>강화교통800B7</t>
  </si>
  <si>
    <t>50340592623.8</t>
  </si>
  <si>
    <t>50379054646.329</t>
  </si>
  <si>
    <t>김영길</t>
  </si>
  <si>
    <t>50351101844.455</t>
  </si>
  <si>
    <t>50316583284.198</t>
  </si>
  <si>
    <t>50341063755.193</t>
  </si>
  <si>
    <t>50346843896.168</t>
  </si>
  <si>
    <t>50310522802.342</t>
  </si>
  <si>
    <t>강화교통800B8</t>
  </si>
  <si>
    <t>50360773951.248</t>
  </si>
  <si>
    <t>김준호</t>
  </si>
  <si>
    <t>50378241672.454</t>
  </si>
  <si>
    <t>50323773704.16</t>
  </si>
  <si>
    <t>50332333016.957</t>
  </si>
  <si>
    <t>5032557527.487</t>
  </si>
  <si>
    <t>50381333740.331</t>
  </si>
  <si>
    <t>50375432900.965</t>
  </si>
  <si>
    <t>50332172203.332</t>
  </si>
  <si>
    <t>5036409518.594</t>
  </si>
  <si>
    <t>50362693410.658</t>
  </si>
  <si>
    <t>강화교통70A2</t>
  </si>
  <si>
    <t>503494702.61</t>
  </si>
  <si>
    <t>50347432522.238</t>
  </si>
  <si>
    <t>50367193102.417</t>
  </si>
  <si>
    <t>5034156960.195</t>
  </si>
  <si>
    <t>박원숙</t>
  </si>
  <si>
    <t>50360501715.134</t>
  </si>
  <si>
    <t>50328244013.618</t>
  </si>
  <si>
    <t>50314242287.648</t>
  </si>
  <si>
    <t>강화교통17D4</t>
  </si>
  <si>
    <t>50318622746.869</t>
  </si>
  <si>
    <t>강화교통800C9</t>
  </si>
  <si>
    <t>5035292543.358</t>
  </si>
  <si>
    <t>강화교통800C10</t>
  </si>
  <si>
    <t>5037713428.741</t>
  </si>
  <si>
    <t>석주니</t>
  </si>
  <si>
    <t>5034405700.952</t>
  </si>
  <si>
    <t>강화교통70C8</t>
  </si>
  <si>
    <t>50382472340.251</t>
  </si>
  <si>
    <t>50345038269.249</t>
  </si>
  <si>
    <t>신대성</t>
  </si>
  <si>
    <t>50343501464.015</t>
  </si>
  <si>
    <t>50351413329.935</t>
  </si>
  <si>
    <t>신문수</t>
  </si>
  <si>
    <t>5031722732.073</t>
  </si>
  <si>
    <t>50365553306.823</t>
  </si>
  <si>
    <t>50368603713.448</t>
  </si>
  <si>
    <t>50327412864.428</t>
  </si>
  <si>
    <t>50330554531.051</t>
  </si>
  <si>
    <t>60-560-5B</t>
  </si>
  <si>
    <t>강화교통60-5B1</t>
  </si>
  <si>
    <t>50325433141.623</t>
  </si>
  <si>
    <t>50395602744.772</t>
  </si>
  <si>
    <t>강화교통800C7</t>
  </si>
  <si>
    <t>50314483605.295</t>
  </si>
  <si>
    <t>윤승현</t>
  </si>
  <si>
    <t>50359473429.945</t>
  </si>
  <si>
    <t>50358622474.54</t>
  </si>
  <si>
    <t>5036479455.549</t>
  </si>
  <si>
    <t>50335602396.93</t>
  </si>
  <si>
    <t>강화교통70B5</t>
  </si>
  <si>
    <t>5034163739.755</t>
  </si>
  <si>
    <t>강화교통17C6</t>
  </si>
  <si>
    <t>50399173300.429</t>
  </si>
  <si>
    <t>7171A</t>
  </si>
  <si>
    <t>강화교통71A1</t>
  </si>
  <si>
    <t>5033352539.258</t>
  </si>
  <si>
    <t>5037032205.14</t>
  </si>
  <si>
    <t>이용희</t>
  </si>
  <si>
    <t>5032964946.664</t>
  </si>
  <si>
    <t>5036571642.098</t>
  </si>
  <si>
    <t>50357862703.121</t>
  </si>
  <si>
    <t>이정용</t>
  </si>
  <si>
    <t>5035345447.907</t>
  </si>
  <si>
    <t>강화교통17B5</t>
  </si>
  <si>
    <t>50360141400.277</t>
  </si>
  <si>
    <t>50391282498.942</t>
  </si>
  <si>
    <t>강화교통17B4</t>
  </si>
  <si>
    <t>50388991074.667</t>
  </si>
  <si>
    <t>이희찬</t>
  </si>
  <si>
    <t>5035451484.131</t>
  </si>
  <si>
    <t>강화교통17D5</t>
  </si>
  <si>
    <t>50398823454.746</t>
  </si>
  <si>
    <t>50374493948.97</t>
  </si>
  <si>
    <t>50394981339.733</t>
  </si>
  <si>
    <t>강화교통70F2</t>
  </si>
  <si>
    <t>50368104650.88</t>
  </si>
  <si>
    <t>강화교통60-5C4</t>
  </si>
  <si>
    <t>503292450.42</t>
  </si>
  <si>
    <t>50385782744.982</t>
  </si>
  <si>
    <t>50343373125.012</t>
  </si>
  <si>
    <t>정연복</t>
  </si>
  <si>
    <t>50391063135.866</t>
  </si>
  <si>
    <t>50310023932.514</t>
  </si>
  <si>
    <t>50315362605.294</t>
  </si>
  <si>
    <t>50360482579.075</t>
  </si>
  <si>
    <t>50365383521.442</t>
  </si>
  <si>
    <t>503819961.867</t>
  </si>
  <si>
    <t>5031710969.931</t>
  </si>
  <si>
    <t>50331503870.038</t>
  </si>
  <si>
    <t>강화교통71C6</t>
  </si>
  <si>
    <t>50328443601.516</t>
  </si>
  <si>
    <t>50344743299.039</t>
  </si>
  <si>
    <t>50352402335.473</t>
  </si>
  <si>
    <t>50320072779.233</t>
  </si>
  <si>
    <t>강화교통800A4</t>
  </si>
  <si>
    <t>황용주</t>
  </si>
  <si>
    <t>5031707259.007</t>
  </si>
  <si>
    <t>50369801694.566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</si>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</sst>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theme="2" tint="-0.499984740745262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0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0" fontId="54" fillId="0" borderId="0" xfId="0" applyFont="1" applyAlignment="1">
      <alignment horizontal="right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8" fillId="0" borderId="24" xfId="2" applyFont="1" applyBorder="1" applyAlignment="1">
      <alignment horizontal="center" vertical="center"/>
    </xf>
    <xf numFmtId="178" fontId="78" fillId="0" borderId="24" xfId="2" applyNumberFormat="1" applyFont="1" applyBorder="1" applyAlignment="1">
      <alignment horizontal="center" vertical="center"/>
    </xf>
    <xf numFmtId="0" fontId="3" fillId="0" borderId="0" xfId="569">
      <alignment vertical="center"/>
    </xf>
    <xf numFmtId="0" fontId="59" fillId="2" borderId="0" xfId="569" applyFont="1" applyFill="1">
      <alignment vertical="center"/>
    </xf>
    <xf numFmtId="0" fontId="3" fillId="2" borderId="0" xfId="569" applyFill="1">
      <alignment vertical="center"/>
    </xf>
    <xf numFmtId="0" fontId="69" fillId="0" borderId="0" xfId="569" applyFont="1">
      <alignment vertical="center"/>
    </xf>
    <xf numFmtId="0" fontId="70" fillId="0" borderId="0" xfId="569" applyFont="1">
      <alignment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1" fontId="66" fillId="15" borderId="0" xfId="4" applyFont="1" applyFill="1" applyBorder="1" applyAlignment="1">
      <alignment horizontal="center" vertical="center" wrapText="1"/>
    </xf>
    <xf numFmtId="185" fontId="51" fillId="0" borderId="0" xfId="569" applyNumberFormat="1" applyFont="1" applyAlignment="1">
      <alignment horizontal="center" vertical="center"/>
    </xf>
    <xf numFmtId="185" fontId="51" fillId="0" borderId="0" xfId="569" applyNumberFormat="1" applyFont="1" applyAlignment="1">
      <alignment horizontal="left" vertical="center" indent="1"/>
    </xf>
    <xf numFmtId="185" fontId="36" fillId="0" borderId="0" xfId="569" applyNumberFormat="1" applyFont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0" fontId="80" fillId="0" borderId="0" xfId="0" applyFont="1">
      <alignment vertical="center"/>
    </xf>
    <xf numFmtId="9" fontId="80" fillId="0" borderId="0" xfId="2" applyFont="1" applyFill="1" applyBorder="1">
      <alignment vertical="center"/>
    </xf>
    <xf numFmtId="187" fontId="53" fillId="10" borderId="26" xfId="570" applyNumberFormat="1" applyFont="1" applyFill="1" applyBorder="1" applyAlignment="1">
      <alignment horizontal="centerContinuous" vertical="center"/>
    </xf>
    <xf numFmtId="187" fontId="53" fillId="10" borderId="50" xfId="570" applyNumberFormat="1" applyFont="1" applyFill="1" applyBorder="1" applyAlignment="1">
      <alignment horizontal="centerContinuous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6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1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6" fillId="15" borderId="0" xfId="570" applyFont="1" applyFill="1" applyBorder="1" applyAlignment="1">
      <alignment horizontal="center" vertical="center" wrapText="1"/>
    </xf>
    <xf numFmtId="49" fontId="66" fillId="15" borderId="0" xfId="569" applyNumberFormat="1" applyFont="1" applyFill="1" applyAlignment="1">
      <alignment horizontal="center" vertical="center" wrapText="1"/>
    </xf>
    <xf numFmtId="49" fontId="74" fillId="15" borderId="0" xfId="569" applyNumberFormat="1" applyFont="1" applyFill="1" applyAlignment="1">
      <alignment horizontal="center" vertical="center" wrapText="1"/>
    </xf>
    <xf numFmtId="180" fontId="61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5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0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1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2" fontId="74" fillId="16" borderId="0" xfId="569" applyNumberFormat="1" applyFont="1" applyFill="1" applyAlignment="1">
      <alignment horizontal="right" vertical="center"/>
    </xf>
    <xf numFmtId="185" fontId="38" fillId="13" borderId="0" xfId="1" applyNumberFormat="1" applyFont="1" applyFill="1" applyBorder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569" applyNumberFormat="1" applyFont="1" applyAlignment="1">
      <alignment horizontal="left" vertical="center" indent="1"/>
    </xf>
    <xf numFmtId="185" fontId="81" fillId="16" borderId="0" xfId="562" applyNumberFormat="1" applyFont="1" applyFill="1">
      <alignment vertical="center"/>
    </xf>
    <xf numFmtId="195" fontId="81" fillId="16" borderId="0" xfId="562" applyNumberFormat="1" applyFont="1" applyFill="1" applyAlignment="1">
      <alignment horizontal="left" vertical="center"/>
    </xf>
    <xf numFmtId="10" fontId="81" fillId="16" borderId="0" xfId="563" applyNumberFormat="1" applyFont="1" applyFill="1" applyBorder="1">
      <alignment vertical="center"/>
    </xf>
    <xf numFmtId="179" fontId="81" fillId="16" borderId="0" xfId="4" applyNumberFormat="1" applyFont="1" applyFill="1" applyBorder="1">
      <alignment vertical="center"/>
    </xf>
    <xf numFmtId="181" fontId="81" fillId="16" borderId="0" xfId="4" applyNumberFormat="1" applyFont="1" applyFill="1" applyBorder="1">
      <alignment vertical="center"/>
    </xf>
    <xf numFmtId="177" fontId="82" fillId="16" borderId="0" xfId="4" applyNumberFormat="1" applyFont="1" applyFill="1" applyBorder="1">
      <alignment vertical="center"/>
    </xf>
    <xf numFmtId="185" fontId="81" fillId="0" borderId="0" xfId="562" applyNumberFormat="1" applyFont="1">
      <alignment vertical="center"/>
    </xf>
    <xf numFmtId="195" fontId="81" fillId="0" borderId="0" xfId="562" applyNumberFormat="1" applyFont="1" applyAlignment="1">
      <alignment horizontal="left" vertical="center"/>
    </xf>
    <xf numFmtId="10" fontId="81" fillId="0" borderId="0" xfId="563" applyNumberFormat="1" applyFont="1" applyFill="1" applyBorder="1">
      <alignment vertical="center"/>
    </xf>
    <xf numFmtId="179" fontId="81" fillId="0" borderId="0" xfId="4" applyNumberFormat="1" applyFont="1" applyFill="1" applyBorder="1">
      <alignment vertical="center"/>
    </xf>
    <xf numFmtId="181" fontId="81" fillId="0" borderId="0" xfId="4" applyNumberFormat="1" applyFont="1" applyFill="1" applyBorder="1">
      <alignment vertical="center"/>
    </xf>
    <xf numFmtId="177" fontId="82" fillId="0" borderId="0" xfId="4" applyNumberFormat="1" applyFont="1" applyFill="1" applyBorder="1">
      <alignment vertical="center"/>
    </xf>
    <xf numFmtId="195" fontId="10" fillId="0" borderId="0" xfId="0" applyNumberFormat="1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68" xr:uid="{EBFE0940-9C4E-4ABB-8D96-35993542EFAF}"/>
    <cellStyle name="백분율" xfId="2" builtinId="5"/>
    <cellStyle name="백분율 2" xfId="563" xr:uid="{D6A3D204-8C70-4A7D-BF58-53F115410276}"/>
    <cellStyle name="백분율 2 2" xfId="570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450259B5-D9C3-4210-91A5-0A42B3E93CDF}"/>
    <cellStyle name="표준 2 4" xfId="3" xr:uid="{F025CCA9-607F-40C4-B9F4-A4606A80B63C}"/>
    <cellStyle name="표준 3" xfId="565" xr:uid="{60C4FBB4-F171-472B-9713-681973E66964}"/>
  </cellStyles>
  <dxfs count="8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강화교통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519-411C-830C-3F7ED3D8AC0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604-45CC-A6C5-DA684621F92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313-4696-8A9B-23EA9BFC4D66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530-4CAA-9734-B196C1207A3C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0F1-4503-88BD-F6604F45396B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D647-4B2C-A966-5110D4A08C7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877-4DCF-AA89-4112D0E41694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A877-4DCF-AA89-4112D0E416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2.3444257506536914</c:v>
                </c:pt>
                <c:pt idx="1">
                  <c:v>2.74782262348708</c:v>
                </c:pt>
                <c:pt idx="2">
                  <c:v>2.7318945532398167</c:v>
                </c:pt>
                <c:pt idx="3">
                  <c:v>2.6420339028428601</c:v>
                </c:pt>
                <c:pt idx="4">
                  <c:v>2.5536375935074802</c:v>
                </c:pt>
                <c:pt idx="5">
                  <c:v>2.4240873861831234</c:v>
                </c:pt>
                <c:pt idx="6">
                  <c:v>2.4262096142314085</c:v>
                </c:pt>
                <c:pt idx="7">
                  <c:v>2.370415934010766</c:v>
                </c:pt>
                <c:pt idx="8">
                  <c:v>2.4341518338398824</c:v>
                </c:pt>
                <c:pt idx="9">
                  <c:v>2.5202440576139149</c:v>
                </c:pt>
                <c:pt idx="10">
                  <c:v>2.5217015164649883</c:v>
                </c:pt>
                <c:pt idx="11">
                  <c:v>2.5654509955899427</c:v>
                </c:pt>
                <c:pt idx="12">
                  <c:v>2.5684679655062097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4.2553191489361701E-2</c:v>
                </c:pt>
                <c:pt idx="1">
                  <c:v>7.4468085106382975E-2</c:v>
                </c:pt>
                <c:pt idx="2">
                  <c:v>0.24468085106382978</c:v>
                </c:pt>
                <c:pt idx="3">
                  <c:v>0.38297872340425532</c:v>
                </c:pt>
                <c:pt idx="4">
                  <c:v>0.19148936170212766</c:v>
                </c:pt>
                <c:pt idx="5">
                  <c:v>6.3829787234042548E-2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801 </c:v>
                </c:pt>
                <c:pt idx="1">
                  <c:v> 70 </c:v>
                </c:pt>
                <c:pt idx="2">
                  <c:v> 800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801 </c:v>
                </c:pt>
                <c:pt idx="1">
                  <c:v> 70 </c:v>
                </c:pt>
                <c:pt idx="2">
                  <c:v> 800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</c:v>
                </c:pt>
                <c:pt idx="1">
                  <c:v>0.22222222222222221</c:v>
                </c:pt>
                <c:pt idx="2">
                  <c:v>0.2</c:v>
                </c:pt>
                <c:pt idx="3">
                  <c:v>0.1</c:v>
                </c:pt>
                <c:pt idx="4">
                  <c:v>0.16666666666666666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801 </c:v>
                </c:pt>
                <c:pt idx="1">
                  <c:v> 70 </c:v>
                </c:pt>
                <c:pt idx="2">
                  <c:v> 800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0.4</c:v>
                </c:pt>
                <c:pt idx="3">
                  <c:v>0.5</c:v>
                </c:pt>
                <c:pt idx="4">
                  <c:v>0.66666666666666663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801 </c:v>
                </c:pt>
                <c:pt idx="1">
                  <c:v> 70 </c:v>
                </c:pt>
                <c:pt idx="2">
                  <c:v> 800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0.44444444444444442</c:v>
                </c:pt>
                <c:pt idx="2">
                  <c:v>0.4</c:v>
                </c:pt>
                <c:pt idx="3">
                  <c:v>0.3</c:v>
                </c:pt>
                <c:pt idx="4">
                  <c:v>0.16666666666666666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801 </c:v>
                </c:pt>
                <c:pt idx="1">
                  <c:v> 70 </c:v>
                </c:pt>
                <c:pt idx="2">
                  <c:v> 800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801 </c:v>
                </c:pt>
                <c:pt idx="1">
                  <c:v> 70 </c:v>
                </c:pt>
                <c:pt idx="2">
                  <c:v> 800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801 </c:v>
                </c:pt>
                <c:pt idx="1">
                  <c:v> 70 </c:v>
                </c:pt>
                <c:pt idx="2">
                  <c:v> 800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173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08530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186477</xdr:colOff>
      <xdr:row>13</xdr:row>
      <xdr:rowOff>100853</xdr:rowOff>
    </xdr:from>
    <xdr:to>
      <xdr:col>6</xdr:col>
      <xdr:colOff>336177</xdr:colOff>
      <xdr:row>13</xdr:row>
      <xdr:rowOff>126930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8BA6387E-07DE-4270-8948-12FE14F26609}"/>
            </a:ext>
          </a:extLst>
        </xdr:cNvPr>
        <xdr:cNvCxnSpPr/>
      </xdr:nvCxnSpPr>
      <xdr:spPr>
        <a:xfrm flipV="1">
          <a:off x="4713653" y="4325471"/>
          <a:ext cx="149700" cy="260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213726</xdr:colOff>
      <xdr:row>12</xdr:row>
      <xdr:rowOff>100853</xdr:rowOff>
    </xdr:from>
    <xdr:to>
      <xdr:col>5</xdr:col>
      <xdr:colOff>840441</xdr:colOff>
      <xdr:row>13</xdr:row>
      <xdr:rowOff>166816</xdr:rowOff>
    </xdr:to>
    <xdr:sp macro="" textlink="$K$22">
      <xdr:nvSpPr>
        <xdr:cNvPr id="21" name="TextBox 20">
          <a:extLst>
            <a:ext uri="{FF2B5EF4-FFF2-40B4-BE49-F238E27FC236}">
              <a16:creationId xmlns:a16="http://schemas.microsoft.com/office/drawing/2014/main" id="{0D5E696D-9EE1-46CC-9117-BC0EF7F0BA3B}"/>
            </a:ext>
          </a:extLst>
        </xdr:cNvPr>
        <xdr:cNvSpPr txBox="1"/>
      </xdr:nvSpPr>
      <xdr:spPr>
        <a:xfrm>
          <a:off x="3866844" y="4034118"/>
          <a:ext cx="626715" cy="35731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04E05CF-8D49-4F23-BF51-AFEE57A9A08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773207</xdr:colOff>
      <xdr:row>11</xdr:row>
      <xdr:rowOff>239906</xdr:rowOff>
    </xdr:from>
    <xdr:to>
      <xdr:col>6</xdr:col>
      <xdr:colOff>735927</xdr:colOff>
      <xdr:row>12</xdr:row>
      <xdr:rowOff>246529</xdr:rowOff>
    </xdr:to>
    <xdr:sp macro="" textlink="$K$23">
      <xdr:nvSpPr>
        <xdr:cNvPr id="17" name="TextBox 16">
          <a:extLst>
            <a:ext uri="{FF2B5EF4-FFF2-40B4-BE49-F238E27FC236}">
              <a16:creationId xmlns:a16="http://schemas.microsoft.com/office/drawing/2014/main" id="{212FBA52-301B-4891-9BD9-B7A53CF96829}"/>
            </a:ext>
          </a:extLst>
        </xdr:cNvPr>
        <xdr:cNvSpPr txBox="1"/>
      </xdr:nvSpPr>
      <xdr:spPr>
        <a:xfrm>
          <a:off x="4426325" y="3881818"/>
          <a:ext cx="836778" cy="29797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A300427-97B7-4C99-831A-F73F51AB09F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638734</xdr:colOff>
      <xdr:row>13</xdr:row>
      <xdr:rowOff>78441</xdr:rowOff>
    </xdr:from>
    <xdr:to>
      <xdr:col>5</xdr:col>
      <xdr:colOff>784411</xdr:colOff>
      <xdr:row>14</xdr:row>
      <xdr:rowOff>44822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1E561D82-9628-4CF3-9D00-ED87AC8F0DC4}"/>
            </a:ext>
          </a:extLst>
        </xdr:cNvPr>
        <xdr:cNvCxnSpPr/>
      </xdr:nvCxnSpPr>
      <xdr:spPr>
        <a:xfrm flipV="1">
          <a:off x="4291852" y="4303059"/>
          <a:ext cx="145677" cy="25773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" style="4" customWidth="1"/>
    <col min="8" max="8" width="19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2"/>
    <col min="28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2" t="s">
        <v>404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83" t="s">
        <v>38</v>
      </c>
      <c r="D4" s="283"/>
      <c r="E4" s="61" t="s">
        <v>111</v>
      </c>
      <c r="F4" s="61" t="s">
        <v>64</v>
      </c>
      <c r="G4" s="244" t="s">
        <v>114</v>
      </c>
      <c r="H4" s="38"/>
      <c r="I4" s="38"/>
      <c r="J4" s="92" t="s">
        <v>35</v>
      </c>
      <c r="K4" s="92" t="s">
        <v>36</v>
      </c>
    </row>
    <row r="5" spans="1:28" ht="48.75" customHeight="1">
      <c r="B5" s="240" t="s">
        <v>403</v>
      </c>
      <c r="C5" s="284" t="s">
        <v>204</v>
      </c>
      <c r="D5" s="284"/>
      <c r="E5" s="241">
        <v>6</v>
      </c>
      <c r="F5" s="240">
        <v>49</v>
      </c>
      <c r="G5" s="242" t="s">
        <v>69</v>
      </c>
      <c r="H5" s="38"/>
      <c r="I5" s="38"/>
      <c r="J5" s="91" t="s">
        <v>50</v>
      </c>
      <c r="K5" s="90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98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9"/>
      <c r="P9" s="299"/>
    </row>
    <row r="10" spans="1:28" ht="23.25" customHeight="1" thickBot="1">
      <c r="G10" s="6"/>
      <c r="H10" s="193" t="s">
        <v>91</v>
      </c>
      <c r="I10" s="194" t="s">
        <v>92</v>
      </c>
      <c r="J10" s="195" t="str">
        <f>C5</f>
        <v>강화교통</v>
      </c>
      <c r="K10" s="196" t="s">
        <v>93</v>
      </c>
      <c r="X10" s="298"/>
      <c r="Z10" s="39"/>
      <c r="AA10" s="39"/>
      <c r="AB10" s="245"/>
    </row>
    <row r="11" spans="1:28" ht="23.25" customHeight="1" thickTop="1">
      <c r="G11" s="6"/>
      <c r="H11" s="228" t="s">
        <v>415</v>
      </c>
      <c r="I11" s="190">
        <v>2.0099999999999998</v>
      </c>
      <c r="J11" s="191">
        <v>2.3444257506536914</v>
      </c>
      <c r="K11" s="192"/>
      <c r="M11" s="2"/>
      <c r="Y11" s="300"/>
      <c r="Z11" s="249"/>
      <c r="AA11" s="250"/>
      <c r="AB11" s="245"/>
    </row>
    <row r="12" spans="1:28" ht="23.25" customHeight="1">
      <c r="G12" s="6"/>
      <c r="H12" s="229" t="s">
        <v>416</v>
      </c>
      <c r="I12" s="184">
        <v>2.3662575846193561</v>
      </c>
      <c r="J12" s="191">
        <v>2.74782262348708</v>
      </c>
      <c r="K12" s="230">
        <v>0.17206638884635628</v>
      </c>
      <c r="M12" s="250"/>
      <c r="Y12" s="300"/>
      <c r="Z12" s="249"/>
      <c r="AA12" s="250"/>
      <c r="AB12" s="245"/>
    </row>
    <row r="13" spans="1:28" ht="23.25" customHeight="1">
      <c r="G13" s="6"/>
      <c r="H13" s="229" t="s">
        <v>405</v>
      </c>
      <c r="I13" s="184">
        <v>2.37</v>
      </c>
      <c r="J13" s="191">
        <v>2.7318945532398167</v>
      </c>
      <c r="K13" s="231">
        <v>-5.7966151494341922E-3</v>
      </c>
      <c r="M13" s="250"/>
      <c r="Y13" s="300"/>
      <c r="Z13" s="249"/>
      <c r="AA13" s="250"/>
      <c r="AB13" s="245"/>
    </row>
    <row r="14" spans="1:28" ht="23.25" customHeight="1">
      <c r="G14" s="6"/>
      <c r="H14" s="229" t="s">
        <v>406</v>
      </c>
      <c r="I14" s="184">
        <v>2.33</v>
      </c>
      <c r="J14" s="191">
        <v>2.6420339028428601</v>
      </c>
      <c r="K14" s="231">
        <v>-3.2893162106271134E-2</v>
      </c>
      <c r="M14" s="250"/>
      <c r="Y14" s="300"/>
      <c r="Z14" s="249"/>
      <c r="AA14" s="250"/>
      <c r="AB14" s="245"/>
    </row>
    <row r="15" spans="1:28" ht="23.25" customHeight="1">
      <c r="G15" s="6"/>
      <c r="H15" s="229" t="s">
        <v>407</v>
      </c>
      <c r="I15" s="184">
        <v>2.2850259626150282</v>
      </c>
      <c r="J15" s="191">
        <v>2.5536375935074802</v>
      </c>
      <c r="K15" s="231">
        <v>-3.3457674120027203E-2</v>
      </c>
      <c r="M15" s="250"/>
      <c r="Y15" s="300"/>
      <c r="Z15" s="249"/>
      <c r="AA15" s="250"/>
      <c r="AB15" s="245"/>
    </row>
    <row r="16" spans="1:28" ht="23.25" customHeight="1">
      <c r="G16" s="6"/>
      <c r="H16" s="229" t="s">
        <v>408</v>
      </c>
      <c r="I16" s="184">
        <v>2.0664933427553414</v>
      </c>
      <c r="J16" s="191">
        <v>2.4240873861831234</v>
      </c>
      <c r="K16" s="231">
        <v>-5.0731633828438705E-2</v>
      </c>
      <c r="M16" s="250"/>
      <c r="Y16" s="300"/>
      <c r="Z16" s="249"/>
      <c r="AA16" s="250"/>
      <c r="AB16" s="245"/>
    </row>
    <row r="17" spans="2:28" ht="23.25" customHeight="1">
      <c r="G17" s="6"/>
      <c r="H17" s="229" t="s">
        <v>409</v>
      </c>
      <c r="I17" s="184">
        <v>2.13</v>
      </c>
      <c r="J17" s="191">
        <v>2.4262096142314085</v>
      </c>
      <c r="K17" s="231">
        <v>8.7547505934870706E-4</v>
      </c>
      <c r="M17" s="250"/>
      <c r="Y17" s="300"/>
      <c r="Z17" s="249"/>
      <c r="AA17" s="250"/>
      <c r="AB17" s="245"/>
    </row>
    <row r="18" spans="2:28" ht="23.25" customHeight="1">
      <c r="G18" s="6"/>
      <c r="H18" s="229" t="s">
        <v>410</v>
      </c>
      <c r="I18" s="184">
        <v>2.08</v>
      </c>
      <c r="J18" s="191">
        <v>2.370415934010766</v>
      </c>
      <c r="K18" s="231">
        <v>-2.2996232433246333E-2</v>
      </c>
      <c r="M18" s="250"/>
      <c r="Y18" s="300"/>
      <c r="Z18" s="249"/>
      <c r="AA18" s="250"/>
      <c r="AB18" s="245"/>
    </row>
    <row r="19" spans="2:28" ht="23.25" customHeight="1">
      <c r="G19" s="6"/>
      <c r="H19" s="229" t="s">
        <v>411</v>
      </c>
      <c r="I19" s="184">
        <v>2.13</v>
      </c>
      <c r="J19" s="191">
        <v>2.4341518338398824</v>
      </c>
      <c r="K19" s="231">
        <v>2.6888065893682533E-2</v>
      </c>
      <c r="M19" s="250"/>
      <c r="Y19" s="300"/>
      <c r="Z19" s="249"/>
      <c r="AA19" s="250"/>
      <c r="AB19" s="245"/>
    </row>
    <row r="20" spans="2:28" ht="23.25" customHeight="1">
      <c r="G20" s="6"/>
      <c r="H20" s="229" t="s">
        <v>412</v>
      </c>
      <c r="I20" s="184">
        <v>2.25</v>
      </c>
      <c r="J20" s="191">
        <v>2.5202440576139149</v>
      </c>
      <c r="K20" s="231">
        <v>3.5368469040085282E-2</v>
      </c>
      <c r="M20" s="250"/>
      <c r="Y20" s="300"/>
      <c r="Z20" s="249"/>
      <c r="AA20" s="250"/>
      <c r="AB20" s="245"/>
    </row>
    <row r="21" spans="2:28" ht="23.25" customHeight="1">
      <c r="G21" s="6"/>
      <c r="H21" s="229" t="s">
        <v>413</v>
      </c>
      <c r="I21" s="184">
        <v>2.17</v>
      </c>
      <c r="J21" s="191">
        <v>2.5217015164649883</v>
      </c>
      <c r="K21" s="231">
        <v>5.7830067951969433E-4</v>
      </c>
      <c r="M21" s="250"/>
      <c r="Y21" s="300"/>
      <c r="Z21" s="249"/>
      <c r="AA21" s="250"/>
      <c r="AB21" s="245"/>
    </row>
    <row r="22" spans="2:28" ht="23.25" customHeight="1">
      <c r="G22" s="6"/>
      <c r="H22" s="229" t="s">
        <v>414</v>
      </c>
      <c r="I22" s="184">
        <v>2.25</v>
      </c>
      <c r="J22" s="191">
        <v>2.5654509955899427</v>
      </c>
      <c r="K22" s="231">
        <v>1.7349190155654837E-2</v>
      </c>
      <c r="M22" s="250"/>
      <c r="Y22" s="300"/>
      <c r="Z22" s="249"/>
      <c r="AA22" s="250"/>
      <c r="AB22" s="245"/>
    </row>
    <row r="23" spans="2:28" ht="23.25" customHeight="1">
      <c r="G23" s="6"/>
      <c r="H23" s="229" t="s">
        <v>417</v>
      </c>
      <c r="I23" s="184">
        <v>2.27</v>
      </c>
      <c r="J23" s="191">
        <v>2.5684679655062097</v>
      </c>
      <c r="K23" s="231">
        <v>1.1759998228200175E-3</v>
      </c>
      <c r="M23" s="250"/>
      <c r="Y23" s="300"/>
      <c r="Z23" s="249"/>
      <c r="AA23" s="250"/>
      <c r="AB23" s="245"/>
    </row>
    <row r="24" spans="2:28" ht="23.25" customHeight="1">
      <c r="G24" s="6"/>
      <c r="H24" s="243" t="s">
        <v>285</v>
      </c>
      <c r="I24" s="185">
        <v>0.12935323383084585</v>
      </c>
      <c r="J24" s="186">
        <v>9.5563792024571104E-2</v>
      </c>
      <c r="K24" s="187">
        <v>-3.3789441806274745E-2</v>
      </c>
      <c r="M24" s="250"/>
      <c r="Y24" s="300"/>
      <c r="Z24" s="249"/>
      <c r="AA24" s="250"/>
      <c r="AB24" s="245"/>
    </row>
    <row r="25" spans="2:28" ht="23.25" customHeight="1">
      <c r="H25" s="188" t="s">
        <v>291</v>
      </c>
      <c r="I25" s="189"/>
      <c r="J25" s="247" t="s">
        <v>418</v>
      </c>
      <c r="K25" s="248"/>
      <c r="M25" s="250"/>
      <c r="X25" s="2"/>
      <c r="Y25" s="2"/>
      <c r="AB25" s="245"/>
    </row>
    <row r="26" spans="2:28" ht="9" customHeight="1">
      <c r="M26" s="250"/>
      <c r="X26" s="2"/>
      <c r="Y26" s="2"/>
      <c r="AB26" s="246"/>
    </row>
    <row r="27" spans="2:28" ht="16.5" customHeight="1">
      <c r="B27" s="51" t="s">
        <v>129</v>
      </c>
      <c r="C27" s="51"/>
      <c r="D27" s="50"/>
      <c r="E27" s="50"/>
      <c r="F27" s="50"/>
      <c r="G27" s="50"/>
      <c r="H27" s="50"/>
      <c r="I27" s="50"/>
      <c r="J27" s="50"/>
      <c r="K27" s="50"/>
      <c r="M27" s="250"/>
      <c r="X27" s="2"/>
      <c r="Y27" s="2"/>
      <c r="AB27" s="246"/>
    </row>
    <row r="28" spans="2:28" ht="27.75" customHeight="1">
      <c r="B28" s="55" t="s">
        <v>62</v>
      </c>
      <c r="C28" s="55" t="s">
        <v>100</v>
      </c>
      <c r="D28" s="55" t="s">
        <v>102</v>
      </c>
      <c r="E28" s="55" t="s">
        <v>103</v>
      </c>
      <c r="F28" s="55" t="s">
        <v>104</v>
      </c>
      <c r="G28" s="55" t="s">
        <v>105</v>
      </c>
      <c r="H28" s="55" t="s">
        <v>6</v>
      </c>
      <c r="I28" s="55" t="s">
        <v>7</v>
      </c>
      <c r="J28" s="55" t="s">
        <v>106</v>
      </c>
      <c r="K28" s="55" t="s">
        <v>72</v>
      </c>
      <c r="M28" s="250"/>
      <c r="X28" s="2"/>
      <c r="Y28" s="2"/>
      <c r="AB28" s="246"/>
    </row>
    <row r="29" spans="2:28" ht="23.25" customHeight="1">
      <c r="B29" s="72" t="s">
        <v>286</v>
      </c>
      <c r="C29" s="73">
        <v>1</v>
      </c>
      <c r="D29" s="74">
        <v>2.7141302047497939E-2</v>
      </c>
      <c r="E29" s="74">
        <v>0.36921068093599246</v>
      </c>
      <c r="F29" s="74">
        <v>0.19409383497212296</v>
      </c>
      <c r="G29" s="75">
        <v>12.720179029808511</v>
      </c>
      <c r="H29" s="76">
        <v>0.62339539245615694</v>
      </c>
      <c r="I29" s="76">
        <v>18.374625794725723</v>
      </c>
      <c r="J29" s="77">
        <v>2.2727792222557248</v>
      </c>
      <c r="K29" s="78" t="s">
        <v>69</v>
      </c>
      <c r="M29" s="250"/>
      <c r="N29" s="301" t="s">
        <v>117</v>
      </c>
      <c r="Y29" s="2"/>
    </row>
    <row r="30" spans="2:28" ht="22.5" customHeight="1">
      <c r="B30" s="225" t="s">
        <v>117</v>
      </c>
      <c r="C30" s="65">
        <v>1</v>
      </c>
      <c r="D30" s="66">
        <v>2.226403085168004E-2</v>
      </c>
      <c r="E30" s="66">
        <v>0.328979745681588</v>
      </c>
      <c r="F30" s="66">
        <v>0.22089109383490049</v>
      </c>
      <c r="G30" s="67">
        <v>12.400585365853658</v>
      </c>
      <c r="H30" s="68">
        <v>0.62966119619331817</v>
      </c>
      <c r="I30" s="68">
        <v>16.480558897329665</v>
      </c>
      <c r="J30" s="69">
        <v>2.5684679655062097</v>
      </c>
      <c r="K30" s="70" t="s">
        <v>69</v>
      </c>
      <c r="M30" s="250"/>
      <c r="N30" s="39" t="s">
        <v>69</v>
      </c>
      <c r="O30" s="39">
        <v>89</v>
      </c>
      <c r="Y30" s="2"/>
    </row>
    <row r="31" spans="2:28" ht="22.5" customHeight="1">
      <c r="B31" s="52" t="s">
        <v>388</v>
      </c>
      <c r="C31" s="52"/>
      <c r="D31" s="63">
        <v>-0.1796992342991709</v>
      </c>
      <c r="E31" s="63">
        <v>-0.10896471129278906</v>
      </c>
      <c r="F31" s="63">
        <v>0.13806342105933633</v>
      </c>
      <c r="G31" s="63">
        <v>-2.512493442159236E-2</v>
      </c>
      <c r="H31" s="63">
        <v>1.0051090869430679E-2</v>
      </c>
      <c r="I31" s="63">
        <v>-0.10308056983341307</v>
      </c>
      <c r="J31" s="63">
        <v>0.13010007322973283</v>
      </c>
      <c r="K31" s="64" t="s">
        <v>418</v>
      </c>
      <c r="M31" s="2" t="s">
        <v>167</v>
      </c>
      <c r="N31" s="302">
        <v>4.2553191489361701E-2</v>
      </c>
      <c r="O31" s="39">
        <v>4</v>
      </c>
      <c r="X31" s="2"/>
      <c r="Y31" s="2"/>
    </row>
    <row r="32" spans="2:28" ht="22.5" customHeight="1">
      <c r="M32" s="2" t="s">
        <v>168</v>
      </c>
      <c r="N32" s="302">
        <v>7.4468085106382975E-2</v>
      </c>
      <c r="O32" s="39">
        <v>7</v>
      </c>
      <c r="X32" s="2"/>
      <c r="Y32" s="2"/>
    </row>
    <row r="33" spans="2:28" ht="17.25" customHeight="1">
      <c r="B33" s="51" t="s">
        <v>130</v>
      </c>
      <c r="C33" s="51"/>
      <c r="D33" s="50"/>
      <c r="E33" s="50"/>
      <c r="F33" s="50"/>
      <c r="G33" s="50"/>
      <c r="H33" s="50"/>
      <c r="I33" s="50"/>
      <c r="J33" s="50"/>
      <c r="K33" s="50"/>
      <c r="M33" s="2" t="s">
        <v>116</v>
      </c>
      <c r="N33" s="302">
        <v>0.24468085106382978</v>
      </c>
      <c r="O33" s="39">
        <v>23</v>
      </c>
      <c r="X33" s="2"/>
      <c r="Y33" s="2"/>
    </row>
    <row r="34" spans="2:28" ht="22.5" customHeight="1">
      <c r="B34" s="59"/>
      <c r="C34" s="59"/>
      <c r="M34" s="2" t="s">
        <v>169</v>
      </c>
      <c r="N34" s="302">
        <v>0.38297872340425532</v>
      </c>
      <c r="O34" s="39">
        <v>33</v>
      </c>
      <c r="X34" s="2"/>
      <c r="Y34" s="2"/>
    </row>
    <row r="35" spans="2:28" ht="22.5" customHeight="1" thickBot="1">
      <c r="H35" s="197" t="s">
        <v>91</v>
      </c>
      <c r="I35" s="198" t="s">
        <v>92</v>
      </c>
      <c r="J35" s="199" t="str">
        <f>J10</f>
        <v>강화교통</v>
      </c>
      <c r="K35" s="200" t="s">
        <v>115</v>
      </c>
      <c r="M35" s="2" t="s">
        <v>170</v>
      </c>
      <c r="N35" s="302">
        <v>0.19148936170212766</v>
      </c>
      <c r="O35" s="39">
        <v>16</v>
      </c>
      <c r="X35" s="2"/>
      <c r="Y35" s="2"/>
    </row>
    <row r="36" spans="2:28" ht="22.5" customHeight="1" thickTop="1">
      <c r="H36" s="205" t="s">
        <v>109</v>
      </c>
      <c r="I36" s="206" t="s">
        <v>69</v>
      </c>
      <c r="J36" s="207" t="s">
        <v>69</v>
      </c>
      <c r="K36" s="208"/>
      <c r="M36" s="2" t="s">
        <v>76</v>
      </c>
      <c r="N36" s="302">
        <v>6.3829787234042548E-2</v>
      </c>
      <c r="O36" s="39">
        <v>6</v>
      </c>
      <c r="X36" s="2"/>
      <c r="Z36" s="39"/>
      <c r="AA36" s="39"/>
      <c r="AB36" s="245"/>
    </row>
    <row r="37" spans="2:28" ht="21" customHeight="1">
      <c r="H37" s="201" t="s">
        <v>94</v>
      </c>
      <c r="I37" s="202">
        <v>0.11199754525928199</v>
      </c>
      <c r="J37" s="203" t="s">
        <v>419</v>
      </c>
      <c r="K37" s="204">
        <v>-6.9444353769920281E-2</v>
      </c>
      <c r="M37" s="2"/>
      <c r="X37" s="2"/>
      <c r="Z37" s="39"/>
      <c r="AA37" s="39"/>
      <c r="AB37" s="245"/>
    </row>
    <row r="38" spans="2:28" ht="21" customHeight="1">
      <c r="H38" s="176" t="s">
        <v>95</v>
      </c>
      <c r="I38" s="168">
        <v>0.11383860079779073</v>
      </c>
      <c r="J38" s="177" t="s">
        <v>420</v>
      </c>
      <c r="K38" s="178">
        <v>-3.9370515691407759E-2</v>
      </c>
      <c r="L38" s="4"/>
      <c r="M38" s="2"/>
      <c r="X38" s="2"/>
      <c r="Z38" s="39"/>
      <c r="AA38" s="39"/>
      <c r="AB38" s="245"/>
    </row>
    <row r="39" spans="2:28" ht="21" customHeight="1">
      <c r="H39" s="175" t="s">
        <v>96</v>
      </c>
      <c r="I39" s="168">
        <v>0.18103712795335994</v>
      </c>
      <c r="J39" s="177" t="s">
        <v>421</v>
      </c>
      <c r="K39" s="178">
        <v>6.3643723110469841E-2</v>
      </c>
      <c r="L39" s="4"/>
      <c r="M39" s="2"/>
      <c r="X39" s="2"/>
      <c r="Z39" s="39"/>
      <c r="AA39" s="39"/>
      <c r="AB39" s="245"/>
    </row>
    <row r="40" spans="2:28" ht="21" customHeight="1">
      <c r="H40" s="175" t="s">
        <v>99</v>
      </c>
      <c r="I40" s="168">
        <v>0.23289352562135623</v>
      </c>
      <c r="J40" s="177" t="s">
        <v>422</v>
      </c>
      <c r="K40" s="178">
        <v>0.15008519778289908</v>
      </c>
      <c r="L40" s="4"/>
      <c r="M40" s="2"/>
      <c r="X40" s="2"/>
      <c r="Z40" s="39"/>
      <c r="AA40" s="39"/>
      <c r="AB40" s="245"/>
    </row>
    <row r="41" spans="2:28" ht="21" customHeight="1">
      <c r="H41" s="179" t="s">
        <v>97</v>
      </c>
      <c r="I41" s="168">
        <v>0.20589137772322799</v>
      </c>
      <c r="J41" s="177" t="s">
        <v>423</v>
      </c>
      <c r="K41" s="178">
        <v>-1.4402016021100333E-2</v>
      </c>
      <c r="L41" s="4"/>
      <c r="M41" s="2"/>
      <c r="X41" s="2"/>
      <c r="Z41" s="39"/>
      <c r="AA41" s="39"/>
      <c r="AB41" s="245"/>
    </row>
    <row r="42" spans="2:28" ht="21" customHeight="1">
      <c r="H42" s="180" t="s">
        <v>98</v>
      </c>
      <c r="I42" s="181">
        <v>0.15434182264498311</v>
      </c>
      <c r="J42" s="182" t="s">
        <v>424</v>
      </c>
      <c r="K42" s="183">
        <v>-9.0512035410940564E-2</v>
      </c>
      <c r="L42" s="4"/>
      <c r="M42" s="2"/>
      <c r="X42" s="2"/>
      <c r="Z42" s="39"/>
      <c r="AA42" s="39"/>
      <c r="AB42" s="245"/>
    </row>
    <row r="43" spans="2:28" ht="22.5" customHeight="1">
      <c r="L43" s="4"/>
      <c r="M43" s="2"/>
      <c r="X43" s="2"/>
      <c r="Z43" s="39"/>
      <c r="AA43" s="39"/>
      <c r="AB43" s="245"/>
    </row>
    <row r="44" spans="2:28" ht="18" customHeight="1">
      <c r="B44" s="51" t="s">
        <v>131</v>
      </c>
      <c r="C44" s="51"/>
      <c r="D44" s="50"/>
      <c r="E44" s="50"/>
      <c r="F44" s="50"/>
      <c r="G44" s="50"/>
      <c r="H44" s="50"/>
      <c r="I44" s="50"/>
      <c r="J44" s="50"/>
      <c r="K44" s="50"/>
      <c r="L44" s="4"/>
      <c r="M44" s="2"/>
      <c r="X44" s="2"/>
      <c r="Z44" s="39"/>
      <c r="AA44" s="39"/>
      <c r="AB44" s="245"/>
    </row>
    <row r="45" spans="2:28" ht="30.75" customHeight="1">
      <c r="B45" s="55" t="s">
        <v>62</v>
      </c>
      <c r="C45" s="55" t="s">
        <v>101</v>
      </c>
      <c r="D45" s="55" t="s">
        <v>102</v>
      </c>
      <c r="E45" s="55" t="s">
        <v>103</v>
      </c>
      <c r="F45" s="55" t="s">
        <v>104</v>
      </c>
      <c r="G45" s="55" t="s">
        <v>105</v>
      </c>
      <c r="H45" s="55" t="s">
        <v>6</v>
      </c>
      <c r="I45" s="55" t="s">
        <v>7</v>
      </c>
      <c r="J45" s="55" t="s">
        <v>106</v>
      </c>
      <c r="K45" s="55" t="s">
        <v>72</v>
      </c>
      <c r="L45" s="4"/>
      <c r="M45" s="2"/>
      <c r="N45" s="39" t="s">
        <v>124</v>
      </c>
      <c r="X45" s="2"/>
      <c r="Z45" s="39"/>
      <c r="AA45" s="39"/>
      <c r="AB45" s="245"/>
    </row>
    <row r="46" spans="2:28" ht="22.5" customHeight="1">
      <c r="B46" s="285" t="s">
        <v>117</v>
      </c>
      <c r="C46" s="286">
        <v>2401</v>
      </c>
      <c r="D46" s="287">
        <v>4.2636604954168753E-2</v>
      </c>
      <c r="E46" s="287">
        <v>0.38520910928165225</v>
      </c>
      <c r="F46" s="287">
        <v>0.2132860243389979</v>
      </c>
      <c r="G46" s="288">
        <v>15.62693939393939</v>
      </c>
      <c r="H46" s="289">
        <v>1.7760055058155042</v>
      </c>
      <c r="I46" s="289">
        <v>35.271237836398321</v>
      </c>
      <c r="J46" s="290">
        <v>2.353119973900911</v>
      </c>
      <c r="K46" s="79" t="s">
        <v>70</v>
      </c>
      <c r="L46" s="4"/>
      <c r="M46" s="2"/>
      <c r="N46" s="39">
        <v>1</v>
      </c>
      <c r="X46" s="2"/>
      <c r="Z46" s="39"/>
      <c r="AA46" s="39"/>
      <c r="AB46" s="245"/>
    </row>
    <row r="47" spans="2:28" ht="22.5" customHeight="1">
      <c r="B47" s="291" t="s">
        <v>117</v>
      </c>
      <c r="C47" s="292">
        <v>2402</v>
      </c>
      <c r="D47" s="293">
        <v>2.6993414269870002E-2</v>
      </c>
      <c r="E47" s="293">
        <v>0.29894716807730226</v>
      </c>
      <c r="F47" s="293">
        <v>0.18367495663218253</v>
      </c>
      <c r="G47" s="294">
        <v>11.197463414634147</v>
      </c>
      <c r="H47" s="295">
        <v>0.50476317605928678</v>
      </c>
      <c r="I47" s="295">
        <v>10.58911825925553</v>
      </c>
      <c r="J47" s="296">
        <v>2.7445162607845668</v>
      </c>
      <c r="K47" s="70" t="s">
        <v>68</v>
      </c>
      <c r="M47" s="2"/>
      <c r="N47" s="39">
        <v>4</v>
      </c>
      <c r="X47" s="2"/>
      <c r="Z47" s="39"/>
      <c r="AA47" s="39"/>
      <c r="AB47" s="245"/>
    </row>
    <row r="48" spans="2:28" ht="22.5" customHeight="1">
      <c r="B48" s="291" t="s">
        <v>117</v>
      </c>
      <c r="C48" s="292">
        <v>2403</v>
      </c>
      <c r="D48" s="293">
        <v>1.1495152902474839E-2</v>
      </c>
      <c r="E48" s="293">
        <v>0.30505848986534334</v>
      </c>
      <c r="F48" s="293">
        <v>0.20246034028059001</v>
      </c>
      <c r="G48" s="294">
        <v>11.183979166666667</v>
      </c>
      <c r="H48" s="295">
        <v>0.39211466551350277</v>
      </c>
      <c r="I48" s="295">
        <v>13.510418444330757</v>
      </c>
      <c r="J48" s="296">
        <v>2.7357451632855105</v>
      </c>
      <c r="K48" s="70" t="s">
        <v>68</v>
      </c>
      <c r="M48" s="2"/>
      <c r="N48" s="39">
        <v>4</v>
      </c>
      <c r="X48" s="2"/>
      <c r="Z48" s="39"/>
      <c r="AA48" s="39"/>
      <c r="AB48" s="245"/>
    </row>
    <row r="49" spans="2:28" ht="22.5" customHeight="1">
      <c r="B49" s="291" t="s">
        <v>117</v>
      </c>
      <c r="C49" s="292">
        <v>2404</v>
      </c>
      <c r="D49" s="293">
        <v>1.0260421855725227E-2</v>
      </c>
      <c r="E49" s="293">
        <v>0.30864820680969679</v>
      </c>
      <c r="F49" s="293">
        <v>0.21594884535443426</v>
      </c>
      <c r="G49" s="294">
        <v>11.919866666666669</v>
      </c>
      <c r="H49" s="295">
        <v>0.63068668539598305</v>
      </c>
      <c r="I49" s="295">
        <v>15.493604298174189</v>
      </c>
      <c r="J49" s="296">
        <v>2.6420339028428601</v>
      </c>
      <c r="K49" s="70" t="s">
        <v>69</v>
      </c>
      <c r="M49" s="2"/>
      <c r="N49" s="39">
        <v>3</v>
      </c>
      <c r="X49" s="2"/>
      <c r="Z49" s="39"/>
      <c r="AA49" s="39"/>
      <c r="AB49" s="245"/>
    </row>
    <row r="50" spans="2:28" ht="22.5" customHeight="1">
      <c r="B50" s="291" t="s">
        <v>117</v>
      </c>
      <c r="C50" s="292">
        <v>2405</v>
      </c>
      <c r="D50" s="293">
        <v>1.1407295803761876E-2</v>
      </c>
      <c r="E50" s="293">
        <v>0.3110337077800146</v>
      </c>
      <c r="F50" s="293">
        <v>0.2189607857430747</v>
      </c>
      <c r="G50" s="294">
        <v>12.783954545454547</v>
      </c>
      <c r="H50" s="295">
        <v>0.39143281326685847</v>
      </c>
      <c r="I50" s="295">
        <v>18.297255067762137</v>
      </c>
      <c r="J50" s="296">
        <v>2.5573965261116522</v>
      </c>
      <c r="K50" s="70" t="s">
        <v>69</v>
      </c>
      <c r="M50" s="2"/>
      <c r="N50" s="39">
        <v>3</v>
      </c>
      <c r="X50" s="2"/>
      <c r="Z50" s="39"/>
      <c r="AA50" s="39"/>
      <c r="AB50" s="245"/>
    </row>
    <row r="51" spans="2:28" ht="22.5" customHeight="1">
      <c r="B51" s="291" t="s">
        <v>117</v>
      </c>
      <c r="C51" s="292">
        <v>2406</v>
      </c>
      <c r="D51" s="293">
        <v>1.240740302319519E-2</v>
      </c>
      <c r="E51" s="293">
        <v>0.31454146553048723</v>
      </c>
      <c r="F51" s="293">
        <v>0.21365581909728903</v>
      </c>
      <c r="G51" s="294">
        <v>14.134255813953486</v>
      </c>
      <c r="H51" s="295">
        <v>0.37643231034796054</v>
      </c>
      <c r="I51" s="295">
        <v>22.50914746728494</v>
      </c>
      <c r="J51" s="296">
        <v>2.4239591632996063</v>
      </c>
      <c r="K51" s="70" t="s">
        <v>67</v>
      </c>
      <c r="M51" s="2"/>
      <c r="N51" s="39">
        <v>2</v>
      </c>
      <c r="X51" s="2"/>
      <c r="Z51" s="39"/>
      <c r="AA51" s="39"/>
      <c r="AB51" s="245"/>
    </row>
    <row r="52" spans="2:28" ht="22.5" customHeight="1">
      <c r="B52" s="291" t="s">
        <v>117</v>
      </c>
      <c r="C52" s="292">
        <v>2407</v>
      </c>
      <c r="D52" s="293">
        <v>1.375254418749435E-2</v>
      </c>
      <c r="E52" s="293">
        <v>0.30776615197911206</v>
      </c>
      <c r="F52" s="293">
        <v>0.21456092304092422</v>
      </c>
      <c r="G52" s="294">
        <v>14.589953488372091</v>
      </c>
      <c r="H52" s="295">
        <v>0.31135636858106935</v>
      </c>
      <c r="I52" s="295">
        <v>22.345443858237456</v>
      </c>
      <c r="J52" s="296">
        <v>2.4270216770598303</v>
      </c>
      <c r="K52" s="70" t="s">
        <v>67</v>
      </c>
      <c r="M52" s="2"/>
      <c r="N52" s="39">
        <v>2</v>
      </c>
      <c r="X52" s="2"/>
      <c r="Z52" s="39"/>
      <c r="AA52" s="39"/>
      <c r="AB52" s="245"/>
    </row>
    <row r="53" spans="2:28" ht="22.5" customHeight="1">
      <c r="B53" s="291" t="s">
        <v>117</v>
      </c>
      <c r="C53" s="292">
        <v>2408</v>
      </c>
      <c r="D53" s="293">
        <v>1.8868569484833089E-2</v>
      </c>
      <c r="E53" s="293">
        <v>0.30336967089413236</v>
      </c>
      <c r="F53" s="293">
        <v>0.20867532740606667</v>
      </c>
      <c r="G53" s="294">
        <v>15.527789473684209</v>
      </c>
      <c r="H53" s="295">
        <v>0.29663847917782521</v>
      </c>
      <c r="I53" s="295">
        <v>23.455143455997671</v>
      </c>
      <c r="J53" s="296">
        <v>2.370415934010766</v>
      </c>
      <c r="K53" s="70" t="s">
        <v>67</v>
      </c>
      <c r="M53" s="2"/>
      <c r="N53" s="39">
        <v>2</v>
      </c>
      <c r="X53" s="2"/>
      <c r="Z53" s="39"/>
      <c r="AA53" s="39"/>
      <c r="AB53" s="245"/>
    </row>
    <row r="54" spans="2:28" ht="22.5" customHeight="1">
      <c r="B54" s="291" t="s">
        <v>117</v>
      </c>
      <c r="C54" s="292">
        <v>2409</v>
      </c>
      <c r="D54" s="293">
        <v>1.4847554745893134E-2</v>
      </c>
      <c r="E54" s="293">
        <v>0.30616676304837648</v>
      </c>
      <c r="F54" s="293">
        <v>0.21615871680952059</v>
      </c>
      <c r="G54" s="294">
        <v>14.788615384615387</v>
      </c>
      <c r="H54" s="295">
        <v>0.37302187618126703</v>
      </c>
      <c r="I54" s="295">
        <v>24.981275047859452</v>
      </c>
      <c r="J54" s="296">
        <v>2.4341518338398824</v>
      </c>
      <c r="K54" s="70" t="s">
        <v>297</v>
      </c>
      <c r="M54" s="2"/>
      <c r="N54" s="39">
        <v>2</v>
      </c>
      <c r="X54" s="2"/>
      <c r="Z54" s="39"/>
      <c r="AA54" s="39"/>
      <c r="AB54" s="245"/>
    </row>
    <row r="55" spans="2:28" ht="22.5" customHeight="1">
      <c r="B55" s="291" t="s">
        <v>117</v>
      </c>
      <c r="C55" s="292">
        <v>2410</v>
      </c>
      <c r="D55" s="293">
        <v>1.4028122716005783E-2</v>
      </c>
      <c r="E55" s="293">
        <v>0.31286352518614474</v>
      </c>
      <c r="F55" s="293">
        <v>0.2313220230131198</v>
      </c>
      <c r="G55" s="294">
        <v>13.378173913043478</v>
      </c>
      <c r="H55" s="295">
        <v>0.47092584537595467</v>
      </c>
      <c r="I55" s="295">
        <v>26.503706577758731</v>
      </c>
      <c r="J55" s="296">
        <v>2.5202440576139149</v>
      </c>
      <c r="K55" s="70" t="s">
        <v>67</v>
      </c>
      <c r="M55" s="2"/>
      <c r="N55" s="39">
        <v>2</v>
      </c>
      <c r="X55" s="2"/>
      <c r="Z55" s="39"/>
      <c r="AA55" s="39"/>
      <c r="AB55" s="245"/>
    </row>
    <row r="56" spans="2:28" ht="22.5" customHeight="1">
      <c r="B56" s="291" t="s">
        <v>117</v>
      </c>
      <c r="C56" s="292">
        <v>2411</v>
      </c>
      <c r="D56" s="293">
        <v>1.52631543220004E-2</v>
      </c>
      <c r="E56" s="293">
        <v>0.32007315451496271</v>
      </c>
      <c r="F56" s="293">
        <v>0.23239811668845914</v>
      </c>
      <c r="G56" s="294">
        <v>13.119111111111112</v>
      </c>
      <c r="H56" s="295">
        <v>0.69256524039614953</v>
      </c>
      <c r="I56" s="295">
        <v>27.293734948563991</v>
      </c>
      <c r="J56" s="296">
        <v>2.5217015164649883</v>
      </c>
      <c r="K56" s="70" t="s">
        <v>69</v>
      </c>
      <c r="M56" s="2"/>
      <c r="N56" s="39">
        <v>3</v>
      </c>
      <c r="X56" s="2"/>
      <c r="Z56" s="39"/>
      <c r="AA56" s="39"/>
      <c r="AB56" s="245"/>
    </row>
    <row r="57" spans="2:28" ht="22.5" customHeight="1">
      <c r="B57" s="291" t="s">
        <v>117</v>
      </c>
      <c r="C57" s="292">
        <v>2412</v>
      </c>
      <c r="D57" s="293">
        <v>2.0377423726183706E-2</v>
      </c>
      <c r="E57" s="293">
        <v>0.32332452690695102</v>
      </c>
      <c r="F57" s="293">
        <v>0.22800616808547003</v>
      </c>
      <c r="G57" s="294">
        <v>13.088048780487805</v>
      </c>
      <c r="H57" s="295">
        <v>0.676752901821008</v>
      </c>
      <c r="I57" s="295">
        <v>21.226983452691464</v>
      </c>
      <c r="J57" s="296">
        <v>2.5654509955899427</v>
      </c>
      <c r="K57" s="70" t="s">
        <v>69</v>
      </c>
      <c r="M57" s="2"/>
      <c r="N57" s="39">
        <v>3</v>
      </c>
      <c r="X57" s="2"/>
      <c r="Z57" s="39"/>
      <c r="AA57" s="39"/>
      <c r="AB57" s="245"/>
    </row>
    <row r="58" spans="2:28" ht="22.5" customHeight="1">
      <c r="B58" s="291" t="s">
        <v>117</v>
      </c>
      <c r="C58" s="292">
        <v>2501</v>
      </c>
      <c r="D58" s="293">
        <v>2.226403085168004E-2</v>
      </c>
      <c r="E58" s="293">
        <v>0.328979745681588</v>
      </c>
      <c r="F58" s="293">
        <v>0.22089109383490049</v>
      </c>
      <c r="G58" s="294">
        <v>12.400585365853658</v>
      </c>
      <c r="H58" s="295">
        <v>0.62966119619331817</v>
      </c>
      <c r="I58" s="295">
        <v>16.480558897329665</v>
      </c>
      <c r="J58" s="296">
        <v>2.5684679655062097</v>
      </c>
      <c r="K58" s="70" t="s">
        <v>69</v>
      </c>
      <c r="M58" s="2"/>
      <c r="N58" s="39">
        <v>3</v>
      </c>
      <c r="X58" s="2"/>
      <c r="Z58" s="39"/>
      <c r="AA58" s="39"/>
      <c r="AB58" s="245"/>
    </row>
    <row r="59" spans="2:28" ht="25.5" customHeight="1">
      <c r="B59" s="52" t="s">
        <v>107</v>
      </c>
      <c r="C59" s="52"/>
      <c r="D59" s="63" cm="1">
        <f t="array" aca="1" ref="D59" ca="1">(INDIRECT(ADDRESS(ROW()-1,COLUMN()))/INDIRECT(ADDRESS(ROW()-2,COLUMN())))-1</f>
        <v>9.2583201431502005E-2</v>
      </c>
      <c r="E59" s="63" cm="1">
        <f t="array" aca="1" ref="E59" ca="1">(INDIRECT(ADDRESS(ROW()-1,COLUMN()))/INDIRECT(ADDRESS(ROW()-2,COLUMN())))-1</f>
        <v>1.7490843731333916E-2</v>
      </c>
      <c r="F59" s="63" cm="1">
        <f t="array" aca="1" ref="F59" ca="1">(INDIRECT(ADDRESS(ROW()-1,COLUMN()))/INDIRECT(ADDRESS(ROW()-2,COLUMN())))-1</f>
        <v>-3.1205621805382E-2</v>
      </c>
      <c r="G59" s="63" cm="1">
        <f t="array" aca="1" ref="G59" ca="1">(INDIRECT(ADDRESS(ROW()-1,COLUMN()))/INDIRECT(ADDRESS(ROW()-2,COLUMN())))-1</f>
        <v>-5.2526043122565813E-2</v>
      </c>
      <c r="H59" s="63" cm="1">
        <f t="array" aca="1" ref="H59" ca="1">(INDIRECT(ADDRESS(ROW()-1,COLUMN()))/INDIRECT(ADDRESS(ROW()-2,COLUMN())))-1</f>
        <v>-6.9584785674321248E-2</v>
      </c>
      <c r="I59" s="63" cm="1">
        <f t="array" aca="1" ref="I59" ca="1">(INDIRECT(ADDRESS(ROW()-1,COLUMN()))/INDIRECT(ADDRESS(ROW()-2,COLUMN())))-1</f>
        <v>-0.2236033474063871</v>
      </c>
      <c r="J59" s="63" cm="1">
        <f t="array" aca="1" ref="J59" ca="1">(INDIRECT(ADDRESS(ROW()-1,COLUMN()))/INDIRECT(ADDRESS(ROW()-2,COLUMN())))-1</f>
        <v>1.1759998228200175E-3</v>
      </c>
      <c r="K59" s="71" t="str" cm="1">
        <f t="array" aca="1" ref="K59" ca="1">_xlfn.IFS(N59=0,"등급유지",N59&gt;0,N59&amp;"등급 상승",N59&lt;0,N59&amp;"등급 하락")</f>
        <v>등급유지</v>
      </c>
      <c r="M59" s="303"/>
      <c r="N59" s="39" cm="1">
        <f t="array" aca="1" ref="N59" ca="1">(INDIRECT(ADDRESS(ROW()-1,COLUMN()))-INDIRECT(ADDRESS(ROW()-2,COLUMN())))</f>
        <v>0</v>
      </c>
      <c r="O59" s="39" t="s">
        <v>125</v>
      </c>
      <c r="X59" s="304"/>
      <c r="Z59" s="251"/>
      <c r="AA59" s="39"/>
      <c r="AB59" s="245"/>
    </row>
    <row r="60" spans="2:28" ht="25.5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303"/>
      <c r="N60" s="2"/>
      <c r="O60" s="2"/>
      <c r="X60" s="304"/>
      <c r="Z60" s="251"/>
      <c r="AA60" s="39"/>
      <c r="AB60" s="245"/>
    </row>
    <row r="61" spans="2:28" ht="18" customHeight="1">
      <c r="B61" s="51" t="s">
        <v>132</v>
      </c>
      <c r="C61" s="51"/>
      <c r="D61" s="50"/>
      <c r="E61" s="50"/>
      <c r="F61" s="50"/>
      <c r="G61" s="50"/>
      <c r="H61" s="50"/>
      <c r="I61" s="50"/>
      <c r="J61" s="50"/>
      <c r="K61" s="50"/>
      <c r="M61" s="303"/>
      <c r="X61" s="304"/>
      <c r="Z61" s="251"/>
      <c r="AA61" s="39"/>
      <c r="AB61" s="245"/>
    </row>
    <row r="62" spans="2:28" ht="21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03"/>
      <c r="X62" s="304"/>
      <c r="Z62" s="251"/>
      <c r="AA62" s="39"/>
      <c r="AB62" s="245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303"/>
      <c r="N63" s="304"/>
      <c r="P63" s="251"/>
      <c r="AA63" s="252"/>
    </row>
    <row r="64" spans="2:28" ht="25.5" customHeight="1">
      <c r="B64" s="47"/>
      <c r="C64" s="47"/>
      <c r="D64" s="48"/>
      <c r="M64" s="303"/>
      <c r="N64" s="304"/>
      <c r="P64" s="251"/>
      <c r="AA64" s="252"/>
    </row>
    <row r="65" spans="2:27" ht="25.5" customHeight="1">
      <c r="B65" s="47"/>
      <c r="C65" s="47"/>
      <c r="D65" s="48"/>
      <c r="M65" s="303"/>
      <c r="N65" s="304"/>
      <c r="P65" s="251"/>
      <c r="AA65" s="252"/>
    </row>
    <row r="66" spans="2:27" ht="25.5" customHeight="1">
      <c r="B66" s="47"/>
      <c r="C66" s="47"/>
      <c r="D66" s="48"/>
      <c r="M66" s="303"/>
      <c r="N66" s="304"/>
      <c r="P66" s="251"/>
      <c r="AA66" s="252"/>
    </row>
    <row r="67" spans="2:27" ht="25.5" customHeight="1">
      <c r="B67" s="47"/>
      <c r="C67" s="47"/>
      <c r="D67" s="48"/>
      <c r="M67" s="303"/>
      <c r="N67" s="304"/>
      <c r="P67" s="251"/>
      <c r="AA67" s="252"/>
    </row>
    <row r="68" spans="2:27" ht="25.5" customHeight="1">
      <c r="B68" s="47"/>
      <c r="C68" s="47"/>
      <c r="D68" s="48"/>
      <c r="M68" s="303"/>
      <c r="N68" s="304"/>
      <c r="P68" s="251"/>
      <c r="AA68" s="252"/>
    </row>
    <row r="69" spans="2:27" ht="25.5" customHeight="1">
      <c r="B69" s="47"/>
      <c r="C69" s="47"/>
      <c r="D69" s="48"/>
      <c r="M69" s="303"/>
      <c r="N69" s="304"/>
      <c r="P69" s="251"/>
      <c r="AA69" s="252"/>
    </row>
    <row r="70" spans="2:27" ht="25.5" customHeight="1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303"/>
      <c r="N70" s="304"/>
      <c r="P70" s="251"/>
      <c r="AA70" s="252"/>
    </row>
    <row r="71" spans="2:27" ht="25.5" customHeight="1">
      <c r="B71" s="47"/>
      <c r="C71" s="47"/>
      <c r="D71" s="48"/>
      <c r="E71" s="48"/>
      <c r="F71" s="48"/>
      <c r="G71" s="48"/>
      <c r="H71" s="48"/>
      <c r="I71" s="48"/>
      <c r="J71" s="48"/>
      <c r="K71" s="48"/>
      <c r="M71" s="303"/>
      <c r="N71" s="304"/>
      <c r="P71" s="251"/>
      <c r="AA71" s="252"/>
    </row>
    <row r="72" spans="2:27" ht="25.5" customHeight="1" thickBot="1">
      <c r="B72" s="209" t="s">
        <v>91</v>
      </c>
      <c r="C72" s="210" t="s">
        <v>123</v>
      </c>
      <c r="D72" s="210" t="s">
        <v>120</v>
      </c>
      <c r="E72" s="210" t="s">
        <v>122</v>
      </c>
      <c r="F72" s="210" t="s">
        <v>118</v>
      </c>
      <c r="G72" s="210" t="s">
        <v>121</v>
      </c>
      <c r="H72" s="210" t="s">
        <v>119</v>
      </c>
      <c r="I72" s="210"/>
      <c r="J72" s="210"/>
      <c r="K72" s="211"/>
      <c r="M72" s="305">
        <v>1</v>
      </c>
      <c r="N72" s="306">
        <v>2</v>
      </c>
      <c r="O72" s="306">
        <v>3</v>
      </c>
      <c r="P72" s="305">
        <v>4</v>
      </c>
      <c r="Q72" s="306">
        <v>5</v>
      </c>
      <c r="R72" s="306">
        <v>6</v>
      </c>
      <c r="S72" s="305">
        <v>7</v>
      </c>
      <c r="T72" s="306">
        <v>8</v>
      </c>
      <c r="U72" s="307"/>
      <c r="AA72" s="252"/>
    </row>
    <row r="73" spans="2:27" ht="25.5" customHeight="1" thickTop="1">
      <c r="B73" s="214" t="s">
        <v>109</v>
      </c>
      <c r="C73" s="215" t="s">
        <v>71</v>
      </c>
      <c r="D73" s="216" t="s">
        <v>69</v>
      </c>
      <c r="E73" s="216" t="s">
        <v>69</v>
      </c>
      <c r="F73" s="216" t="s">
        <v>69</v>
      </c>
      <c r="G73" s="216" t="s">
        <v>69</v>
      </c>
      <c r="H73" s="216" t="s">
        <v>67</v>
      </c>
      <c r="I73" s="216"/>
      <c r="J73" s="216"/>
      <c r="K73" s="216"/>
      <c r="M73" s="305" t="s">
        <v>123</v>
      </c>
      <c r="N73" s="305" t="s">
        <v>120</v>
      </c>
      <c r="O73" s="305" t="s">
        <v>122</v>
      </c>
      <c r="P73" s="305" t="s">
        <v>118</v>
      </c>
      <c r="Q73" s="305" t="s">
        <v>121</v>
      </c>
      <c r="R73" s="305" t="s">
        <v>119</v>
      </c>
      <c r="S73" s="305" t="s">
        <v>162</v>
      </c>
      <c r="T73" s="305" t="s">
        <v>162</v>
      </c>
      <c r="U73" s="303">
        <f t="shared" ref="U73" si="0">K72</f>
        <v>0</v>
      </c>
      <c r="AA73" s="252"/>
    </row>
    <row r="74" spans="2:27" ht="25.5" customHeight="1">
      <c r="B74" s="212" t="s">
        <v>94</v>
      </c>
      <c r="C74" s="202" t="s">
        <v>342</v>
      </c>
      <c r="D74" s="202" t="s">
        <v>281</v>
      </c>
      <c r="E74" s="202" t="s">
        <v>281</v>
      </c>
      <c r="F74" s="202" t="s">
        <v>281</v>
      </c>
      <c r="G74" s="202" t="s">
        <v>281</v>
      </c>
      <c r="H74" s="202" t="s">
        <v>281</v>
      </c>
      <c r="I74" s="202"/>
      <c r="J74" s="202"/>
      <c r="K74" s="213"/>
      <c r="M74" s="303"/>
      <c r="N74" s="304"/>
      <c r="P74" s="251"/>
      <c r="AA74" s="252"/>
    </row>
    <row r="75" spans="2:27" ht="25.5" customHeight="1">
      <c r="B75" s="167" t="s">
        <v>95</v>
      </c>
      <c r="C75" s="169" t="s">
        <v>281</v>
      </c>
      <c r="D75" s="169" t="s">
        <v>281</v>
      </c>
      <c r="E75" s="169" t="s">
        <v>281</v>
      </c>
      <c r="F75" s="169" t="s">
        <v>281</v>
      </c>
      <c r="G75" s="169" t="s">
        <v>281</v>
      </c>
      <c r="H75" s="169" t="s">
        <v>281</v>
      </c>
      <c r="I75" s="169"/>
      <c r="J75" s="169"/>
      <c r="K75" s="170"/>
      <c r="M75" s="308">
        <v>1</v>
      </c>
      <c r="N75" s="308">
        <v>0</v>
      </c>
      <c r="O75" s="308">
        <v>0</v>
      </c>
      <c r="P75" s="308">
        <v>0</v>
      </c>
      <c r="Q75" s="308">
        <v>0</v>
      </c>
      <c r="R75" s="308">
        <v>0</v>
      </c>
      <c r="S75" s="308"/>
      <c r="T75" s="308"/>
      <c r="AA75" s="252"/>
    </row>
    <row r="76" spans="2:27" ht="25.5" customHeight="1">
      <c r="B76" s="166" t="s">
        <v>96</v>
      </c>
      <c r="C76" s="169" t="s">
        <v>281</v>
      </c>
      <c r="D76" s="169" t="s">
        <v>425</v>
      </c>
      <c r="E76" s="169" t="s">
        <v>426</v>
      </c>
      <c r="F76" s="169" t="s">
        <v>427</v>
      </c>
      <c r="G76" s="169" t="s">
        <v>428</v>
      </c>
      <c r="H76" s="169" t="s">
        <v>281</v>
      </c>
      <c r="I76" s="169"/>
      <c r="J76" s="169"/>
      <c r="K76" s="170"/>
      <c r="M76" s="308">
        <v>0</v>
      </c>
      <c r="N76" s="308">
        <v>0</v>
      </c>
      <c r="O76" s="308">
        <v>0</v>
      </c>
      <c r="P76" s="308">
        <v>0</v>
      </c>
      <c r="Q76" s="308">
        <v>0</v>
      </c>
      <c r="R76" s="308">
        <v>0</v>
      </c>
      <c r="S76" s="308"/>
      <c r="T76" s="308"/>
      <c r="AA76" s="252"/>
    </row>
    <row r="77" spans="2:27" ht="25.5" customHeight="1">
      <c r="B77" s="166" t="s">
        <v>99</v>
      </c>
      <c r="C77" s="169" t="s">
        <v>281</v>
      </c>
      <c r="D77" s="169" t="s">
        <v>429</v>
      </c>
      <c r="E77" s="169" t="s">
        <v>426</v>
      </c>
      <c r="F77" s="169" t="s">
        <v>430</v>
      </c>
      <c r="G77" s="169" t="s">
        <v>431</v>
      </c>
      <c r="H77" s="169" t="s">
        <v>432</v>
      </c>
      <c r="I77" s="169"/>
      <c r="J77" s="169"/>
      <c r="K77" s="170"/>
      <c r="M77" s="308">
        <v>0</v>
      </c>
      <c r="N77" s="308">
        <v>0.44444444444444442</v>
      </c>
      <c r="O77" s="308">
        <v>0.4</v>
      </c>
      <c r="P77" s="308">
        <v>0.3</v>
      </c>
      <c r="Q77" s="308">
        <v>0.16666666666666666</v>
      </c>
      <c r="R77" s="308">
        <v>0</v>
      </c>
      <c r="S77" s="308"/>
      <c r="T77" s="308"/>
      <c r="AA77" s="252"/>
    </row>
    <row r="78" spans="2:27" ht="25.5" customHeight="1">
      <c r="B78" s="171" t="s">
        <v>97</v>
      </c>
      <c r="C78" s="169" t="s">
        <v>281</v>
      </c>
      <c r="D78" s="169" t="s">
        <v>433</v>
      </c>
      <c r="E78" s="169" t="s">
        <v>344</v>
      </c>
      <c r="F78" s="169" t="s">
        <v>343</v>
      </c>
      <c r="G78" s="169" t="s">
        <v>428</v>
      </c>
      <c r="H78" s="169" t="s">
        <v>434</v>
      </c>
      <c r="I78" s="169"/>
      <c r="J78" s="169"/>
      <c r="K78" s="170"/>
      <c r="M78" s="308">
        <v>0</v>
      </c>
      <c r="N78" s="308">
        <v>0.33333333333333331</v>
      </c>
      <c r="O78" s="308">
        <v>0.4</v>
      </c>
      <c r="P78" s="308">
        <v>0.5</v>
      </c>
      <c r="Q78" s="308">
        <v>0.66666666666666663</v>
      </c>
      <c r="R78" s="308">
        <v>0.2</v>
      </c>
      <c r="S78" s="308"/>
      <c r="T78" s="308"/>
      <c r="AA78" s="252"/>
    </row>
    <row r="79" spans="2:27" ht="25.5" customHeight="1">
      <c r="B79" s="172" t="s">
        <v>98</v>
      </c>
      <c r="C79" s="173" t="s">
        <v>281</v>
      </c>
      <c r="D79" s="173" t="s">
        <v>281</v>
      </c>
      <c r="E79" s="173" t="s">
        <v>281</v>
      </c>
      <c r="F79" s="173" t="s">
        <v>343</v>
      </c>
      <c r="G79" s="173" t="s">
        <v>281</v>
      </c>
      <c r="H79" s="173" t="s">
        <v>281</v>
      </c>
      <c r="I79" s="173"/>
      <c r="J79" s="173"/>
      <c r="K79" s="174"/>
      <c r="M79" s="308">
        <v>0</v>
      </c>
      <c r="N79" s="308">
        <v>0.22222222222222221</v>
      </c>
      <c r="O79" s="308">
        <v>0.2</v>
      </c>
      <c r="P79" s="308">
        <v>0.1</v>
      </c>
      <c r="Q79" s="308">
        <v>0.16666666666666666</v>
      </c>
      <c r="R79" s="308">
        <v>0.8</v>
      </c>
      <c r="S79" s="308"/>
      <c r="T79" s="308"/>
      <c r="AA79" s="252"/>
    </row>
    <row r="80" spans="2:27" ht="15.75" customHeight="1">
      <c r="B80" s="47"/>
      <c r="C80" s="47"/>
      <c r="D80" s="48"/>
      <c r="E80" s="48"/>
      <c r="F80" s="48"/>
      <c r="G80" s="48"/>
      <c r="H80" s="48"/>
      <c r="I80" s="48"/>
      <c r="J80" s="48"/>
      <c r="K80" s="48"/>
      <c r="M80" s="308">
        <v>0</v>
      </c>
      <c r="N80" s="308">
        <v>0</v>
      </c>
      <c r="O80" s="308">
        <v>0</v>
      </c>
      <c r="P80" s="308">
        <v>0.1</v>
      </c>
      <c r="Q80" s="308">
        <v>0</v>
      </c>
      <c r="R80" s="308">
        <v>0</v>
      </c>
      <c r="S80" s="308"/>
      <c r="T80" s="308"/>
      <c r="AA80" s="252"/>
    </row>
    <row r="81" spans="2:27" ht="17.25" customHeight="1">
      <c r="B81" s="51" t="s">
        <v>133</v>
      </c>
      <c r="C81" s="51"/>
      <c r="D81" s="50"/>
      <c r="E81" s="50"/>
      <c r="F81" s="50"/>
      <c r="G81" s="50"/>
      <c r="H81" s="50"/>
      <c r="I81" s="50"/>
      <c r="J81" s="50"/>
      <c r="K81" s="50"/>
      <c r="M81" s="303"/>
      <c r="N81" s="304"/>
      <c r="P81" s="251"/>
      <c r="AA81" s="252"/>
    </row>
    <row r="82" spans="2:27" ht="30.75" customHeight="1">
      <c r="B82" s="55" t="s">
        <v>75</v>
      </c>
      <c r="C82" s="55" t="s">
        <v>101</v>
      </c>
      <c r="D82" s="55" t="s">
        <v>102</v>
      </c>
      <c r="E82" s="55" t="s">
        <v>103</v>
      </c>
      <c r="F82" s="55" t="s">
        <v>104</v>
      </c>
      <c r="G82" s="55" t="s">
        <v>105</v>
      </c>
      <c r="H82" s="55" t="s">
        <v>6</v>
      </c>
      <c r="I82" s="55" t="s">
        <v>7</v>
      </c>
      <c r="J82" s="55" t="s">
        <v>106</v>
      </c>
      <c r="K82" s="55" t="s">
        <v>108</v>
      </c>
      <c r="M82" s="303"/>
      <c r="N82" s="304"/>
      <c r="P82" s="251"/>
      <c r="AA82" s="252"/>
    </row>
    <row r="83" spans="2:27" ht="20.25" customHeight="1">
      <c r="B83" s="83" t="s">
        <v>123</v>
      </c>
      <c r="C83" s="297">
        <v>2401</v>
      </c>
      <c r="D83" s="84">
        <v>0</v>
      </c>
      <c r="E83" s="84">
        <v>0</v>
      </c>
      <c r="F83" s="84">
        <v>0</v>
      </c>
      <c r="G83" s="85">
        <v>0</v>
      </c>
      <c r="H83" s="86">
        <v>0</v>
      </c>
      <c r="I83" s="86">
        <v>0</v>
      </c>
      <c r="J83" s="87">
        <v>0</v>
      </c>
      <c r="K83" s="70"/>
      <c r="M83" s="303"/>
      <c r="N83" s="304"/>
      <c r="P83" s="251"/>
      <c r="AA83" s="252"/>
    </row>
    <row r="84" spans="2:27" ht="20.25" customHeight="1">
      <c r="B84" s="83" t="s">
        <v>123</v>
      </c>
      <c r="C84" s="297">
        <v>2402</v>
      </c>
      <c r="D84" s="84">
        <v>0</v>
      </c>
      <c r="E84" s="84">
        <v>0</v>
      </c>
      <c r="F84" s="84">
        <v>0</v>
      </c>
      <c r="G84" s="85">
        <v>0</v>
      </c>
      <c r="H84" s="86">
        <v>0</v>
      </c>
      <c r="I84" s="86">
        <v>0</v>
      </c>
      <c r="J84" s="87">
        <v>0</v>
      </c>
      <c r="K84" s="70"/>
      <c r="M84" s="303"/>
      <c r="N84" s="304"/>
      <c r="P84" s="251"/>
      <c r="AA84" s="252"/>
    </row>
    <row r="85" spans="2:27" ht="20.25" customHeight="1">
      <c r="B85" s="83" t="s">
        <v>123</v>
      </c>
      <c r="C85" s="297">
        <v>2403</v>
      </c>
      <c r="D85" s="84">
        <v>2.09534027952601E-2</v>
      </c>
      <c r="E85" s="84">
        <v>0.28829462231492053</v>
      </c>
      <c r="F85" s="84">
        <v>0.22068922328307436</v>
      </c>
      <c r="G85" s="85">
        <v>10.528</v>
      </c>
      <c r="H85" s="86">
        <v>0.316130538127187</v>
      </c>
      <c r="I85" s="86">
        <v>8.0763825573921828</v>
      </c>
      <c r="J85" s="87">
        <v>2.9371680234236792</v>
      </c>
      <c r="K85" s="70"/>
      <c r="M85" s="303"/>
      <c r="N85" s="304"/>
      <c r="P85" s="251"/>
      <c r="AA85" s="252"/>
    </row>
    <row r="86" spans="2:27" ht="20.25" customHeight="1">
      <c r="B86" s="83" t="s">
        <v>123</v>
      </c>
      <c r="C86" s="297">
        <v>2404</v>
      </c>
      <c r="D86" s="84">
        <v>2.0179983363482982E-2</v>
      </c>
      <c r="E86" s="84">
        <v>0.28446654997099718</v>
      </c>
      <c r="F86" s="84">
        <v>0.25025896671217257</v>
      </c>
      <c r="G86" s="85">
        <v>10.542999999999999</v>
      </c>
      <c r="H86" s="86">
        <v>0.69880339745109266</v>
      </c>
      <c r="I86" s="86">
        <v>11.672200498050282</v>
      </c>
      <c r="J86" s="87">
        <v>2.9429111080477588</v>
      </c>
      <c r="K86" s="70"/>
      <c r="M86" s="303"/>
      <c r="N86" s="304"/>
      <c r="P86" s="251"/>
      <c r="AA86" s="252"/>
    </row>
    <row r="87" spans="2:27" ht="20.25" customHeight="1">
      <c r="B87" s="83" t="s">
        <v>123</v>
      </c>
      <c r="C87" s="297">
        <v>2405</v>
      </c>
      <c r="D87" s="84">
        <v>2.7474283815461811E-2</v>
      </c>
      <c r="E87" s="84">
        <v>0.29200802274357895</v>
      </c>
      <c r="F87" s="84">
        <v>0.26398020710821057</v>
      </c>
      <c r="G87" s="85">
        <v>11.01</v>
      </c>
      <c r="H87" s="86">
        <v>0.83097108119913654</v>
      </c>
      <c r="I87" s="86">
        <v>15.326799942117407</v>
      </c>
      <c r="J87" s="87">
        <v>2.9324222975675496</v>
      </c>
      <c r="K87" s="70"/>
      <c r="M87" s="303"/>
      <c r="N87" s="304"/>
      <c r="P87" s="251"/>
      <c r="AA87" s="252"/>
    </row>
    <row r="88" spans="2:27" ht="20.25" customHeight="1">
      <c r="B88" s="83" t="s">
        <v>123</v>
      </c>
      <c r="C88" s="297">
        <v>2406</v>
      </c>
      <c r="D88" s="84">
        <v>3.6487735101631051E-2</v>
      </c>
      <c r="E88" s="84">
        <v>0.28474587773074128</v>
      </c>
      <c r="F88" s="84">
        <v>0.25688026842402373</v>
      </c>
      <c r="G88" s="85">
        <v>11.587999999999999</v>
      </c>
      <c r="H88" s="86">
        <v>0.76576773784939323</v>
      </c>
      <c r="I88" s="86">
        <v>16.908770453927005</v>
      </c>
      <c r="J88" s="87">
        <v>2.8658849744672432</v>
      </c>
      <c r="K88" s="70"/>
      <c r="M88" s="303"/>
      <c r="N88" s="304"/>
      <c r="P88" s="251"/>
      <c r="AA88" s="252"/>
    </row>
    <row r="89" spans="2:27" ht="20.25" customHeight="1">
      <c r="B89" s="83" t="s">
        <v>123</v>
      </c>
      <c r="C89" s="297">
        <v>2407</v>
      </c>
      <c r="D89" s="84">
        <v>4.1725765628170132E-2</v>
      </c>
      <c r="E89" s="84">
        <v>0.2864602001298453</v>
      </c>
      <c r="F89" s="84">
        <v>0.2607927256135476</v>
      </c>
      <c r="G89" s="85">
        <v>11.63</v>
      </c>
      <c r="H89" s="86">
        <v>0.70728552243720355</v>
      </c>
      <c r="I89" s="86">
        <v>14.258575159771285</v>
      </c>
      <c r="J89" s="87">
        <v>2.8497720010515439</v>
      </c>
      <c r="K89" s="70"/>
      <c r="M89" s="303"/>
      <c r="N89" s="304"/>
      <c r="P89" s="251"/>
      <c r="AA89" s="252"/>
    </row>
    <row r="90" spans="2:27" ht="20.25" customHeight="1">
      <c r="B90" s="83" t="s">
        <v>123</v>
      </c>
      <c r="C90" s="297">
        <v>2408</v>
      </c>
      <c r="D90" s="84">
        <v>6.8881915375957434E-2</v>
      </c>
      <c r="E90" s="84">
        <v>0.29512006263641699</v>
      </c>
      <c r="F90" s="84">
        <v>0.25146306963118575</v>
      </c>
      <c r="G90" s="85">
        <v>12.968999999999999</v>
      </c>
      <c r="H90" s="86">
        <v>0.56974124942184212</v>
      </c>
      <c r="I90" s="86">
        <v>17.005913050924683</v>
      </c>
      <c r="J90" s="87">
        <v>2.7007885397582854</v>
      </c>
      <c r="K90" s="70"/>
      <c r="M90" s="303"/>
      <c r="N90" s="304"/>
      <c r="P90" s="251"/>
      <c r="AA90" s="252"/>
    </row>
    <row r="91" spans="2:27" ht="20.25" customHeight="1">
      <c r="B91" s="83" t="s">
        <v>123</v>
      </c>
      <c r="C91" s="297">
        <v>2409</v>
      </c>
      <c r="D91" s="84">
        <v>3.1266537049930127E-2</v>
      </c>
      <c r="E91" s="84">
        <v>0.29474284878586787</v>
      </c>
      <c r="F91" s="84">
        <v>0.27427614622783481</v>
      </c>
      <c r="G91" s="85">
        <v>11.744999999999999</v>
      </c>
      <c r="H91" s="86">
        <v>1.0455727834417119</v>
      </c>
      <c r="I91" s="86">
        <v>16.785177362751767</v>
      </c>
      <c r="J91" s="87">
        <v>2.8275084566582245</v>
      </c>
      <c r="K91" s="70"/>
      <c r="M91" s="303"/>
      <c r="N91" s="304"/>
      <c r="P91" s="251"/>
      <c r="AA91" s="252"/>
    </row>
    <row r="92" spans="2:27" ht="20.25" customHeight="1">
      <c r="B92" s="83" t="s">
        <v>123</v>
      </c>
      <c r="C92" s="297">
        <v>2410</v>
      </c>
      <c r="D92" s="84">
        <v>2.1766462685331747E-2</v>
      </c>
      <c r="E92" s="84">
        <v>0.2921944222225144</v>
      </c>
      <c r="F92" s="84">
        <v>0.27218868215457076</v>
      </c>
      <c r="G92" s="85">
        <v>10.167</v>
      </c>
      <c r="H92" s="86">
        <v>1.027308253634535</v>
      </c>
      <c r="I92" s="86">
        <v>12.202885891303682</v>
      </c>
      <c r="J92" s="87">
        <v>3.0253587606437282</v>
      </c>
      <c r="K92" s="70"/>
      <c r="M92" s="303"/>
      <c r="N92" s="304"/>
      <c r="P92" s="251"/>
      <c r="AA92" s="252"/>
    </row>
    <row r="93" spans="2:27" ht="20.25" customHeight="1">
      <c r="B93" s="83" t="s">
        <v>123</v>
      </c>
      <c r="C93" s="297">
        <v>2411</v>
      </c>
      <c r="D93" s="84">
        <v>2.0293417086150036E-2</v>
      </c>
      <c r="E93" s="84">
        <v>0.29794921375040562</v>
      </c>
      <c r="F93" s="84">
        <v>0.29628918493462736</v>
      </c>
      <c r="G93" s="85">
        <v>10.388</v>
      </c>
      <c r="H93" s="86">
        <v>1.8063354204312592</v>
      </c>
      <c r="I93" s="86">
        <v>17.059834526295226</v>
      </c>
      <c r="J93" s="87">
        <v>3.0562736241236279</v>
      </c>
      <c r="K93" s="70"/>
      <c r="M93" s="303"/>
      <c r="N93" s="304"/>
      <c r="P93" s="251"/>
      <c r="AA93" s="252"/>
    </row>
    <row r="94" spans="2:27" ht="20.25" customHeight="1">
      <c r="B94" s="83" t="s">
        <v>123</v>
      </c>
      <c r="C94" s="297">
        <v>2412</v>
      </c>
      <c r="D94" s="84">
        <v>2.7343631224346437E-2</v>
      </c>
      <c r="E94" s="84">
        <v>0.30461349188023207</v>
      </c>
      <c r="F94" s="84">
        <v>0.29644983081854909</v>
      </c>
      <c r="G94" s="85">
        <v>10.997999999999999</v>
      </c>
      <c r="H94" s="86">
        <v>2.2155541283332361</v>
      </c>
      <c r="I94" s="86">
        <v>13.814631623724884</v>
      </c>
      <c r="J94" s="87">
        <v>3.0262195288688267</v>
      </c>
      <c r="K94" s="70"/>
      <c r="M94" s="303"/>
      <c r="N94" s="304"/>
      <c r="P94" s="251"/>
      <c r="AA94" s="252"/>
    </row>
    <row r="95" spans="2:27" ht="20.25" customHeight="1">
      <c r="B95" s="83" t="s">
        <v>123</v>
      </c>
      <c r="C95" s="297">
        <v>2501</v>
      </c>
      <c r="D95" s="84">
        <v>2.8211767301205164E-2</v>
      </c>
      <c r="E95" s="84">
        <v>0.31635382022741948</v>
      </c>
      <c r="F95" s="84">
        <v>0.27722148316905182</v>
      </c>
      <c r="G95" s="85">
        <v>11.137</v>
      </c>
      <c r="H95" s="86">
        <v>1.819566692936661</v>
      </c>
      <c r="I95" s="86">
        <v>12.745714767349591</v>
      </c>
      <c r="J95" s="87">
        <v>2.9847738917440778</v>
      </c>
      <c r="K95" s="70" t="s">
        <v>71</v>
      </c>
      <c r="M95" s="303"/>
      <c r="N95" s="304"/>
      <c r="P95" s="251"/>
      <c r="AA95" s="252"/>
    </row>
    <row r="96" spans="2:27" ht="20.25" customHeight="1">
      <c r="B96" s="83" t="s">
        <v>120</v>
      </c>
      <c r="C96" s="297">
        <v>2401</v>
      </c>
      <c r="D96" s="84">
        <v>3.5789859337506967E-2</v>
      </c>
      <c r="E96" s="84">
        <v>0.39484042657606505</v>
      </c>
      <c r="F96" s="84">
        <v>0.2292739656849411</v>
      </c>
      <c r="G96" s="85">
        <v>16.741199999999999</v>
      </c>
      <c r="H96" s="86">
        <v>2.2317264785181141</v>
      </c>
      <c r="I96" s="86">
        <v>48.363112690608219</v>
      </c>
      <c r="J96" s="87">
        <v>2.28370863003971</v>
      </c>
      <c r="K96" s="70"/>
      <c r="M96" s="303"/>
      <c r="N96" s="304"/>
      <c r="P96" s="251"/>
      <c r="AA96" s="252"/>
    </row>
    <row r="97" spans="2:27" ht="20.25" customHeight="1">
      <c r="B97" s="83" t="s">
        <v>120</v>
      </c>
      <c r="C97" s="297">
        <v>2402</v>
      </c>
      <c r="D97" s="84">
        <v>3.2190574596779695E-2</v>
      </c>
      <c r="E97" s="84">
        <v>0.28910687242610966</v>
      </c>
      <c r="F97" s="84">
        <v>0.2094034546988453</v>
      </c>
      <c r="G97" s="85">
        <v>11.942818181818183</v>
      </c>
      <c r="H97" s="86">
        <v>0.75119186881082889</v>
      </c>
      <c r="I97" s="86">
        <v>12.596999248959301</v>
      </c>
      <c r="J97" s="87">
        <v>2.7137832707718963</v>
      </c>
      <c r="K97" s="70"/>
      <c r="M97" s="303"/>
      <c r="N97" s="304"/>
      <c r="P97" s="251"/>
      <c r="AA97" s="252"/>
    </row>
    <row r="98" spans="2:27" ht="20.25" customHeight="1">
      <c r="B98" s="83" t="s">
        <v>120</v>
      </c>
      <c r="C98" s="297">
        <v>2403</v>
      </c>
      <c r="D98" s="84">
        <v>1.260001590303138E-2</v>
      </c>
      <c r="E98" s="84">
        <v>0.29035941868971471</v>
      </c>
      <c r="F98" s="84">
        <v>0.2191781927226025</v>
      </c>
      <c r="G98" s="85">
        <v>11.713909090909089</v>
      </c>
      <c r="H98" s="86">
        <v>0.68741049587305969</v>
      </c>
      <c r="I98" s="86">
        <v>13.288957036315233</v>
      </c>
      <c r="J98" s="87">
        <v>2.714144391021569</v>
      </c>
      <c r="K98" s="70"/>
      <c r="M98" s="303"/>
      <c r="N98" s="304"/>
      <c r="P98" s="251"/>
      <c r="AA98" s="252"/>
    </row>
    <row r="99" spans="2:27" ht="20.25" customHeight="1">
      <c r="B99" s="83" t="s">
        <v>120</v>
      </c>
      <c r="C99" s="297">
        <v>2404</v>
      </c>
      <c r="D99" s="84">
        <v>1.055994334932695E-2</v>
      </c>
      <c r="E99" s="84">
        <v>0.28972548811990706</v>
      </c>
      <c r="F99" s="84">
        <v>0.22955678222397788</v>
      </c>
      <c r="G99" s="85">
        <v>12.222818181818184</v>
      </c>
      <c r="H99" s="86">
        <v>0.50494224029200174</v>
      </c>
      <c r="I99" s="86">
        <v>15.998696245041319</v>
      </c>
      <c r="J99" s="87">
        <v>2.6484986318671813</v>
      </c>
      <c r="K99" s="70"/>
      <c r="M99" s="303"/>
      <c r="N99" s="304"/>
      <c r="P99" s="251"/>
      <c r="AA99" s="252"/>
    </row>
    <row r="100" spans="2:27" ht="20.25" customHeight="1">
      <c r="B100" s="83" t="s">
        <v>120</v>
      </c>
      <c r="C100" s="297">
        <v>2405</v>
      </c>
      <c r="D100" s="84">
        <v>1.2172057798553342E-2</v>
      </c>
      <c r="E100" s="84">
        <v>0.2993861882329048</v>
      </c>
      <c r="F100" s="84">
        <v>0.22638999088039499</v>
      </c>
      <c r="G100" s="85">
        <v>13.941555555555556</v>
      </c>
      <c r="H100" s="86">
        <v>0.53899293885563049</v>
      </c>
      <c r="I100" s="86">
        <v>20.638506064979179</v>
      </c>
      <c r="J100" s="87">
        <v>2.4406723458331512</v>
      </c>
      <c r="K100" s="70"/>
      <c r="M100" s="303"/>
      <c r="N100" s="304"/>
      <c r="P100" s="251"/>
      <c r="AA100" s="252"/>
    </row>
    <row r="101" spans="2:27" ht="20.25" customHeight="1">
      <c r="B101" s="83" t="s">
        <v>120</v>
      </c>
      <c r="C101" s="297">
        <v>2406</v>
      </c>
      <c r="D101" s="84">
        <v>1.1277793166099764E-2</v>
      </c>
      <c r="E101" s="84">
        <v>0.30467613906270236</v>
      </c>
      <c r="F101" s="84">
        <v>0.21336025251737772</v>
      </c>
      <c r="G101" s="85">
        <v>15.465666666666667</v>
      </c>
      <c r="H101" s="86">
        <v>0.38459379185843523</v>
      </c>
      <c r="I101" s="86">
        <v>26.567929652437353</v>
      </c>
      <c r="J101" s="87">
        <v>2.2951188530449964</v>
      </c>
      <c r="K101" s="70"/>
      <c r="M101" s="303"/>
      <c r="N101" s="304"/>
      <c r="P101" s="251"/>
      <c r="AA101" s="252"/>
    </row>
    <row r="102" spans="2:27" ht="20.25" customHeight="1">
      <c r="B102" s="83" t="s">
        <v>120</v>
      </c>
      <c r="C102" s="297">
        <v>2407</v>
      </c>
      <c r="D102" s="84">
        <v>1.173493002937508E-2</v>
      </c>
      <c r="E102" s="84">
        <v>0.30165092809687405</v>
      </c>
      <c r="F102" s="84">
        <v>0.20805748967634893</v>
      </c>
      <c r="G102" s="85">
        <v>15.811</v>
      </c>
      <c r="H102" s="86">
        <v>0.11351018371302733</v>
      </c>
      <c r="I102" s="86">
        <v>24.124252573833399</v>
      </c>
      <c r="J102" s="87">
        <v>2.2696797479549038</v>
      </c>
      <c r="K102" s="70"/>
      <c r="M102" s="303"/>
      <c r="N102" s="304"/>
      <c r="P102" s="251"/>
      <c r="AA102" s="252"/>
    </row>
    <row r="103" spans="2:27" ht="20.25" customHeight="1">
      <c r="B103" s="83" t="s">
        <v>120</v>
      </c>
      <c r="C103" s="297">
        <v>2408</v>
      </c>
      <c r="D103" s="84">
        <v>1.5389247113688406E-2</v>
      </c>
      <c r="E103" s="84">
        <v>0.30021833667424541</v>
      </c>
      <c r="F103" s="84">
        <v>0.20244939986722582</v>
      </c>
      <c r="G103" s="85">
        <v>16.599444444444444</v>
      </c>
      <c r="H103" s="86">
        <v>0.26861642057357116</v>
      </c>
      <c r="I103" s="86">
        <v>26.275864079961739</v>
      </c>
      <c r="J103" s="87">
        <v>2.1874696094602597</v>
      </c>
      <c r="K103" s="70"/>
      <c r="M103" s="303"/>
      <c r="N103" s="304"/>
      <c r="P103" s="251"/>
      <c r="AA103" s="252"/>
    </row>
    <row r="104" spans="2:27" ht="20.25" customHeight="1">
      <c r="B104" s="83" t="s">
        <v>120</v>
      </c>
      <c r="C104" s="297">
        <v>2409</v>
      </c>
      <c r="D104" s="84">
        <v>1.2307356055959394E-2</v>
      </c>
      <c r="E104" s="84">
        <v>0.30629561348624618</v>
      </c>
      <c r="F104" s="84">
        <v>0.2041380447206462</v>
      </c>
      <c r="G104" s="85">
        <v>15.84866666666667</v>
      </c>
      <c r="H104" s="86">
        <v>0.30386163508515579</v>
      </c>
      <c r="I104" s="86">
        <v>27.294371371524118</v>
      </c>
      <c r="J104" s="87">
        <v>2.2773861336019259</v>
      </c>
      <c r="K104" s="70"/>
      <c r="M104" s="303"/>
      <c r="N104" s="304"/>
      <c r="P104" s="251"/>
      <c r="AA104" s="252"/>
    </row>
    <row r="105" spans="2:27" ht="20.25" customHeight="1">
      <c r="B105" s="83" t="s">
        <v>120</v>
      </c>
      <c r="C105" s="297">
        <v>2410</v>
      </c>
      <c r="D105" s="84">
        <v>1.5156285568739552E-2</v>
      </c>
      <c r="E105" s="84">
        <v>0.30623095973299985</v>
      </c>
      <c r="F105" s="84">
        <v>0.23049549004975767</v>
      </c>
      <c r="G105" s="85">
        <v>14.466222222222221</v>
      </c>
      <c r="H105" s="86">
        <v>7.9138847323407646E-2</v>
      </c>
      <c r="I105" s="86">
        <v>29.140362472611848</v>
      </c>
      <c r="J105" s="87">
        <v>2.3757874881878265</v>
      </c>
      <c r="K105" s="70"/>
      <c r="M105" s="303"/>
      <c r="N105" s="304"/>
      <c r="P105" s="251"/>
      <c r="AA105" s="252"/>
    </row>
    <row r="106" spans="2:27" ht="20.25" customHeight="1">
      <c r="B106" s="83" t="s">
        <v>120</v>
      </c>
      <c r="C106" s="297">
        <v>2411</v>
      </c>
      <c r="D106" s="84">
        <v>1.6311316969442383E-2</v>
      </c>
      <c r="E106" s="84">
        <v>0.30596878621111079</v>
      </c>
      <c r="F106" s="84">
        <v>0.23429111660794338</v>
      </c>
      <c r="G106" s="85">
        <v>13.943100000000001</v>
      </c>
      <c r="H106" s="86">
        <v>0.32154001551056538</v>
      </c>
      <c r="I106" s="86">
        <v>29.577744202292294</v>
      </c>
      <c r="J106" s="87">
        <v>2.420815944409922</v>
      </c>
      <c r="K106" s="70"/>
      <c r="M106" s="303"/>
      <c r="N106" s="304"/>
      <c r="P106" s="251"/>
      <c r="AA106" s="252"/>
    </row>
    <row r="107" spans="2:27" ht="20.25" customHeight="1">
      <c r="B107" s="83" t="s">
        <v>120</v>
      </c>
      <c r="C107" s="297">
        <v>2412</v>
      </c>
      <c r="D107" s="84">
        <v>1.8734190886535228E-2</v>
      </c>
      <c r="E107" s="84">
        <v>0.31443309377791179</v>
      </c>
      <c r="F107" s="84">
        <v>0.22011168249076712</v>
      </c>
      <c r="G107" s="85">
        <v>13.774099999999999</v>
      </c>
      <c r="H107" s="86">
        <v>0.5538524478257939</v>
      </c>
      <c r="I107" s="86">
        <v>25.541805813504663</v>
      </c>
      <c r="J107" s="87">
        <v>2.4568158170682488</v>
      </c>
      <c r="K107" s="70"/>
      <c r="M107" s="303"/>
      <c r="N107" s="304"/>
      <c r="P107" s="251"/>
      <c r="AA107" s="252"/>
    </row>
    <row r="108" spans="2:27" ht="20.25" customHeight="1">
      <c r="B108" s="83" t="s">
        <v>120</v>
      </c>
      <c r="C108" s="297">
        <v>2501</v>
      </c>
      <c r="D108" s="84">
        <v>1.8982111039363099E-2</v>
      </c>
      <c r="E108" s="84">
        <v>0.30802737398960917</v>
      </c>
      <c r="F108" s="84">
        <v>0.22283134050294132</v>
      </c>
      <c r="G108" s="85">
        <v>13.40711111111111</v>
      </c>
      <c r="H108" s="86">
        <v>0.48571320406071783</v>
      </c>
      <c r="I108" s="86">
        <v>21.406074778961635</v>
      </c>
      <c r="J108" s="87">
        <v>2.5300277910232181</v>
      </c>
      <c r="K108" s="70" t="s">
        <v>69</v>
      </c>
      <c r="M108" s="303"/>
      <c r="N108" s="304"/>
      <c r="P108" s="251"/>
      <c r="AA108" s="252"/>
    </row>
    <row r="109" spans="2:27" ht="20.25" customHeight="1">
      <c r="B109" s="83" t="s">
        <v>122</v>
      </c>
      <c r="C109" s="297">
        <v>2401</v>
      </c>
      <c r="D109" s="84">
        <v>6.7540032938470135E-2</v>
      </c>
      <c r="E109" s="84">
        <v>0.33982032761402914</v>
      </c>
      <c r="F109" s="84">
        <v>0.20153781342126417</v>
      </c>
      <c r="G109" s="85">
        <v>16.700666666666667</v>
      </c>
      <c r="H109" s="86">
        <v>1.3021532732064058</v>
      </c>
      <c r="I109" s="86">
        <v>34.5662505251155</v>
      </c>
      <c r="J109" s="87">
        <v>2.2895305200742753</v>
      </c>
      <c r="K109" s="70"/>
      <c r="M109" s="303"/>
      <c r="N109" s="304"/>
      <c r="P109" s="251"/>
      <c r="AA109" s="252"/>
    </row>
    <row r="110" spans="2:27" ht="20.25" customHeight="1">
      <c r="B110" s="83" t="s">
        <v>122</v>
      </c>
      <c r="C110" s="297">
        <v>2402</v>
      </c>
      <c r="D110" s="84">
        <v>1.5415287761709251E-2</v>
      </c>
      <c r="E110" s="84">
        <v>0.33132041445748234</v>
      </c>
      <c r="F110" s="84">
        <v>0.20206499702924025</v>
      </c>
      <c r="G110" s="85">
        <v>11.531166666666666</v>
      </c>
      <c r="H110" s="86">
        <v>0.64516282576385775</v>
      </c>
      <c r="I110" s="86">
        <v>17.350578927542681</v>
      </c>
      <c r="J110" s="87">
        <v>2.4953196635521189</v>
      </c>
      <c r="K110" s="70"/>
      <c r="M110" s="303"/>
      <c r="N110" s="304"/>
      <c r="P110" s="251"/>
      <c r="AA110" s="252"/>
    </row>
    <row r="111" spans="2:27" ht="20.25" customHeight="1">
      <c r="B111" s="83" t="s">
        <v>122</v>
      </c>
      <c r="C111" s="297">
        <v>2403</v>
      </c>
      <c r="D111" s="84">
        <v>9.6133279944367392E-3</v>
      </c>
      <c r="E111" s="84">
        <v>0.34102808423219938</v>
      </c>
      <c r="F111" s="84">
        <v>0.23208566854943347</v>
      </c>
      <c r="G111" s="85">
        <v>11.802272727272729</v>
      </c>
      <c r="H111" s="86">
        <v>0.6160736171070571</v>
      </c>
      <c r="I111" s="86">
        <v>19.436028072692181</v>
      </c>
      <c r="J111" s="87">
        <v>2.4914278267205208</v>
      </c>
      <c r="K111" s="70"/>
      <c r="M111" s="303"/>
      <c r="N111" s="304"/>
      <c r="P111" s="251"/>
      <c r="AA111" s="252"/>
    </row>
    <row r="112" spans="2:27" ht="20.25" customHeight="1">
      <c r="B112" s="83" t="s">
        <v>122</v>
      </c>
      <c r="C112" s="297">
        <v>2404</v>
      </c>
      <c r="D112" s="84">
        <v>8.6167966104935337E-3</v>
      </c>
      <c r="E112" s="84">
        <v>0.34703095341092177</v>
      </c>
      <c r="F112" s="84">
        <v>0.25192982354425225</v>
      </c>
      <c r="G112" s="85">
        <v>12.3264</v>
      </c>
      <c r="H112" s="86">
        <v>0.80145537475158091</v>
      </c>
      <c r="I112" s="86">
        <v>24.050482139353822</v>
      </c>
      <c r="J112" s="87">
        <v>2.4485369712149079</v>
      </c>
      <c r="K112" s="70"/>
      <c r="M112" s="303"/>
      <c r="N112" s="304"/>
      <c r="P112" s="251"/>
      <c r="AA112" s="252"/>
    </row>
    <row r="113" spans="2:27" ht="20.25" customHeight="1">
      <c r="B113" s="83" t="s">
        <v>122</v>
      </c>
      <c r="C113" s="297">
        <v>2405</v>
      </c>
      <c r="D113" s="84">
        <v>8.4118907557172874E-3</v>
      </c>
      <c r="E113" s="84">
        <v>0.34742120649590336</v>
      </c>
      <c r="F113" s="84">
        <v>0.25406789426678839</v>
      </c>
      <c r="G113" s="85">
        <v>12.43418181818182</v>
      </c>
      <c r="H113" s="86">
        <v>0.86935664904715537</v>
      </c>
      <c r="I113" s="86">
        <v>25.975361366493619</v>
      </c>
      <c r="J113" s="87">
        <v>2.4474776293163427</v>
      </c>
      <c r="K113" s="70"/>
      <c r="M113" s="303"/>
      <c r="N113" s="304"/>
      <c r="P113" s="251"/>
      <c r="AA113" s="252"/>
    </row>
    <row r="114" spans="2:27" ht="20.25" customHeight="1">
      <c r="B114" s="83" t="s">
        <v>122</v>
      </c>
      <c r="C114" s="297">
        <v>2406</v>
      </c>
      <c r="D114" s="84">
        <v>9.1283024634727788E-3</v>
      </c>
      <c r="E114" s="84">
        <v>0.350827301312089</v>
      </c>
      <c r="F114" s="84">
        <v>0.24893225849553155</v>
      </c>
      <c r="G114" s="85">
        <v>13.321454545454545</v>
      </c>
      <c r="H114" s="86">
        <v>0.81627561128336301</v>
      </c>
      <c r="I114" s="86">
        <v>29.708191857928526</v>
      </c>
      <c r="J114" s="87">
        <v>2.3639417187196337</v>
      </c>
      <c r="K114" s="70"/>
      <c r="M114" s="303"/>
      <c r="N114" s="304"/>
      <c r="P114" s="251"/>
      <c r="AA114" s="252"/>
    </row>
    <row r="115" spans="2:27" ht="20.25" customHeight="1">
      <c r="B115" s="83" t="s">
        <v>122</v>
      </c>
      <c r="C115" s="297">
        <v>2407</v>
      </c>
      <c r="D115" s="84">
        <v>1.0466889478889138E-2</v>
      </c>
      <c r="E115" s="84">
        <v>0.35107394577824652</v>
      </c>
      <c r="F115" s="84">
        <v>0.24777688936652548</v>
      </c>
      <c r="G115" s="85">
        <v>13.855083333333333</v>
      </c>
      <c r="H115" s="86">
        <v>0.74352082687882937</v>
      </c>
      <c r="I115" s="86">
        <v>28.754859804726902</v>
      </c>
      <c r="J115" s="87">
        <v>2.3109431865359862</v>
      </c>
      <c r="K115" s="70"/>
      <c r="M115" s="303"/>
      <c r="N115" s="304"/>
      <c r="P115" s="251"/>
      <c r="AA115" s="252"/>
    </row>
    <row r="116" spans="2:27" ht="20.25" customHeight="1">
      <c r="B116" s="83" t="s">
        <v>122</v>
      </c>
      <c r="C116" s="297">
        <v>2408</v>
      </c>
      <c r="D116" s="84">
        <v>1.4281880955654455E-2</v>
      </c>
      <c r="E116" s="84">
        <v>0.35042587028938815</v>
      </c>
      <c r="F116" s="84">
        <v>0.23738517545280152</v>
      </c>
      <c r="G116" s="85">
        <v>14.724416666666665</v>
      </c>
      <c r="H116" s="86">
        <v>0.58182060174375061</v>
      </c>
      <c r="I116" s="86">
        <v>28.23074137666622</v>
      </c>
      <c r="J116" s="87">
        <v>2.2305441621993376</v>
      </c>
      <c r="K116" s="70"/>
      <c r="M116" s="303"/>
      <c r="N116" s="304"/>
      <c r="P116" s="251"/>
      <c r="AA116" s="252"/>
    </row>
    <row r="117" spans="2:27" ht="20.25" customHeight="1">
      <c r="B117" s="83" t="s">
        <v>122</v>
      </c>
      <c r="C117" s="297">
        <v>2409</v>
      </c>
      <c r="D117" s="84">
        <v>1.0952860296228974E-2</v>
      </c>
      <c r="E117" s="84">
        <v>0.34899093316550323</v>
      </c>
      <c r="F117" s="84">
        <v>0.24669274551565359</v>
      </c>
      <c r="G117" s="85">
        <v>13.878272727272728</v>
      </c>
      <c r="H117" s="86">
        <v>0.6754282583220963</v>
      </c>
      <c r="I117" s="86">
        <v>29.873817345137152</v>
      </c>
      <c r="J117" s="87">
        <v>2.300252931010343</v>
      </c>
      <c r="K117" s="70"/>
      <c r="M117" s="303"/>
      <c r="N117" s="304"/>
      <c r="P117" s="251"/>
      <c r="AA117" s="252"/>
    </row>
    <row r="118" spans="2:27" ht="20.25" customHeight="1">
      <c r="B118" s="83" t="s">
        <v>122</v>
      </c>
      <c r="C118" s="297">
        <v>2410</v>
      </c>
      <c r="D118" s="84">
        <v>9.4282292711086353E-3</v>
      </c>
      <c r="E118" s="84">
        <v>0.34797182940683852</v>
      </c>
      <c r="F118" s="84">
        <v>0.25955635176604575</v>
      </c>
      <c r="G118" s="85">
        <v>12.555818181818182</v>
      </c>
      <c r="H118" s="86">
        <v>0.97070679353964973</v>
      </c>
      <c r="I118" s="86">
        <v>31.364220809538288</v>
      </c>
      <c r="J118" s="87">
        <v>2.4272957142705103</v>
      </c>
      <c r="K118" s="70"/>
      <c r="M118" s="303"/>
      <c r="N118" s="304"/>
      <c r="P118" s="251"/>
      <c r="AA118" s="252"/>
    </row>
    <row r="119" spans="2:27" ht="20.25" customHeight="1">
      <c r="B119" s="83" t="s">
        <v>122</v>
      </c>
      <c r="C119" s="297">
        <v>2411</v>
      </c>
      <c r="D119" s="84">
        <v>1.1502617748768368E-2</v>
      </c>
      <c r="E119" s="84">
        <v>0.34920551496155294</v>
      </c>
      <c r="F119" s="84">
        <v>0.25971033342294608</v>
      </c>
      <c r="G119" s="85">
        <v>12.449636363636364</v>
      </c>
      <c r="H119" s="86">
        <v>1.1883297749458408</v>
      </c>
      <c r="I119" s="86">
        <v>33.882898539542708</v>
      </c>
      <c r="J119" s="87">
        <v>2.4608430101061867</v>
      </c>
      <c r="K119" s="70"/>
      <c r="M119" s="303"/>
      <c r="N119" s="304"/>
      <c r="P119" s="251"/>
      <c r="AA119" s="252"/>
    </row>
    <row r="120" spans="2:27" ht="20.25" customHeight="1">
      <c r="B120" s="83" t="s">
        <v>122</v>
      </c>
      <c r="C120" s="297">
        <v>2412</v>
      </c>
      <c r="D120" s="84">
        <v>2.0179553468306695E-2</v>
      </c>
      <c r="E120" s="84">
        <v>0.3689442807334648</v>
      </c>
      <c r="F120" s="84">
        <v>0.24802927119927337</v>
      </c>
      <c r="G120" s="85">
        <v>12.373636363636365</v>
      </c>
      <c r="H120" s="86">
        <v>0.87796771236420768</v>
      </c>
      <c r="I120" s="86">
        <v>21.154001032528026</v>
      </c>
      <c r="J120" s="87">
        <v>2.4041842112320322</v>
      </c>
      <c r="K120" s="70"/>
      <c r="M120" s="303"/>
      <c r="N120" s="304"/>
      <c r="P120" s="251"/>
      <c r="AA120" s="252"/>
    </row>
    <row r="121" spans="2:27" ht="20.25" customHeight="1">
      <c r="B121" s="83" t="s">
        <v>122</v>
      </c>
      <c r="C121" s="297">
        <v>2501</v>
      </c>
      <c r="D121" s="84">
        <v>2.1950888168153094E-2</v>
      </c>
      <c r="E121" s="84">
        <v>0.36857457538396271</v>
      </c>
      <c r="F121" s="84">
        <v>0.24365788686175827</v>
      </c>
      <c r="G121" s="85">
        <v>11.922700000000001</v>
      </c>
      <c r="H121" s="86">
        <v>0.92872169110861635</v>
      </c>
      <c r="I121" s="86">
        <v>18.076650373645503</v>
      </c>
      <c r="J121" s="87">
        <v>2.4077850703605188</v>
      </c>
      <c r="K121" s="70" t="s">
        <v>69</v>
      </c>
      <c r="M121" s="303"/>
      <c r="N121" s="304"/>
      <c r="P121" s="251"/>
      <c r="AA121" s="252"/>
    </row>
    <row r="122" spans="2:27" ht="20.25" customHeight="1">
      <c r="B122" s="83" t="s">
        <v>118</v>
      </c>
      <c r="C122" s="297">
        <v>2401</v>
      </c>
      <c r="D122" s="84">
        <v>3.7385393452812193E-2</v>
      </c>
      <c r="E122" s="84">
        <v>0.3997876907543193</v>
      </c>
      <c r="F122" s="84">
        <v>0.19763366342163138</v>
      </c>
      <c r="G122" s="85">
        <v>13.441299999999998</v>
      </c>
      <c r="H122" s="86">
        <v>1.8188644749736302</v>
      </c>
      <c r="I122" s="86">
        <v>27.273811766508949</v>
      </c>
      <c r="J122" s="87">
        <v>2.0302525168505143</v>
      </c>
      <c r="K122" s="70"/>
      <c r="M122" s="303"/>
      <c r="N122" s="304"/>
      <c r="P122" s="251"/>
      <c r="AA122" s="252"/>
    </row>
    <row r="123" spans="2:27" ht="20.25" customHeight="1">
      <c r="B123" s="83" t="s">
        <v>118</v>
      </c>
      <c r="C123" s="297">
        <v>2402</v>
      </c>
      <c r="D123" s="84">
        <v>1.9236943596912404E-2</v>
      </c>
      <c r="E123" s="84">
        <v>0.35404014718983895</v>
      </c>
      <c r="F123" s="84">
        <v>0.1399807889186962</v>
      </c>
      <c r="G123" s="85">
        <v>9.1807999999999996</v>
      </c>
      <c r="H123" s="86">
        <v>0.11689744091863059</v>
      </c>
      <c r="I123" s="86">
        <v>5.1138733820536935</v>
      </c>
      <c r="J123" s="87">
        <v>2.394994428062541</v>
      </c>
      <c r="K123" s="70"/>
      <c r="M123" s="303"/>
      <c r="N123" s="304"/>
      <c r="P123" s="251"/>
      <c r="AA123" s="252"/>
    </row>
    <row r="124" spans="2:27" ht="20.25" customHeight="1">
      <c r="B124" s="83" t="s">
        <v>118</v>
      </c>
      <c r="C124" s="297">
        <v>2403</v>
      </c>
      <c r="D124" s="84">
        <v>9.4677116034051975E-3</v>
      </c>
      <c r="E124" s="84">
        <v>0.35758332155680161</v>
      </c>
      <c r="F124" s="84">
        <v>0.14208043441959167</v>
      </c>
      <c r="G124" s="85">
        <v>9.5292727272727262</v>
      </c>
      <c r="H124" s="86">
        <v>0.13304570296259674</v>
      </c>
      <c r="I124" s="86">
        <v>4.8530740720193712</v>
      </c>
      <c r="J124" s="87">
        <v>2.3915914854168268</v>
      </c>
      <c r="K124" s="70"/>
      <c r="M124" s="303"/>
      <c r="N124" s="304"/>
      <c r="P124" s="251"/>
      <c r="AA124" s="252"/>
    </row>
    <row r="125" spans="2:27" ht="20.25" customHeight="1">
      <c r="B125" s="83" t="s">
        <v>118</v>
      </c>
      <c r="C125" s="297">
        <v>2404</v>
      </c>
      <c r="D125" s="84">
        <v>8.6879734028893277E-3</v>
      </c>
      <c r="E125" s="84">
        <v>0.36205304803291738</v>
      </c>
      <c r="F125" s="84">
        <v>0.16207579207118436</v>
      </c>
      <c r="G125" s="85">
        <v>10.290800000000001</v>
      </c>
      <c r="H125" s="86">
        <v>0.18596197597562647</v>
      </c>
      <c r="I125" s="86">
        <v>5.8460667787289182</v>
      </c>
      <c r="J125" s="87">
        <v>2.2846601440357603</v>
      </c>
      <c r="K125" s="70"/>
      <c r="M125" s="303"/>
      <c r="N125" s="304"/>
      <c r="P125" s="251"/>
      <c r="AA125" s="252"/>
    </row>
    <row r="126" spans="2:27" ht="20.25" customHeight="1">
      <c r="B126" s="83" t="s">
        <v>118</v>
      </c>
      <c r="C126" s="297">
        <v>2405</v>
      </c>
      <c r="D126" s="84">
        <v>9.4562495149130184E-3</v>
      </c>
      <c r="E126" s="84">
        <v>0.36469975324742337</v>
      </c>
      <c r="F126" s="84">
        <v>0.15958440913385208</v>
      </c>
      <c r="G126" s="85">
        <v>11.021333333333333</v>
      </c>
      <c r="H126" s="86">
        <v>0.21658141931760064</v>
      </c>
      <c r="I126" s="86">
        <v>8.6831100694748056</v>
      </c>
      <c r="J126" s="87">
        <v>2.1999340572660713</v>
      </c>
      <c r="K126" s="70"/>
      <c r="M126" s="303"/>
      <c r="N126" s="304"/>
      <c r="P126" s="251"/>
      <c r="AA126" s="252"/>
    </row>
    <row r="127" spans="2:27" ht="20.25" customHeight="1">
      <c r="B127" s="83" t="s">
        <v>118</v>
      </c>
      <c r="C127" s="297">
        <v>2406</v>
      </c>
      <c r="D127" s="84">
        <v>1.0087044936106907E-2</v>
      </c>
      <c r="E127" s="84">
        <v>0.37107365684419519</v>
      </c>
      <c r="F127" s="84">
        <v>0.15950602540436901</v>
      </c>
      <c r="G127" s="85">
        <v>12.634666666666668</v>
      </c>
      <c r="H127" s="86">
        <v>0.25525248022409097</v>
      </c>
      <c r="I127" s="86">
        <v>11.502426451496799</v>
      </c>
      <c r="J127" s="87">
        <v>2.0300483449911209</v>
      </c>
      <c r="K127" s="70"/>
      <c r="M127" s="303"/>
      <c r="N127" s="304"/>
      <c r="P127" s="251"/>
      <c r="AA127" s="252"/>
    </row>
    <row r="128" spans="2:27" ht="20.25" customHeight="1">
      <c r="B128" s="83" t="s">
        <v>118</v>
      </c>
      <c r="C128" s="297">
        <v>2407</v>
      </c>
      <c r="D128" s="84">
        <v>1.2743514320379167E-2</v>
      </c>
      <c r="E128" s="84">
        <v>0.37028628847050371</v>
      </c>
      <c r="F128" s="84">
        <v>0.15948455393555996</v>
      </c>
      <c r="G128" s="85">
        <v>13.193375</v>
      </c>
      <c r="H128" s="86">
        <v>0.26295542784455062</v>
      </c>
      <c r="I128" s="86">
        <v>10.205174937776606</v>
      </c>
      <c r="J128" s="87">
        <v>1.9785054683736771</v>
      </c>
      <c r="K128" s="70"/>
      <c r="M128" s="303"/>
      <c r="N128" s="304"/>
      <c r="P128" s="251"/>
      <c r="AA128" s="252"/>
    </row>
    <row r="129" spans="2:27" ht="20.25" customHeight="1">
      <c r="B129" s="83" t="s">
        <v>118</v>
      </c>
      <c r="C129" s="297">
        <v>2408</v>
      </c>
      <c r="D129" s="84">
        <v>1.7863167459033741E-2</v>
      </c>
      <c r="E129" s="84">
        <v>0.36986353679731193</v>
      </c>
      <c r="F129" s="84">
        <v>0.16271972828738063</v>
      </c>
      <c r="G129" s="85">
        <v>13.155666666666667</v>
      </c>
      <c r="H129" s="86">
        <v>0.10664318620691247</v>
      </c>
      <c r="I129" s="86">
        <v>7.6871963390816083</v>
      </c>
      <c r="J129" s="87">
        <v>1.9401692144820286</v>
      </c>
      <c r="K129" s="70"/>
      <c r="M129" s="303"/>
      <c r="N129" s="304"/>
      <c r="P129" s="251"/>
      <c r="AA129" s="252"/>
    </row>
    <row r="130" spans="2:27" ht="20.25" customHeight="1">
      <c r="B130" s="83" t="s">
        <v>118</v>
      </c>
      <c r="C130" s="297">
        <v>2409</v>
      </c>
      <c r="D130" s="84">
        <v>1.638045239479077E-2</v>
      </c>
      <c r="E130" s="84">
        <v>0.3719033468898002</v>
      </c>
      <c r="F130" s="84">
        <v>0.18046826445292263</v>
      </c>
      <c r="G130" s="85">
        <v>12.893600000000001</v>
      </c>
      <c r="H130" s="86">
        <v>0.18587555327548211</v>
      </c>
      <c r="I130" s="86">
        <v>8.3981954525376921</v>
      </c>
      <c r="J130" s="87">
        <v>1.9434980638707544</v>
      </c>
      <c r="K130" s="70"/>
      <c r="M130" s="303"/>
      <c r="N130" s="304"/>
      <c r="P130" s="251"/>
      <c r="AA130" s="252"/>
    </row>
    <row r="131" spans="2:27" ht="20.25" customHeight="1">
      <c r="B131" s="83" t="s">
        <v>118</v>
      </c>
      <c r="C131" s="297">
        <v>2410</v>
      </c>
      <c r="D131" s="84">
        <v>1.3600918464445713E-2</v>
      </c>
      <c r="E131" s="84">
        <v>0.36557226613372501</v>
      </c>
      <c r="F131" s="84">
        <v>0.18650606068918732</v>
      </c>
      <c r="G131" s="85">
        <v>11.289099999999999</v>
      </c>
      <c r="H131" s="86">
        <v>0.26977148385076666</v>
      </c>
      <c r="I131" s="86">
        <v>7.9991791672154289</v>
      </c>
      <c r="J131" s="87">
        <v>2.1771978334723938</v>
      </c>
      <c r="K131" s="70"/>
      <c r="M131" s="303"/>
      <c r="N131" s="304"/>
      <c r="P131" s="251"/>
      <c r="AA131" s="252"/>
    </row>
    <row r="132" spans="2:27" ht="20.25" customHeight="1">
      <c r="B132" s="83" t="s">
        <v>118</v>
      </c>
      <c r="C132" s="297">
        <v>2411</v>
      </c>
      <c r="D132" s="84">
        <v>1.4960673915667858E-2</v>
      </c>
      <c r="E132" s="84">
        <v>0.37243373250970491</v>
      </c>
      <c r="F132" s="84">
        <v>0.1818414592312004</v>
      </c>
      <c r="G132" s="85">
        <v>11.4682</v>
      </c>
      <c r="H132" s="86">
        <v>0.47333109578062577</v>
      </c>
      <c r="I132" s="86">
        <v>9.9070256308170972</v>
      </c>
      <c r="J132" s="87">
        <v>2.1836889753404525</v>
      </c>
      <c r="K132" s="70"/>
      <c r="M132" s="303"/>
      <c r="N132" s="304"/>
      <c r="P132" s="251"/>
      <c r="AA132" s="252"/>
    </row>
    <row r="133" spans="2:27" ht="20.25" customHeight="1">
      <c r="B133" s="83" t="s">
        <v>118</v>
      </c>
      <c r="C133" s="297">
        <v>2412</v>
      </c>
      <c r="D133" s="84">
        <v>2.2082840936730814E-2</v>
      </c>
      <c r="E133" s="84">
        <v>0.37765606125078827</v>
      </c>
      <c r="F133" s="84">
        <v>0.18316333058372944</v>
      </c>
      <c r="G133" s="85">
        <v>11.48342857142857</v>
      </c>
      <c r="H133" s="86">
        <v>0.63443360176532326</v>
      </c>
      <c r="I133" s="86">
        <v>8.7919965182910538</v>
      </c>
      <c r="J133" s="87">
        <v>2.199141773948512</v>
      </c>
      <c r="K133" s="70"/>
    </row>
    <row r="134" spans="2:27" ht="20.25" customHeight="1">
      <c r="B134" s="83" t="s">
        <v>118</v>
      </c>
      <c r="C134" s="297">
        <v>2501</v>
      </c>
      <c r="D134" s="84">
        <v>2.5588488475294196E-2</v>
      </c>
      <c r="E134" s="84">
        <v>0.37295010868356604</v>
      </c>
      <c r="F134" s="84">
        <v>0.17573997871291788</v>
      </c>
      <c r="G134" s="85">
        <v>11.0038</v>
      </c>
      <c r="H134" s="86">
        <v>0.52061044698571757</v>
      </c>
      <c r="I134" s="86">
        <v>7.5262162444674381</v>
      </c>
      <c r="J134" s="87">
        <v>2.2268099945215489</v>
      </c>
      <c r="K134" s="70" t="s">
        <v>69</v>
      </c>
    </row>
    <row r="135" spans="2:27" ht="20.25" customHeight="1">
      <c r="B135" s="83" t="s">
        <v>121</v>
      </c>
      <c r="C135" s="297">
        <v>2401</v>
      </c>
      <c r="D135" s="84">
        <v>4.2328006140400443E-2</v>
      </c>
      <c r="E135" s="84">
        <v>0.37653062967013973</v>
      </c>
      <c r="F135" s="84">
        <v>0.22900255513361881</v>
      </c>
      <c r="G135" s="85">
        <v>15.931833333333335</v>
      </c>
      <c r="H135" s="86">
        <v>1.5081109064760621</v>
      </c>
      <c r="I135" s="86">
        <v>31.915489922271739</v>
      </c>
      <c r="J135" s="87">
        <v>2.5752482808383221</v>
      </c>
      <c r="K135" s="70"/>
    </row>
    <row r="136" spans="2:27" ht="20.25" customHeight="1">
      <c r="B136" s="83" t="s">
        <v>121</v>
      </c>
      <c r="C136" s="297">
        <v>2402</v>
      </c>
      <c r="D136" s="84">
        <v>3.1880151399612096E-2</v>
      </c>
      <c r="E136" s="84">
        <v>0.25778459600907228</v>
      </c>
      <c r="F136" s="84">
        <v>0.19733410573742433</v>
      </c>
      <c r="G136" s="85">
        <v>11.858000000000001</v>
      </c>
      <c r="H136" s="86">
        <v>0.41289536887725919</v>
      </c>
      <c r="I136" s="86">
        <v>10.322384221931481</v>
      </c>
      <c r="J136" s="87">
        <v>2.9166783925800952</v>
      </c>
      <c r="K136" s="70"/>
    </row>
    <row r="137" spans="2:27" ht="20.25" customHeight="1">
      <c r="B137" s="83" t="s">
        <v>121</v>
      </c>
      <c r="C137" s="297">
        <v>2403</v>
      </c>
      <c r="D137" s="84">
        <v>1.0957475315330447E-2</v>
      </c>
      <c r="E137" s="84">
        <v>0.26335785558597657</v>
      </c>
      <c r="F137" s="84">
        <v>0.21046909259704441</v>
      </c>
      <c r="G137" s="85">
        <v>11.792444444444444</v>
      </c>
      <c r="H137" s="86">
        <v>9.1892266556886024E-2</v>
      </c>
      <c r="I137" s="86">
        <v>16.196907035195547</v>
      </c>
      <c r="J137" s="87">
        <v>2.9472950386551688</v>
      </c>
      <c r="K137" s="70"/>
    </row>
    <row r="138" spans="2:27" ht="20.25" customHeight="1">
      <c r="B138" s="83" t="s">
        <v>121</v>
      </c>
      <c r="C138" s="297">
        <v>2404</v>
      </c>
      <c r="D138" s="84">
        <v>1.0416468151325093E-2</v>
      </c>
      <c r="E138" s="84">
        <v>0.2642860462759174</v>
      </c>
      <c r="F138" s="84">
        <v>0.22337261020319044</v>
      </c>
      <c r="G138" s="85">
        <v>12.548444444444446</v>
      </c>
      <c r="H138" s="86">
        <v>1.1630744929222376</v>
      </c>
      <c r="I138" s="86">
        <v>16.092225991916273</v>
      </c>
      <c r="J138" s="87">
        <v>2.8187726696438533</v>
      </c>
      <c r="K138" s="70"/>
    </row>
    <row r="139" spans="2:27" ht="20.25" customHeight="1">
      <c r="B139" s="83" t="s">
        <v>121</v>
      </c>
      <c r="C139" s="297">
        <v>2405</v>
      </c>
      <c r="D139" s="84">
        <v>1.0742127574024447E-2</v>
      </c>
      <c r="E139" s="84">
        <v>0.26402604627971638</v>
      </c>
      <c r="F139" s="84">
        <v>0.22924176083356596</v>
      </c>
      <c r="G139" s="85">
        <v>12.989624999999998</v>
      </c>
      <c r="H139" s="86">
        <v>3.1489252861753567E-2</v>
      </c>
      <c r="I139" s="86">
        <v>14.554880311882703</v>
      </c>
      <c r="J139" s="87">
        <v>2.748497486792755</v>
      </c>
      <c r="K139" s="70"/>
    </row>
    <row r="140" spans="2:27" ht="20.25" customHeight="1">
      <c r="B140" s="83" t="s">
        <v>121</v>
      </c>
      <c r="C140" s="297">
        <v>2406</v>
      </c>
      <c r="D140" s="84">
        <v>1.2056913043475096E-2</v>
      </c>
      <c r="E140" s="84">
        <v>0.26669860067931767</v>
      </c>
      <c r="F140" s="84">
        <v>0.22492233855427626</v>
      </c>
      <c r="G140" s="85">
        <v>14.495500000000002</v>
      </c>
      <c r="H140" s="86">
        <v>4.4987038398763751E-2</v>
      </c>
      <c r="I140" s="86">
        <v>18.332860819473353</v>
      </c>
      <c r="J140" s="87">
        <v>2.5796976097666979</v>
      </c>
      <c r="K140" s="70"/>
    </row>
    <row r="141" spans="2:27" ht="20.25" customHeight="1">
      <c r="B141" s="83" t="s">
        <v>121</v>
      </c>
      <c r="C141" s="297">
        <v>2407</v>
      </c>
      <c r="D141" s="84">
        <v>1.2546588959897074E-2</v>
      </c>
      <c r="E141" s="84">
        <v>0.2694032783831663</v>
      </c>
      <c r="F141" s="84">
        <v>0.21096039886574558</v>
      </c>
      <c r="G141" s="85">
        <v>14.893125</v>
      </c>
      <c r="H141" s="86">
        <v>6.1196634674665976E-2</v>
      </c>
      <c r="I141" s="86">
        <v>17.123058368774185</v>
      </c>
      <c r="J141" s="87">
        <v>2.5319012957922848</v>
      </c>
      <c r="K141" s="70"/>
    </row>
    <row r="142" spans="2:27" ht="20.25" customHeight="1">
      <c r="B142" s="83" t="s">
        <v>121</v>
      </c>
      <c r="C142" s="297">
        <v>2408</v>
      </c>
      <c r="D142" s="84">
        <v>1.6426440485894062E-2</v>
      </c>
      <c r="E142" s="84">
        <v>0.27173336650918606</v>
      </c>
      <c r="F142" s="84">
        <v>0.20750919635363407</v>
      </c>
      <c r="G142" s="85">
        <v>15.736875</v>
      </c>
      <c r="H142" s="86">
        <v>0.14475751591211858</v>
      </c>
      <c r="I142" s="86">
        <v>19.186695215847021</v>
      </c>
      <c r="J142" s="87">
        <v>2.4473570642119031</v>
      </c>
      <c r="K142" s="70"/>
    </row>
    <row r="143" spans="2:27" ht="20.25" customHeight="1">
      <c r="B143" s="83" t="s">
        <v>121</v>
      </c>
      <c r="C143" s="297">
        <v>2409</v>
      </c>
      <c r="D143" s="84">
        <v>1.3542639501676244E-2</v>
      </c>
      <c r="E143" s="84">
        <v>0.27704132966826295</v>
      </c>
      <c r="F143" s="84">
        <v>0.21529112449711313</v>
      </c>
      <c r="G143" s="85">
        <v>15.41675</v>
      </c>
      <c r="H143" s="86">
        <v>0.22483908566937422</v>
      </c>
      <c r="I143" s="86">
        <v>23.58346409548491</v>
      </c>
      <c r="J143" s="87">
        <v>2.4817106476484807</v>
      </c>
      <c r="K143" s="70"/>
    </row>
    <row r="144" spans="2:27" ht="20.25" customHeight="1">
      <c r="B144" s="83" t="s">
        <v>121</v>
      </c>
      <c r="C144" s="297">
        <v>2410</v>
      </c>
      <c r="D144" s="84">
        <v>1.2123701388259148E-2</v>
      </c>
      <c r="E144" s="84">
        <v>0.27963452791872273</v>
      </c>
      <c r="F144" s="84">
        <v>0.23574213323150783</v>
      </c>
      <c r="G144" s="85">
        <v>14.529777777777777</v>
      </c>
      <c r="H144" s="86">
        <v>0.49886686404798386</v>
      </c>
      <c r="I144" s="86">
        <v>29.064896252688371</v>
      </c>
      <c r="J144" s="87">
        <v>2.6287498588284062</v>
      </c>
      <c r="K144" s="70"/>
    </row>
    <row r="145" spans="2:11" ht="20.25" customHeight="1">
      <c r="B145" s="83" t="s">
        <v>121</v>
      </c>
      <c r="C145" s="297">
        <v>2411</v>
      </c>
      <c r="D145" s="84">
        <v>1.5607795603290998E-2</v>
      </c>
      <c r="E145" s="84">
        <v>0.27349176183424878</v>
      </c>
      <c r="F145" s="84">
        <v>0.23649219908117586</v>
      </c>
      <c r="G145" s="85">
        <v>13.9765</v>
      </c>
      <c r="H145" s="86">
        <v>0.63980267311611239</v>
      </c>
      <c r="I145" s="86">
        <v>28.458012017754054</v>
      </c>
      <c r="J145" s="87">
        <v>2.6976328044383586</v>
      </c>
      <c r="K145" s="70"/>
    </row>
    <row r="146" spans="2:11" ht="20.25" customHeight="1">
      <c r="B146" s="83" t="s">
        <v>121</v>
      </c>
      <c r="C146" s="297">
        <v>2412</v>
      </c>
      <c r="D146" s="84">
        <v>1.6750210720905476E-2</v>
      </c>
      <c r="E146" s="84">
        <v>0.27241053252486314</v>
      </c>
      <c r="F146" s="84">
        <v>0.23145596956678458</v>
      </c>
      <c r="G146" s="85">
        <v>13.498125</v>
      </c>
      <c r="H146" s="86">
        <v>0.53605956895880691</v>
      </c>
      <c r="I146" s="86">
        <v>20.996903892181521</v>
      </c>
      <c r="J146" s="87">
        <v>2.784446177162081</v>
      </c>
      <c r="K146" s="70"/>
    </row>
    <row r="147" spans="2:11" ht="20.25" customHeight="1">
      <c r="B147" s="83" t="s">
        <v>121</v>
      </c>
      <c r="C147" s="297">
        <v>2501</v>
      </c>
      <c r="D147" s="84">
        <v>1.6609082848941588E-2</v>
      </c>
      <c r="E147" s="84">
        <v>0.27271473957616793</v>
      </c>
      <c r="F147" s="84">
        <v>0.22827256479132824</v>
      </c>
      <c r="G147" s="85">
        <v>12.497999999999999</v>
      </c>
      <c r="H147" s="86">
        <v>0.47730406843191764</v>
      </c>
      <c r="I147" s="86">
        <v>14.682782295572324</v>
      </c>
      <c r="J147" s="87">
        <v>2.8769154063215105</v>
      </c>
      <c r="K147" s="70" t="s">
        <v>69</v>
      </c>
    </row>
    <row r="148" spans="2:11" ht="20.25" customHeight="1">
      <c r="B148" s="83" t="s">
        <v>119</v>
      </c>
      <c r="C148" s="297">
        <v>2401</v>
      </c>
      <c r="D148" s="84">
        <v>6.7738017455630212E-2</v>
      </c>
      <c r="E148" s="84">
        <v>0.34797721945572146</v>
      </c>
      <c r="F148" s="84">
        <v>0.18942810701110424</v>
      </c>
      <c r="G148" s="85">
        <v>17.042749999999998</v>
      </c>
      <c r="H148" s="86">
        <v>1.3336011128702665</v>
      </c>
      <c r="I148" s="86">
        <v>28.141820930738945</v>
      </c>
      <c r="J148" s="87">
        <v>3.0889005477523361</v>
      </c>
      <c r="K148" s="70"/>
    </row>
    <row r="149" spans="2:11" ht="20.25" customHeight="1">
      <c r="B149" s="83" t="s">
        <v>119</v>
      </c>
      <c r="C149" s="297">
        <v>2402</v>
      </c>
      <c r="D149" s="84">
        <v>3.9094079374313619E-2</v>
      </c>
      <c r="E149" s="84">
        <v>0.21001603211607003</v>
      </c>
      <c r="F149" s="84">
        <v>0.1595939455802429</v>
      </c>
      <c r="G149" s="85">
        <v>12.0016</v>
      </c>
      <c r="H149" s="86">
        <v>0.63153604179610412</v>
      </c>
      <c r="I149" s="86">
        <v>9.7329507668865283</v>
      </c>
      <c r="J149" s="87">
        <v>3.5006546970100865</v>
      </c>
      <c r="K149" s="70"/>
    </row>
    <row r="150" spans="2:11" ht="20.25" customHeight="1">
      <c r="B150" s="83" t="s">
        <v>119</v>
      </c>
      <c r="C150" s="297">
        <v>2403</v>
      </c>
      <c r="D150" s="84">
        <v>1.7321943243670462E-2</v>
      </c>
      <c r="E150" s="84">
        <v>0.20209855934973373</v>
      </c>
      <c r="F150" s="84">
        <v>0.1733791446109238</v>
      </c>
      <c r="G150" s="85">
        <v>11.334200000000001</v>
      </c>
      <c r="H150" s="86">
        <v>0.2293572250714522</v>
      </c>
      <c r="I150" s="86">
        <v>10.915912159091718</v>
      </c>
      <c r="J150" s="87">
        <v>3.5755667283772872</v>
      </c>
      <c r="K150" s="70"/>
    </row>
    <row r="151" spans="2:11" ht="20.25" customHeight="1">
      <c r="B151" s="83" t="s">
        <v>119</v>
      </c>
      <c r="C151" s="297">
        <v>2404</v>
      </c>
      <c r="D151" s="84">
        <v>1.5850559328889884E-2</v>
      </c>
      <c r="E151" s="84">
        <v>0.21468041830123974</v>
      </c>
      <c r="F151" s="84">
        <v>0.18816830646650232</v>
      </c>
      <c r="G151" s="85">
        <v>13.073</v>
      </c>
      <c r="H151" s="86">
        <v>8.0312113098254229E-2</v>
      </c>
      <c r="I151" s="86">
        <v>15.113549876008507</v>
      </c>
      <c r="J151" s="87">
        <v>3.3833699911286628</v>
      </c>
      <c r="K151" s="70"/>
    </row>
    <row r="152" spans="2:11" ht="20.25" customHeight="1">
      <c r="B152" s="83" t="s">
        <v>119</v>
      </c>
      <c r="C152" s="297">
        <v>2405</v>
      </c>
      <c r="D152" s="84">
        <v>1.8205266469485833E-2</v>
      </c>
      <c r="E152" s="84">
        <v>0.22383054219949797</v>
      </c>
      <c r="F152" s="84">
        <v>0.19292807715658944</v>
      </c>
      <c r="G152" s="85">
        <v>14.354166666666666</v>
      </c>
      <c r="H152" s="86">
        <v>3.5045972235529417E-2</v>
      </c>
      <c r="I152" s="86">
        <v>19.382369644705296</v>
      </c>
      <c r="J152" s="87">
        <v>3.1475960233532359</v>
      </c>
      <c r="K152" s="70"/>
    </row>
    <row r="153" spans="2:11" ht="20.25" customHeight="1">
      <c r="B153" s="83" t="s">
        <v>119</v>
      </c>
      <c r="C153" s="297">
        <v>2406</v>
      </c>
      <c r="D153" s="84">
        <v>2.2052890458608438E-2</v>
      </c>
      <c r="E153" s="84">
        <v>0.22396228770665558</v>
      </c>
      <c r="F153" s="84">
        <v>0.18543196848130092</v>
      </c>
      <c r="G153" s="85">
        <v>16.156399999999998</v>
      </c>
      <c r="H153" s="86">
        <v>0.13411902354661465</v>
      </c>
      <c r="I153" s="86">
        <v>22.409467465183738</v>
      </c>
      <c r="J153" s="87">
        <v>2.9812655609207659</v>
      </c>
      <c r="K153" s="70"/>
    </row>
    <row r="154" spans="2:11" ht="20.25" customHeight="1">
      <c r="B154" s="83" t="s">
        <v>119</v>
      </c>
      <c r="C154" s="297">
        <v>2407</v>
      </c>
      <c r="D154" s="84">
        <v>2.247165580672195E-2</v>
      </c>
      <c r="E154" s="84">
        <v>0.22381876031447479</v>
      </c>
      <c r="F154" s="84">
        <v>0.18086431320809551</v>
      </c>
      <c r="G154" s="85">
        <v>16.497199999999999</v>
      </c>
      <c r="H154" s="86">
        <v>7.7450739225213117E-2</v>
      </c>
      <c r="I154" s="86">
        <v>22.787354449435529</v>
      </c>
      <c r="J154" s="87">
        <v>2.9471353421443167</v>
      </c>
      <c r="K154" s="70"/>
    </row>
    <row r="155" spans="2:11" ht="20.25" customHeight="1">
      <c r="B155" s="83" t="s">
        <v>119</v>
      </c>
      <c r="C155" s="297">
        <v>2408</v>
      </c>
      <c r="D155" s="84">
        <v>2.7800447414364032E-2</v>
      </c>
      <c r="E155" s="84">
        <v>0.22523377896679739</v>
      </c>
      <c r="F155" s="84">
        <v>0.17316685711960383</v>
      </c>
      <c r="G155" s="85">
        <v>17.127400000000002</v>
      </c>
      <c r="H155" s="86">
        <v>6.6108238136858302E-2</v>
      </c>
      <c r="I155" s="86">
        <v>23.060757070074072</v>
      </c>
      <c r="J155" s="87">
        <v>2.8587119977279869</v>
      </c>
      <c r="K155" s="70"/>
    </row>
    <row r="156" spans="2:11" ht="20.25" customHeight="1">
      <c r="B156" s="83" t="s">
        <v>119</v>
      </c>
      <c r="C156" s="297">
        <v>2409</v>
      </c>
      <c r="D156" s="84">
        <v>2.5197916522312066E-2</v>
      </c>
      <c r="E156" s="84">
        <v>0.22614008276605554</v>
      </c>
      <c r="F156" s="84">
        <v>0.17903436509500245</v>
      </c>
      <c r="G156" s="85">
        <v>16.381999999999998</v>
      </c>
      <c r="H156" s="86">
        <v>7.325303006209323E-2</v>
      </c>
      <c r="I156" s="86">
        <v>22.490660040685921</v>
      </c>
      <c r="J156" s="87">
        <v>2.9187022664992526</v>
      </c>
      <c r="K156" s="70"/>
    </row>
    <row r="157" spans="2:11" ht="20.25" customHeight="1">
      <c r="B157" s="83" t="s">
        <v>119</v>
      </c>
      <c r="C157" s="297">
        <v>2410</v>
      </c>
      <c r="D157" s="84">
        <v>2.3866989932502976E-2</v>
      </c>
      <c r="E157" s="84">
        <v>0.23534600649539303</v>
      </c>
      <c r="F157" s="84">
        <v>0.20470477654501959</v>
      </c>
      <c r="G157" s="85">
        <v>15.543333333333331</v>
      </c>
      <c r="H157" s="86">
        <v>0.22076751654167229</v>
      </c>
      <c r="I157" s="86">
        <v>27.072568300045589</v>
      </c>
      <c r="J157" s="87">
        <v>2.9774820391301398</v>
      </c>
      <c r="K157" s="70"/>
    </row>
    <row r="158" spans="2:11" ht="20.25" customHeight="1">
      <c r="B158" s="83" t="s">
        <v>119</v>
      </c>
      <c r="C158" s="297">
        <v>2411</v>
      </c>
      <c r="D158" s="84">
        <v>2.2524652946308919E-2</v>
      </c>
      <c r="E158" s="84">
        <v>0.24364289327071473</v>
      </c>
      <c r="F158" s="84">
        <v>0.20541880058912179</v>
      </c>
      <c r="G158" s="85">
        <v>15.420199999999999</v>
      </c>
      <c r="H158" s="86">
        <v>0.35261899000145214</v>
      </c>
      <c r="I158" s="86">
        <v>30.697306970954003</v>
      </c>
      <c r="J158" s="87">
        <v>2.9792307386343335</v>
      </c>
      <c r="K158" s="70"/>
    </row>
    <row r="159" spans="2:11" ht="20.25" customHeight="1">
      <c r="B159" s="83" t="s">
        <v>119</v>
      </c>
      <c r="C159" s="297">
        <v>2412</v>
      </c>
      <c r="D159" s="84">
        <v>2.8960299663357034E-2</v>
      </c>
      <c r="E159" s="84">
        <v>0.2473727964191903</v>
      </c>
      <c r="F159" s="84">
        <v>0.20660230594867382</v>
      </c>
      <c r="G159" s="85">
        <v>15.847999999999999</v>
      </c>
      <c r="H159" s="86">
        <v>0.31712847282564721</v>
      </c>
      <c r="I159" s="86">
        <v>24.25343407392667</v>
      </c>
      <c r="J159" s="87">
        <v>3.0108972294409608</v>
      </c>
      <c r="K159" s="70"/>
    </row>
    <row r="160" spans="2:11" ht="20.25" customHeight="1">
      <c r="B160" s="83" t="s">
        <v>119</v>
      </c>
      <c r="C160" s="297">
        <v>2501</v>
      </c>
      <c r="D160" s="84">
        <v>3.2836099240282204E-2</v>
      </c>
      <c r="E160" s="84">
        <v>0.25625271200743049</v>
      </c>
      <c r="F160" s="84">
        <v>0.19634407026264664</v>
      </c>
      <c r="G160" s="85">
        <v>14.474</v>
      </c>
      <c r="H160" s="86">
        <v>0.27081940725882298</v>
      </c>
      <c r="I160" s="86">
        <v>18.56057658585468</v>
      </c>
      <c r="J160" s="87">
        <v>3.0842440967312363</v>
      </c>
      <c r="K160" s="70" t="s">
        <v>67</v>
      </c>
    </row>
    <row r="161" spans="2:11" ht="20.25" customHeight="1">
      <c r="B161" s="81" t="s">
        <v>127</v>
      </c>
      <c r="C161" s="80"/>
      <c r="D161" s="81"/>
      <c r="E161" s="81"/>
      <c r="F161" s="81"/>
      <c r="G161" s="81"/>
      <c r="H161" s="81"/>
      <c r="I161" s="81"/>
      <c r="J161" s="81"/>
      <c r="K161" s="80"/>
    </row>
    <row r="162" spans="2:11" ht="20.25" customHeight="1">
      <c r="B162" s="226" t="str">
        <f>C72</f>
        <v>801</v>
      </c>
      <c r="C162" s="53"/>
      <c r="D162" s="63">
        <f>(SUMIFS(D$83:D$160,$B$83:$B$160,$B162,$C$83:$C$160,MAX($C$83:$C$160))/SUMIFS(D$83:D$160,$B$83:$B$160,$B162,$C$83:$C$160,2412))-1</f>
        <v>3.1749114436774084E-2</v>
      </c>
      <c r="E162" s="63">
        <f>(SUMIFS(E$83:E$160,$B$83:$B$160,$B162,$C$83:$C$160,MAX($C$83:$C$160))/SUMIFS(E$83:E$160,$B$83:$B$160,$B162,$C$83:$C$160,2412))-1</f>
        <v>3.8541721427767461E-2</v>
      </c>
      <c r="F162" s="63">
        <f>(SUMIFS(F$83:F$160,$B$83:$B$160,$B162,$C$83:$C$160,MAX($C$83:$C$160))/SUMIFS(F$83:F$160,$B$83:$B$160,$B162,$C$83:$C$160,2412))-1</f>
        <v>-6.4862063157211103E-2</v>
      </c>
      <c r="G162" s="63">
        <f>(SUMIFS(G$83:G$160,$B$83:$B$160,$B162,$C$83:$C$160,MAX($C$83:$C$160))/SUMIFS(G$83:G$160,$B$83:$B$160,$B162,$C$83:$C$160,2412))-1</f>
        <v>1.2638661574831955E-2</v>
      </c>
      <c r="H162" s="63">
        <f>(SUMIFS(H$83:H$160,$B$83:$B$160,$B162,$C$83:$C$160,MAX($C$83:$C$160))/SUMIFS(H$83:H$160,$B$83:$B$160,$B162,$C$83:$C$160,2412))-1</f>
        <v>-0.1787306526762571</v>
      </c>
      <c r="I162" s="63">
        <f>(SUMIFS(I$83:I$160,$B$83:$B$160,$B162,$C$83:$C$160,MAX($C$83:$C$160))/SUMIFS(I$83:I$160,$B$83:$B$160,$B162,$C$83:$C$160,2412))-1</f>
        <v>-7.7375704650680888E-2</v>
      </c>
      <c r="J162" s="82">
        <f>(SUMIFS(J$83:J$160,$B$83:$B$160,$B162,$C$83:$C$160,MAX($C$83:$C$160))/SUMIFS(J$83:J$160,$B$83:$B$160,$B162,$C$83:$C$160,2412))-1</f>
        <v>-1.3695515718332829E-2</v>
      </c>
      <c r="K162" s="54"/>
    </row>
    <row r="163" spans="2:11" ht="20.25" customHeight="1">
      <c r="B163" s="41" t="str">
        <f>D72</f>
        <v>70</v>
      </c>
      <c r="C163" s="53"/>
      <c r="D163" s="63">
        <f>(SUMIFS(D$83:D$160,$B$83:$B$160,$B163,$C$83:$C$160,MAX($C$83:$C$160))/SUMIFS(D$83:D$160,$B$83:$B$160,$B163,$C$83:$C$160,2412))-1</f>
        <v>1.3233566068020508E-2</v>
      </c>
      <c r="E163" s="63">
        <f>(SUMIFS(E$83:E$160,$B$83:$B$160,$B163,$C$83:$C$160,MAX($C$83:$C$160))/SUMIFS(E$83:E$160,$B$83:$B$160,$B163,$C$83:$C$160,2412))-1</f>
        <v>-2.0372282418933518E-2</v>
      </c>
      <c r="F163" s="63">
        <f>(SUMIFS(F$83:F$160,$B$83:$B$160,$B163,$C$83:$C$160,MAX($C$83:$C$160))/SUMIFS(F$83:F$160,$B$83:$B$160,$B163,$C$83:$C$160,2412))-1</f>
        <v>1.2355809475438795E-2</v>
      </c>
      <c r="G163" s="63">
        <f>(SUMIFS(G$83:G$160,$B$83:$B$160,$B163,$C$83:$C$160,MAX($C$83:$C$160))/SUMIFS(G$83:G$160,$B$83:$B$160,$B163,$C$83:$C$160,2412))-1</f>
        <v>-2.6643402392090176E-2</v>
      </c>
      <c r="H163" s="63">
        <f>(SUMIFS(H$83:H$160,$B$83:$B$160,$B163,$C$83:$C$160,MAX($C$83:$C$160))/SUMIFS(H$83:H$160,$B$83:$B$160,$B163,$C$83:$C$160,2412))-1</f>
        <v>-0.12302779202757674</v>
      </c>
      <c r="I163" s="63">
        <f>(SUMIFS(I$83:I$160,$B$83:$B$160,$B163,$C$83:$C$160,MAX($C$83:$C$160))/SUMIFS(I$83:I$160,$B$83:$B$160,$B163,$C$83:$C$160,2412))-1</f>
        <v>-0.16192007192993185</v>
      </c>
      <c r="J163" s="82">
        <f>(SUMIFS(J$83:J$160,$B$83:$B$160,$B163,$C$83:$C$160,MAX($C$83:$C$160))/SUMIFS(J$83:J$160,$B$83:$B$160,$B163,$C$83:$C$160,2412))-1</f>
        <v>2.9799537045611446E-2</v>
      </c>
      <c r="K163" s="54"/>
    </row>
    <row r="164" spans="2:11" ht="20.25" customHeight="1">
      <c r="B164" s="41" t="str">
        <f>E72</f>
        <v>800</v>
      </c>
      <c r="C164" s="53"/>
      <c r="D164" s="63">
        <f>(SUMIFS(D$83:D$160,$B$83:$B$160,$B164,$C$83:$C$160,MAX($C$83:$C$160))/SUMIFS(D$83:D$160,$B$83:$B$160,$B164,$C$83:$C$160,2412))-1</f>
        <v>8.7778686611098555E-2</v>
      </c>
      <c r="E164" s="63">
        <f>(SUMIFS(E$83:E$160,$B$83:$B$160,$B164,$C$83:$C$160,MAX($C$83:$C$160))/SUMIFS(E$83:E$160,$B$83:$B$160,$B164,$C$83:$C$160,2412))-1</f>
        <v>-1.0020628284767019E-3</v>
      </c>
      <c r="F164" s="63">
        <f>(SUMIFS(F$83:F$160,$B$83:$B$160,$B164,$C$83:$C$160,MAX($C$83:$C$160))/SUMIFS(F$83:F$160,$B$83:$B$160,$B164,$C$83:$C$160,2412))-1</f>
        <v>-1.7624469549011534E-2</v>
      </c>
      <c r="G164" s="63">
        <f>(SUMIFS(G$83:G$160,$B$83:$B$160,$B164,$C$83:$C$160,MAX($C$83:$C$160))/SUMIFS(G$83:G$160,$B$83:$B$160,$B164,$C$83:$C$160,2412))-1</f>
        <v>-3.6443317904635952E-2</v>
      </c>
      <c r="H164" s="63">
        <f>(SUMIFS(H$83:H$160,$B$83:$B$160,$B164,$C$83:$C$160,MAX($C$83:$C$160))/SUMIFS(H$83:H$160,$B$83:$B$160,$B164,$C$83:$C$160,2412))-1</f>
        <v>5.7808479776252142E-2</v>
      </c>
      <c r="I164" s="63">
        <f>(SUMIFS(I$83:I$160,$B$83:$B$160,$B164,$C$83:$C$160,MAX($C$83:$C$160))/SUMIFS(I$83:I$160,$B$83:$B$160,$B164,$C$83:$C$160,2412))-1</f>
        <v>-0.14547369332877269</v>
      </c>
      <c r="J164" s="82">
        <f>(SUMIFS(J$83:J$160,$B$83:$B$160,$B164,$C$83:$C$160,MAX($C$83:$C$160))/SUMIFS(J$83:J$160,$B$83:$B$160,$B164,$C$83:$C$160,2412))-1</f>
        <v>1.4977467665180377E-3</v>
      </c>
      <c r="K164" s="54"/>
    </row>
    <row r="165" spans="2:11" ht="20.25" customHeight="1">
      <c r="B165" s="41" t="str">
        <f>F72</f>
        <v>17</v>
      </c>
      <c r="C165" s="53"/>
      <c r="D165" s="63">
        <f>(SUMIFS(D$83:D$160,$B$83:$B$160,$B165,$C$83:$C$160,MAX($C$83:$C$160))/SUMIFS(D$83:D$160,$B$83:$B$160,$B165,$C$83:$C$160,2412))-1</f>
        <v>0.15874984331080211</v>
      </c>
      <c r="E165" s="63">
        <f>(SUMIFS(E$83:E$160,$B$83:$B$160,$B165,$C$83:$C$160,MAX($C$83:$C$160))/SUMIFS(E$83:E$160,$B$83:$B$160,$B165,$C$83:$C$160,2412))-1</f>
        <v>-1.2460948069087596E-2</v>
      </c>
      <c r="F165" s="63">
        <f>(SUMIFS(F$83:F$160,$B$83:$B$160,$B165,$C$83:$C$160,MAX($C$83:$C$160))/SUMIFS(F$83:F$160,$B$83:$B$160,$B165,$C$83:$C$160,2412))-1</f>
        <v>-4.0528591870183983E-2</v>
      </c>
      <c r="G165" s="63">
        <f>(SUMIFS(G$83:G$160,$B$83:$B$160,$B165,$C$83:$C$160,MAX($C$83:$C$160))/SUMIFS(G$83:G$160,$B$83:$B$160,$B165,$C$83:$C$160,2412))-1</f>
        <v>-4.1767018312101833E-2</v>
      </c>
      <c r="H165" s="63">
        <f>(SUMIFS(H$83:H$160,$B$83:$B$160,$B165,$C$83:$C$160,MAX($C$83:$C$160))/SUMIFS(H$83:H$160,$B$83:$B$160,$B165,$C$83:$C$160,2412))-1</f>
        <v>-0.17940908940335232</v>
      </c>
      <c r="I165" s="63">
        <f>(SUMIFS(I$83:I$160,$B$83:$B$160,$B165,$C$83:$C$160,MAX($C$83:$C$160))/SUMIFS(I$83:I$160,$B$83:$B$160,$B165,$C$83:$C$160,2412))-1</f>
        <v>-0.14396960590126029</v>
      </c>
      <c r="J165" s="82">
        <f>(SUMIFS(J$83:J$160,$B$83:$B$160,$B165,$C$83:$C$160,MAX($C$83:$C$160))/SUMIFS(J$83:J$160,$B$83:$B$160,$B165,$C$83:$C$160,2412))-1</f>
        <v>1.2581371924630158E-2</v>
      </c>
      <c r="K165" s="54"/>
    </row>
    <row r="166" spans="2:11" ht="20.25" customHeight="1">
      <c r="B166" s="41" t="str">
        <f>G72</f>
        <v>71</v>
      </c>
      <c r="C166" s="53"/>
      <c r="D166" s="63">
        <f>(SUMIFS(D$83:D$160,$B$83:$B$160,$B166,$C$83:$C$160,MAX($C$83:$C$160))/SUMIFS(D$83:D$160,$B$83:$B$160,$B166,$C$83:$C$160,2412))-1</f>
        <v>-8.4254385998708825E-3</v>
      </c>
      <c r="E166" s="63">
        <f>(SUMIFS(E$83:E$160,$B$83:$B$160,$B166,$C$83:$C$160,MAX($C$83:$C$160))/SUMIFS(E$83:E$160,$B$83:$B$160,$B166,$C$83:$C$160,2412))-1</f>
        <v>1.1167227951327519E-3</v>
      </c>
      <c r="F166" s="63">
        <f>(SUMIFS(F$83:F$160,$B$83:$B$160,$B166,$C$83:$C$160,MAX($C$83:$C$160))/SUMIFS(F$83:F$160,$B$83:$B$160,$B166,$C$83:$C$160,2412))-1</f>
        <v>-1.3753824459203701E-2</v>
      </c>
      <c r="G166" s="63">
        <f>(SUMIFS(G$83:G$160,$B$83:$B$160,$B166,$C$83:$C$160,MAX($C$83:$C$160))/SUMIFS(G$83:G$160,$B$83:$B$160,$B166,$C$83:$C$160,2412))-1</f>
        <v>-7.409362411446041E-2</v>
      </c>
      <c r="H166" s="63">
        <f>(SUMIFS(H$83:H$160,$B$83:$B$160,$B166,$C$83:$C$160,MAX($C$83:$C$160))/SUMIFS(H$83:H$160,$B$83:$B$160,$B166,$C$83:$C$160,2412))-1</f>
        <v>-0.10960628991477683</v>
      </c>
      <c r="I166" s="63">
        <f>(SUMIFS(I$83:I$160,$B$83:$B$160,$B166,$C$83:$C$160,MAX($C$83:$C$160))/SUMIFS(I$83:I$160,$B$83:$B$160,$B166,$C$83:$C$160,2412))-1</f>
        <v>-0.30071679277249752</v>
      </c>
      <c r="J166" s="82">
        <f>(SUMIFS(J$83:J$160,$B$83:$B$160,$B166,$C$83:$C$160,MAX($C$83:$C$160))/SUMIFS(J$83:J$160,$B$83:$B$160,$B166,$C$83:$C$160,2412))-1</f>
        <v>3.3209199702927794E-2</v>
      </c>
      <c r="K166" s="54"/>
    </row>
    <row r="167" spans="2:11" ht="20.25" customHeight="1">
      <c r="B167" s="41" t="str">
        <f>H72</f>
        <v>60-5</v>
      </c>
      <c r="C167" s="53"/>
      <c r="D167" s="63">
        <f>(SUMIFS(D$83:D$160,$B$83:$B$160,$B167,$C$83:$C$160,MAX($C$83:$C$160))/SUMIFS(D$83:D$160,$B$83:$B$160,$B167,$C$83:$C$160,2412))-1</f>
        <v>0.13383147349919011</v>
      </c>
      <c r="E167" s="63">
        <f>(SUMIFS(E$83:E$160,$B$83:$B$160,$B167,$C$83:$C$160,MAX($C$83:$C$160))/SUMIFS(E$83:E$160,$B$83:$B$160,$B167,$C$83:$C$160,2412))-1</f>
        <v>3.5896896169587578E-2</v>
      </c>
      <c r="F167" s="63">
        <f>(SUMIFS(F$83:F$160,$B$83:$B$160,$B167,$C$83:$C$160,MAX($C$83:$C$160))/SUMIFS(F$83:F$160,$B$83:$B$160,$B167,$C$83:$C$160,2412))-1</f>
        <v>-4.9652087080652607E-2</v>
      </c>
      <c r="G167" s="63">
        <f>(SUMIFS(G$83:G$160,$B$83:$B$160,$B167,$C$83:$C$160,MAX($C$83:$C$160))/SUMIFS(G$83:G$160,$B$83:$B$160,$B167,$C$83:$C$160,2412))-1</f>
        <v>-8.6698637051993876E-2</v>
      </c>
      <c r="H167" s="63">
        <f>(SUMIFS(H$83:H$160,$B$83:$B$160,$B167,$C$83:$C$160,MAX($C$83:$C$160))/SUMIFS(H$83:H$160,$B$83:$B$160,$B167,$C$83:$C$160,2412))-1</f>
        <v>-0.14602619926935512</v>
      </c>
      <c r="I167" s="63">
        <f>(SUMIFS(I$83:I$160,$B$83:$B$160,$B167,$C$83:$C$160,MAX($C$83:$C$160))/SUMIFS(I$83:I$160,$B$83:$B$160,$B167,$C$83:$C$160,2412))-1</f>
        <v>-0.23472377028010316</v>
      </c>
      <c r="J167" s="82">
        <f>(SUMIFS(J$83:J$160,$B$83:$B$160,$B167,$C$83:$C$160,MAX($C$83:$C$160))/SUMIFS(J$83:J$160,$B$83:$B$160,$B167,$C$83:$C$160,2412))-1</f>
        <v>2.4360468558368487E-2</v>
      </c>
      <c r="K167" s="54"/>
    </row>
    <row r="168" spans="2:11" ht="20.25" customHeight="1" thickBot="1"/>
    <row r="169" spans="2:11" ht="17.25" thickTop="1">
      <c r="B169" s="25" t="s">
        <v>51</v>
      </c>
      <c r="C169" s="25"/>
      <c r="D169" s="25"/>
      <c r="E169" s="25"/>
      <c r="F169" s="165" t="s">
        <v>77</v>
      </c>
      <c r="G169" s="42"/>
      <c r="H169" s="25"/>
      <c r="I169" s="25"/>
    </row>
    <row r="170" spans="2:11">
      <c r="B170" s="26" t="s">
        <v>33</v>
      </c>
      <c r="C170" s="26" t="s">
        <v>52</v>
      </c>
      <c r="D170" s="26"/>
      <c r="E170" s="26"/>
      <c r="F170" s="88" t="s">
        <v>78</v>
      </c>
      <c r="G170" s="43"/>
      <c r="H170" s="45" t="s">
        <v>81</v>
      </c>
      <c r="I170" s="45"/>
    </row>
    <row r="171" spans="2:11">
      <c r="B171" s="26" t="s">
        <v>34</v>
      </c>
      <c r="C171" s="26" t="s">
        <v>53</v>
      </c>
      <c r="D171" s="26"/>
      <c r="E171" s="26"/>
      <c r="F171" s="88" t="s">
        <v>79</v>
      </c>
      <c r="G171" s="43"/>
      <c r="H171" s="45" t="s">
        <v>82</v>
      </c>
      <c r="I171" s="45"/>
    </row>
    <row r="172" spans="2:11">
      <c r="B172" s="26" t="s">
        <v>4</v>
      </c>
      <c r="C172" s="26" t="s">
        <v>54</v>
      </c>
      <c r="D172" s="26"/>
      <c r="E172" s="26"/>
      <c r="F172" s="88" t="s">
        <v>80</v>
      </c>
      <c r="G172" s="43"/>
      <c r="H172" s="45" t="s">
        <v>83</v>
      </c>
      <c r="I172" s="45"/>
    </row>
    <row r="173" spans="2:11">
      <c r="B173" s="26" t="s">
        <v>5</v>
      </c>
      <c r="C173" s="26" t="s">
        <v>55</v>
      </c>
      <c r="D173" s="26"/>
      <c r="E173" s="26"/>
      <c r="F173" s="88" t="s">
        <v>87</v>
      </c>
      <c r="G173" s="43"/>
      <c r="H173" s="45" t="s">
        <v>84</v>
      </c>
      <c r="I173" s="45"/>
    </row>
    <row r="174" spans="2:11">
      <c r="B174" s="26" t="s">
        <v>56</v>
      </c>
      <c r="C174" s="26" t="s">
        <v>57</v>
      </c>
      <c r="D174" s="26"/>
      <c r="E174" s="26"/>
      <c r="F174" s="88" t="s">
        <v>88</v>
      </c>
      <c r="G174" s="43"/>
      <c r="H174" s="45" t="s">
        <v>85</v>
      </c>
      <c r="I174" s="45"/>
    </row>
    <row r="175" spans="2:11" ht="17.25" thickBot="1">
      <c r="B175" s="27" t="s">
        <v>58</v>
      </c>
      <c r="C175" s="27" t="s">
        <v>59</v>
      </c>
      <c r="D175" s="27"/>
      <c r="E175" s="27"/>
      <c r="F175" s="89" t="s">
        <v>89</v>
      </c>
      <c r="G175" s="44"/>
      <c r="H175" s="46" t="s">
        <v>86</v>
      </c>
      <c r="I175" s="46"/>
    </row>
    <row r="176" spans="2:11" ht="17.25" thickTop="1"/>
    <row r="177" ht="6.75" customHeight="1"/>
  </sheetData>
  <mergeCells count="3">
    <mergeCell ref="O9:P9"/>
    <mergeCell ref="C4:D4"/>
    <mergeCell ref="C5:D5"/>
  </mergeCells>
  <phoneticPr fontId="2" type="noConversion"/>
  <conditionalFormatting sqref="B101:K159 B88:K95">
    <cfRule type="expression" dxfId="81" priority="15">
      <formula>$B88&lt;&gt;$B89</formula>
    </cfRule>
  </conditionalFormatting>
  <conditionalFormatting sqref="B96:K100">
    <cfRule type="expression" dxfId="80" priority="85">
      <formula>$B96&lt;&gt;$B103</formula>
    </cfRule>
  </conditionalFormatting>
  <conditionalFormatting sqref="B160:K160">
    <cfRule type="expression" dxfId="79" priority="82">
      <formula>$B160&lt;&gt;#REF!</formula>
    </cfRule>
  </conditionalFormatting>
  <conditionalFormatting sqref="C73:K73">
    <cfRule type="containsText" dxfId="78" priority="17" operator="containsText" text="F">
      <formula>NOT(ISERROR(SEARCH("F",C73)))</formula>
    </cfRule>
    <cfRule type="containsText" dxfId="77" priority="18" operator="containsText" text="D">
      <formula>NOT(ISERROR(SEARCH("D",C73)))</formula>
    </cfRule>
    <cfRule type="containsText" dxfId="76" priority="19" operator="containsText" text="S">
      <formula>NOT(ISERROR(SEARCH("S",C73)))</formula>
    </cfRule>
    <cfRule type="containsText" dxfId="75" priority="20" operator="containsText" text="A">
      <formula>NOT(ISERROR(SEARCH("A",C73)))</formula>
    </cfRule>
  </conditionalFormatting>
  <conditionalFormatting sqref="D60:K60 D62:K63 D64:D69 D70:K71 D80:K80 D161:K161 K162:K167">
    <cfRule type="containsText" dxfId="74" priority="75" operator="containsText" text="악화">
      <formula>NOT(ISERROR(SEARCH("악화",D60)))</formula>
    </cfRule>
  </conditionalFormatting>
  <conditionalFormatting sqref="D60:K60 D62:K63 D70:K71 D80:K80 D161:K161 K162:K167 D64:D69">
    <cfRule type="containsText" dxfId="73" priority="74" operator="containsText" text="개선">
      <formula>NOT(ISERROR(SEARCH("개선",D60)))</formula>
    </cfRule>
  </conditionalFormatting>
  <conditionalFormatting sqref="G4:G5">
    <cfRule type="containsText" dxfId="72" priority="8" operator="containsText" text="S">
      <formula>NOT(ISERROR(SEARCH("S",G4)))</formula>
    </cfRule>
    <cfRule type="containsText" dxfId="71" priority="9" operator="containsText" text="A">
      <formula>NOT(ISERROR(SEARCH("A",G4)))</formula>
    </cfRule>
  </conditionalFormatting>
  <conditionalFormatting sqref="G5">
    <cfRule type="containsText" dxfId="70" priority="6" operator="containsText" text="F">
      <formula>NOT(ISERROR(SEARCH("F",G5)))</formula>
    </cfRule>
    <cfRule type="containsText" dxfId="69" priority="7" operator="containsText" text="D">
      <formula>NOT(ISERROR(SEARCH("D",G5)))</formula>
    </cfRule>
  </conditionalFormatting>
  <conditionalFormatting sqref="J25 K74:K1048576">
    <cfRule type="containsText" dxfId="68" priority="2" operator="containsText" text="D">
      <formula>NOT(ISERROR(SEARCH("D",J25)))</formula>
    </cfRule>
    <cfRule type="containsText" dxfId="67" priority="3" operator="containsText" text="F">
      <formula>NOT(ISERROR(SEARCH("F",J25)))</formula>
    </cfRule>
    <cfRule type="containsText" dxfId="66" priority="4" operator="containsText" text="S">
      <formula>NOT(ISERROR(SEARCH("S",J25)))</formula>
    </cfRule>
    <cfRule type="containsText" dxfId="65" priority="5" operator="containsText" text="A">
      <formula>NOT(ISERROR(SEARCH("A",J25)))</formula>
    </cfRule>
  </conditionalFormatting>
  <conditionalFormatting sqref="K1:K24 K27:K31 K33:K72">
    <cfRule type="containsText" dxfId="64" priority="27" operator="containsText" text="D">
      <formula>NOT(ISERROR(SEARCH("D",K1)))</formula>
    </cfRule>
    <cfRule type="containsText" dxfId="63" priority="28" operator="containsText" text="F">
      <formula>NOT(ISERROR(SEARCH("F",K1)))</formula>
    </cfRule>
    <cfRule type="containsText" dxfId="62" priority="29" operator="containsText" text="S">
      <formula>NOT(ISERROR(SEARCH("S",K1)))</formula>
    </cfRule>
    <cfRule type="containsText" dxfId="61" priority="30" operator="containsText" text="A">
      <formula>NOT(ISERROR(SEARCH("A",K1)))</formula>
    </cfRule>
  </conditionalFormatting>
  <conditionalFormatting sqref="B83:K87">
    <cfRule type="expression" dxfId="24" priority="1">
      <formula>$B83&lt;&gt;$B90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60" max="11" man="1"/>
  </rowBreaks>
  <ignoredErrors>
    <ignoredError sqref="B161:B167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3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3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D162:J167</xm:sqref>
        </x14:conditionalFormatting>
        <x14:conditionalFormatting xmlns:xm="http://schemas.microsoft.com/office/excel/2006/main">
          <x14:cfRule type="iconSet" priority="34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3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4" bestFit="1" customWidth="1"/>
    <col min="10" max="20" width="9.28515625" style="16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98"/>
      <c r="F1" s="103"/>
      <c r="G1" s="21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9"/>
    </row>
    <row r="2" spans="1:66" ht="50.25" customHeight="1">
      <c r="A2" s="10" t="s">
        <v>47</v>
      </c>
      <c r="B2" s="10"/>
      <c r="C2" s="10"/>
      <c r="D2" s="10"/>
      <c r="E2" s="9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0"/>
    </row>
    <row r="3" spans="1:66" s="17" customFormat="1" ht="21.75" customHeight="1">
      <c r="A3" s="40" t="s">
        <v>155</v>
      </c>
      <c r="B3" s="40"/>
      <c r="C3" s="19"/>
      <c r="D3" s="19"/>
      <c r="E3" s="99"/>
      <c r="F3" s="4"/>
      <c r="G3" s="4"/>
      <c r="H3" s="4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1" t="s">
        <v>38</v>
      </c>
      <c r="B4" s="131" t="s">
        <v>143</v>
      </c>
      <c r="C4" s="131" t="s">
        <v>1</v>
      </c>
      <c r="D4" s="131" t="s">
        <v>10</v>
      </c>
      <c r="E4" s="132" t="s">
        <v>142</v>
      </c>
      <c r="F4" s="119" t="s">
        <v>45</v>
      </c>
      <c r="G4" s="142" t="s">
        <v>145</v>
      </c>
      <c r="H4" s="119" t="s">
        <v>63</v>
      </c>
      <c r="I4" s="119" t="s">
        <v>3</v>
      </c>
      <c r="J4" s="118" t="s">
        <v>11</v>
      </c>
      <c r="K4" s="118" t="s">
        <v>12</v>
      </c>
      <c r="L4" s="118" t="s">
        <v>13</v>
      </c>
      <c r="M4" s="118" t="s">
        <v>15</v>
      </c>
      <c r="N4" s="227" t="s">
        <v>6</v>
      </c>
      <c r="O4" s="227" t="s">
        <v>7</v>
      </c>
      <c r="P4" s="227" t="s">
        <v>26</v>
      </c>
      <c r="Q4" s="227" t="s">
        <v>14</v>
      </c>
      <c r="R4" s="227" t="s">
        <v>46</v>
      </c>
      <c r="S4" s="143" t="s">
        <v>43</v>
      </c>
      <c r="T4" s="14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3" t="s">
        <v>39</v>
      </c>
      <c r="AQ4" s="93" t="s">
        <v>27</v>
      </c>
      <c r="AR4" s="93" t="s">
        <v>40</v>
      </c>
      <c r="AS4" s="93" t="s">
        <v>41</v>
      </c>
      <c r="AT4" s="93" t="s">
        <v>6</v>
      </c>
      <c r="AU4" s="93" t="s">
        <v>7</v>
      </c>
      <c r="AV4" s="93" t="s">
        <v>28</v>
      </c>
      <c r="AW4" s="93" t="s">
        <v>18</v>
      </c>
      <c r="AX4" s="94" t="s">
        <v>60</v>
      </c>
      <c r="AY4" s="93" t="s">
        <v>90</v>
      </c>
      <c r="AZ4" s="93" t="s">
        <v>65</v>
      </c>
      <c r="BA4" s="93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36" t="str">
        <f>W5</f>
        <v>강화교통</v>
      </c>
      <c r="B5" s="125" t="str">
        <f>X5</f>
        <v>17</v>
      </c>
      <c r="C5" s="137" t="str">
        <f>Y5</f>
        <v>70바2504</v>
      </c>
      <c r="D5" s="125" t="str">
        <f>Z5</f>
        <v>대형</v>
      </c>
      <c r="E5" s="122" t="str">
        <f>AZ5</f>
        <v>B</v>
      </c>
      <c r="F5" s="144">
        <f>G5/H5</f>
        <v>0.931153846153846</v>
      </c>
      <c r="G5" s="145">
        <f>AE5</f>
        <v>2.4209999999999998</v>
      </c>
      <c r="H5" s="146">
        <f>AF5</f>
        <v>2.6</v>
      </c>
      <c r="I5" s="147">
        <f>AC5</f>
        <v>6313.973</v>
      </c>
      <c r="J5" s="148">
        <f>AI5/AH5</f>
        <v>3.2808699181869329E-2</v>
      </c>
      <c r="K5" s="148">
        <f>AJ5/AH5</f>
        <v>0.36291579090426285</v>
      </c>
      <c r="L5" s="148">
        <f>AK5/AC5</f>
        <v>0.16313025095292616</v>
      </c>
      <c r="M5" s="149">
        <f>AG5</f>
        <v>9.6419999999999995</v>
      </c>
      <c r="N5" s="150">
        <f>IF(AW5=0,AT5,"속도계이상")</f>
        <v>3.2000000000000001E-2</v>
      </c>
      <c r="O5" s="150">
        <f>IF(AW5=0,AU5,"속도계이상")</f>
        <v>5.6539999999999999</v>
      </c>
      <c r="P5" s="151">
        <f>AQ5/60</f>
        <v>0</v>
      </c>
      <c r="Q5" s="152">
        <f>AN5</f>
        <v>69</v>
      </c>
      <c r="R5" s="153">
        <f>AC5/(AH5-AI5-AJ5)</f>
        <v>23.988920885693744</v>
      </c>
      <c r="S5" s="138">
        <f>IF(AW5=0,AL5,"속도계이상")</f>
        <v>2</v>
      </c>
      <c r="T5" s="138">
        <f>IF(AW5=0,AM5,"속도계이상")</f>
        <v>357</v>
      </c>
      <c r="U5" t="s">
        <v>117</v>
      </c>
      <c r="V5" s="5" t="s">
        <v>118</v>
      </c>
      <c r="W5" t="s">
        <v>117</v>
      </c>
      <c r="X5" s="5" t="s">
        <v>118</v>
      </c>
      <c r="Y5" t="s">
        <v>172</v>
      </c>
      <c r="Z5" t="s">
        <v>141</v>
      </c>
      <c r="AA5" t="s">
        <v>48</v>
      </c>
      <c r="AB5">
        <v>503</v>
      </c>
      <c r="AC5" s="1">
        <v>6313.973</v>
      </c>
      <c r="AD5" s="1">
        <v>2607.4960000000001</v>
      </c>
      <c r="AE5" s="28">
        <v>2.4209999999999998</v>
      </c>
      <c r="AF5">
        <v>2.6</v>
      </c>
      <c r="AG5">
        <v>9.6419999999999995</v>
      </c>
      <c r="AH5">
        <v>435.569052</v>
      </c>
      <c r="AI5">
        <v>14.290454</v>
      </c>
      <c r="AJ5">
        <v>158.07488699999999</v>
      </c>
      <c r="AK5">
        <v>1030</v>
      </c>
      <c r="AL5">
        <v>2</v>
      </c>
      <c r="AM5">
        <v>357</v>
      </c>
      <c r="AN5">
        <v>69</v>
      </c>
      <c r="AO5">
        <v>14.495917</v>
      </c>
      <c r="AP5">
        <v>172.7</v>
      </c>
      <c r="AQ5">
        <v>0</v>
      </c>
      <c r="AR5">
        <v>40</v>
      </c>
      <c r="AS5">
        <v>14555</v>
      </c>
      <c r="AT5">
        <v>3.2000000000000001E-2</v>
      </c>
      <c r="AU5">
        <v>5.6539999999999999</v>
      </c>
      <c r="AV5">
        <v>50543</v>
      </c>
      <c r="AW5">
        <v>0</v>
      </c>
      <c r="AX5" s="29">
        <v>0.56000000000000005</v>
      </c>
      <c r="AY5">
        <v>0.931153846153846</v>
      </c>
      <c r="AZ5" t="s">
        <v>68</v>
      </c>
      <c r="BA5" t="s">
        <v>173</v>
      </c>
      <c r="BB5">
        <v>1</v>
      </c>
      <c r="BC5" t="s">
        <v>301</v>
      </c>
      <c r="BD5">
        <v>6</v>
      </c>
      <c r="BE5">
        <v>44178.906000000003</v>
      </c>
      <c r="BF5">
        <v>0.1429182741645979</v>
      </c>
      <c r="BG5">
        <v>0.13307890067403519</v>
      </c>
      <c r="BH5">
        <v>282532.89400000003</v>
      </c>
      <c r="BI5">
        <v>2.2347744754987714E-2</v>
      </c>
      <c r="BJ5">
        <v>2.0809188481471248E-2</v>
      </c>
      <c r="BK5">
        <v>1</v>
      </c>
      <c r="BL5" t="s">
        <v>68</v>
      </c>
      <c r="BM5">
        <v>0</v>
      </c>
      <c r="BN5" t="s">
        <v>303</v>
      </c>
    </row>
    <row r="6" spans="1:66">
      <c r="A6" s="133" t="str">
        <f t="shared" ref="A6:A7" si="0">W6</f>
        <v>강화교통</v>
      </c>
      <c r="B6" s="109" t="str">
        <f t="shared" ref="B6:B42" si="1">X6</f>
        <v>17</v>
      </c>
      <c r="C6" s="134" t="str">
        <f t="shared" ref="C6:C7" si="2">Y6</f>
        <v>70바3702</v>
      </c>
      <c r="D6" s="109" t="str">
        <f t="shared" ref="D6:D7" si="3">Z6</f>
        <v>대형</v>
      </c>
      <c r="E6" s="106" t="str">
        <f>AZ6</f>
        <v>B</v>
      </c>
      <c r="F6" s="154">
        <f>G6/H6</f>
        <v>0.9224</v>
      </c>
      <c r="G6" s="155">
        <f>AE6</f>
        <v>2.306</v>
      </c>
      <c r="H6" s="156">
        <f>AF6</f>
        <v>2.5</v>
      </c>
      <c r="I6" s="157">
        <f t="shared" ref="I6:I7" si="4">AC6</f>
        <v>6253.6130000000003</v>
      </c>
      <c r="J6" s="158">
        <f t="shared" ref="J6:J7" si="5">AI6/AH6</f>
        <v>2.4760417267724058E-2</v>
      </c>
      <c r="K6" s="158">
        <f t="shared" ref="K6:K7" si="6">AJ6/AH6</f>
        <v>0.37459895662259218</v>
      </c>
      <c r="L6" s="158">
        <f t="shared" ref="L6:L7" si="7">AK6/AC6</f>
        <v>0.13400253581409657</v>
      </c>
      <c r="M6" s="159">
        <f t="shared" ref="M6:M7" si="8">AG6</f>
        <v>10.102</v>
      </c>
      <c r="N6" s="160">
        <f t="shared" ref="N6:N7" si="9">IF(AW6=0,AT6,"속도계이상")</f>
        <v>0.51200000000000001</v>
      </c>
      <c r="O6" s="160">
        <f t="shared" ref="O6:O7" si="10">IF(AW6=0,AU6,"속도계이상")</f>
        <v>5.3250000000000002</v>
      </c>
      <c r="P6" s="161">
        <f t="shared" ref="P6:P7" si="11">AQ6/60</f>
        <v>0</v>
      </c>
      <c r="Q6" s="162">
        <f t="shared" ref="Q6:Q7" si="12">AN6</f>
        <v>75</v>
      </c>
      <c r="R6" s="163">
        <f t="shared" ref="R6:R7" si="13">AC6/(AH6-AI6-AJ6)</f>
        <v>24.344088162631159</v>
      </c>
      <c r="S6" s="135">
        <f t="shared" ref="S6:S7" si="14">IF(AW6=0,AL6,"속도계이상")</f>
        <v>32</v>
      </c>
      <c r="T6" s="135">
        <f t="shared" ref="T6:T7" si="15">IF(AW6=0,AM6,"속도계이상")</f>
        <v>333</v>
      </c>
      <c r="U6" t="s">
        <v>117</v>
      </c>
      <c r="V6" s="5" t="s">
        <v>118</v>
      </c>
      <c r="W6" t="s">
        <v>117</v>
      </c>
      <c r="X6" s="5" t="s">
        <v>118</v>
      </c>
      <c r="Y6" t="s">
        <v>299</v>
      </c>
      <c r="Z6" t="s">
        <v>141</v>
      </c>
      <c r="AA6" t="s">
        <v>48</v>
      </c>
      <c r="AB6">
        <v>503</v>
      </c>
      <c r="AC6" s="1">
        <v>6253.6130000000003</v>
      </c>
      <c r="AD6" s="1">
        <v>2711.85</v>
      </c>
      <c r="AE6" s="28">
        <v>2.306</v>
      </c>
      <c r="AF6">
        <v>2.5</v>
      </c>
      <c r="AG6">
        <v>10.102</v>
      </c>
      <c r="AH6">
        <v>427.683786</v>
      </c>
      <c r="AI6">
        <v>10.589629</v>
      </c>
      <c r="AJ6">
        <v>160.2099</v>
      </c>
      <c r="AK6">
        <v>838</v>
      </c>
      <c r="AL6">
        <v>32</v>
      </c>
      <c r="AM6">
        <v>333</v>
      </c>
      <c r="AN6">
        <v>75</v>
      </c>
      <c r="AO6">
        <v>14.622047999999999</v>
      </c>
      <c r="AP6">
        <v>281.7</v>
      </c>
      <c r="AQ6">
        <v>0</v>
      </c>
      <c r="AR6">
        <v>69</v>
      </c>
      <c r="AS6">
        <v>22355</v>
      </c>
      <c r="AT6">
        <v>0.51200000000000001</v>
      </c>
      <c r="AU6">
        <v>5.3250000000000002</v>
      </c>
      <c r="AV6">
        <v>52172</v>
      </c>
      <c r="AW6">
        <v>0</v>
      </c>
      <c r="AX6" s="29">
        <v>0.54</v>
      </c>
      <c r="AY6">
        <v>0.9224</v>
      </c>
      <c r="AZ6" t="s">
        <v>68</v>
      </c>
      <c r="BA6" t="s">
        <v>173</v>
      </c>
      <c r="BB6">
        <v>2</v>
      </c>
      <c r="BC6" t="s">
        <v>435</v>
      </c>
      <c r="BD6">
        <v>7</v>
      </c>
      <c r="BE6">
        <v>44178.906000000003</v>
      </c>
      <c r="BF6">
        <v>0.14155201126981279</v>
      </c>
      <c r="BG6">
        <v>0.13056757519527531</v>
      </c>
      <c r="BH6">
        <v>282532.89400000003</v>
      </c>
      <c r="BI6">
        <v>2.213410591405332E-2</v>
      </c>
      <c r="BJ6">
        <v>2.0416499295122782E-2</v>
      </c>
      <c r="BK6">
        <v>1</v>
      </c>
      <c r="BL6" t="s">
        <v>69</v>
      </c>
      <c r="BM6">
        <v>1</v>
      </c>
      <c r="BN6" t="s">
        <v>298</v>
      </c>
    </row>
    <row r="7" spans="1:66">
      <c r="A7" s="136" t="str">
        <f t="shared" si="0"/>
        <v>강화교통</v>
      </c>
      <c r="B7" s="125" t="str">
        <f t="shared" si="1"/>
        <v>17</v>
      </c>
      <c r="C7" s="137" t="str">
        <f t="shared" si="2"/>
        <v>70바3716</v>
      </c>
      <c r="D7" s="125" t="str">
        <f t="shared" si="3"/>
        <v>대형</v>
      </c>
      <c r="E7" s="122" t="str">
        <f t="shared" ref="E7:E42" si="16">AZ7</f>
        <v>C</v>
      </c>
      <c r="F7" s="144">
        <f t="shared" ref="F7:F42" si="17">G7/H7</f>
        <v>0.88840000000000008</v>
      </c>
      <c r="G7" s="145">
        <f t="shared" ref="G7:G42" si="18">AE7</f>
        <v>2.2210000000000001</v>
      </c>
      <c r="H7" s="146">
        <f t="shared" ref="H7:H42" si="19">AF7</f>
        <v>2.5</v>
      </c>
      <c r="I7" s="147">
        <f t="shared" si="4"/>
        <v>3387.5880000000002</v>
      </c>
      <c r="J7" s="148">
        <f t="shared" si="5"/>
        <v>3.7175360584694651E-2</v>
      </c>
      <c r="K7" s="148">
        <f t="shared" si="6"/>
        <v>0.37283521775461159</v>
      </c>
      <c r="L7" s="148">
        <f t="shared" si="7"/>
        <v>0.10922225489050026</v>
      </c>
      <c r="M7" s="149">
        <f t="shared" si="8"/>
        <v>10.750999999999999</v>
      </c>
      <c r="N7" s="150">
        <f t="shared" si="9"/>
        <v>0</v>
      </c>
      <c r="O7" s="150">
        <f t="shared" si="10"/>
        <v>5.9630000000000001</v>
      </c>
      <c r="P7" s="151">
        <f t="shared" si="11"/>
        <v>0</v>
      </c>
      <c r="Q7" s="152">
        <f t="shared" si="12"/>
        <v>70</v>
      </c>
      <c r="R7" s="153">
        <f t="shared" si="13"/>
        <v>24.332178597042237</v>
      </c>
      <c r="S7" s="138">
        <f t="shared" si="14"/>
        <v>0</v>
      </c>
      <c r="T7" s="138">
        <f t="shared" si="15"/>
        <v>202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436</v>
      </c>
      <c r="Z7" s="4" t="s">
        <v>141</v>
      </c>
      <c r="AA7" s="4" t="s">
        <v>48</v>
      </c>
      <c r="AB7" s="4">
        <v>503</v>
      </c>
      <c r="AC7" s="4">
        <v>3387.5880000000002</v>
      </c>
      <c r="AD7" s="4">
        <v>1525.5650000000001</v>
      </c>
      <c r="AE7" s="4">
        <v>2.2210000000000001</v>
      </c>
      <c r="AF7" s="4">
        <v>2.5</v>
      </c>
      <c r="AG7" s="4">
        <v>10.750999999999999</v>
      </c>
      <c r="AH7" s="4">
        <v>235.97465800000001</v>
      </c>
      <c r="AI7" s="4">
        <v>8.7724430000000009</v>
      </c>
      <c r="AJ7" s="4">
        <v>87.979663000000002</v>
      </c>
      <c r="AK7" s="4">
        <v>370</v>
      </c>
      <c r="AL7" s="4">
        <v>0</v>
      </c>
      <c r="AM7" s="4">
        <v>202</v>
      </c>
      <c r="AN7" s="4">
        <v>70</v>
      </c>
      <c r="AO7" s="4">
        <v>14.355727</v>
      </c>
      <c r="AP7" s="4">
        <v>132.69999999999999</v>
      </c>
      <c r="AQ7" s="4">
        <v>0</v>
      </c>
      <c r="AR7" s="4">
        <v>34</v>
      </c>
      <c r="AS7" s="4">
        <v>16312</v>
      </c>
      <c r="AT7" s="4">
        <v>0</v>
      </c>
      <c r="AU7" s="4">
        <v>5.9630000000000001</v>
      </c>
      <c r="AV7" s="4">
        <v>28631</v>
      </c>
      <c r="AW7" s="4">
        <v>0</v>
      </c>
      <c r="AX7" s="30">
        <v>0.54</v>
      </c>
      <c r="AY7">
        <v>0.88840000000000008</v>
      </c>
      <c r="AZ7" t="s">
        <v>69</v>
      </c>
      <c r="BA7" t="s">
        <v>173</v>
      </c>
      <c r="BB7">
        <v>2</v>
      </c>
      <c r="BC7" t="s">
        <v>302</v>
      </c>
      <c r="BD7">
        <v>2</v>
      </c>
      <c r="BE7">
        <v>44178.906000000003</v>
      </c>
      <c r="BF7">
        <v>7.667885664710665E-2</v>
      </c>
      <c r="BG7">
        <v>6.8121496245289556E-2</v>
      </c>
      <c r="BH7">
        <v>282532.89400000003</v>
      </c>
      <c r="BI7">
        <v>1.199006583636948E-2</v>
      </c>
      <c r="BJ7">
        <v>1.0651974489030647E-2</v>
      </c>
      <c r="BK7">
        <v>1</v>
      </c>
      <c r="BL7" t="s">
        <v>437</v>
      </c>
      <c r="BM7" t="s">
        <v>438</v>
      </c>
      <c r="BN7" t="s">
        <v>437</v>
      </c>
    </row>
    <row r="8" spans="1:66">
      <c r="A8" s="133" t="str">
        <f t="shared" ref="A8:A42" si="20">W8</f>
        <v>강화교통</v>
      </c>
      <c r="B8" s="109" t="str">
        <f t="shared" si="1"/>
        <v>17</v>
      </c>
      <c r="C8" s="134" t="str">
        <f t="shared" ref="C8:C42" si="21">Y8</f>
        <v>70바3719</v>
      </c>
      <c r="D8" s="109" t="str">
        <f t="shared" ref="D8:D42" si="22">Z8</f>
        <v>대형</v>
      </c>
      <c r="E8" s="106" t="str">
        <f t="shared" si="16"/>
        <v>D</v>
      </c>
      <c r="F8" s="154">
        <f t="shared" si="17"/>
        <v>0.8448148148148148</v>
      </c>
      <c r="G8" s="155">
        <f t="shared" si="18"/>
        <v>2.2810000000000001</v>
      </c>
      <c r="H8" s="156">
        <f t="shared" si="19"/>
        <v>2.7</v>
      </c>
      <c r="I8" s="157">
        <f t="shared" ref="I8:I42" si="23">AC8</f>
        <v>5785.0510000000004</v>
      </c>
      <c r="J8" s="158">
        <f t="shared" ref="J8:J42" si="24">AI8/AH8</f>
        <v>2.8676698080096243E-2</v>
      </c>
      <c r="K8" s="158">
        <f t="shared" ref="K8:K42" si="25">AJ8/AH8</f>
        <v>0.37241187723992236</v>
      </c>
      <c r="L8" s="158">
        <f t="shared" ref="L8:L42" si="26">AK8/AC8</f>
        <v>0.27899494749484488</v>
      </c>
      <c r="M8" s="159">
        <f t="shared" ref="M8:M42" si="27">AG8</f>
        <v>10.39</v>
      </c>
      <c r="N8" s="160">
        <f t="shared" ref="N8:N42" si="28">IF(AW8=0,AT8,"속도계이상")</f>
        <v>0.74299999999999999</v>
      </c>
      <c r="O8" s="160">
        <f t="shared" ref="O8:O42" si="29">IF(AW8=0,AU8,"속도계이상")</f>
        <v>6.1879999999999997</v>
      </c>
      <c r="P8" s="161">
        <f t="shared" ref="P8:P42" si="30">AQ8/60</f>
        <v>0</v>
      </c>
      <c r="Q8" s="162">
        <f t="shared" ref="Q8:Q42" si="31">AN8</f>
        <v>71</v>
      </c>
      <c r="R8" s="163">
        <f t="shared" ref="R8:R42" si="32">AC8/(AH8-AI8-AJ8)</f>
        <v>24.490262021056616</v>
      </c>
      <c r="S8" s="135">
        <f t="shared" ref="S8:S42" si="33">IF(AW8=0,AL8,"속도계이상")</f>
        <v>43</v>
      </c>
      <c r="T8" s="135">
        <f t="shared" ref="T8:T42" si="34">IF(AW8=0,AM8,"속도계이상")</f>
        <v>358</v>
      </c>
      <c r="U8" t="s">
        <v>117</v>
      </c>
      <c r="V8" s="5" t="s">
        <v>118</v>
      </c>
      <c r="W8" t="s">
        <v>117</v>
      </c>
      <c r="X8" s="5" t="s">
        <v>118</v>
      </c>
      <c r="Y8" t="s">
        <v>174</v>
      </c>
      <c r="Z8" t="s">
        <v>141</v>
      </c>
      <c r="AA8" t="s">
        <v>48</v>
      </c>
      <c r="AB8">
        <v>503</v>
      </c>
      <c r="AC8" s="1">
        <v>5785.0510000000004</v>
      </c>
      <c r="AD8" s="1">
        <v>2535.7199999999998</v>
      </c>
      <c r="AE8" s="28">
        <v>2.2810000000000001</v>
      </c>
      <c r="AF8">
        <v>2.7</v>
      </c>
      <c r="AG8">
        <v>10.39</v>
      </c>
      <c r="AH8">
        <v>394.41294699999997</v>
      </c>
      <c r="AI8">
        <v>11.310461</v>
      </c>
      <c r="AJ8">
        <v>146.88406599999999</v>
      </c>
      <c r="AK8">
        <v>1614</v>
      </c>
      <c r="AL8">
        <v>43</v>
      </c>
      <c r="AM8">
        <v>358</v>
      </c>
      <c r="AN8">
        <v>71</v>
      </c>
      <c r="AO8">
        <v>14.667496999999999</v>
      </c>
      <c r="AP8">
        <v>77.8</v>
      </c>
      <c r="AQ8">
        <v>0</v>
      </c>
      <c r="AR8">
        <v>25</v>
      </c>
      <c r="AS8">
        <v>12039</v>
      </c>
      <c r="AT8">
        <v>0.74299999999999999</v>
      </c>
      <c r="AU8">
        <v>6.1879999999999997</v>
      </c>
      <c r="AV8">
        <v>0</v>
      </c>
      <c r="AW8">
        <v>0</v>
      </c>
      <c r="AX8" s="29">
        <v>0.54</v>
      </c>
      <c r="AY8">
        <v>0.8448148148148148</v>
      </c>
      <c r="AZ8" t="s">
        <v>67</v>
      </c>
      <c r="BA8" t="s">
        <v>173</v>
      </c>
      <c r="BB8">
        <v>1</v>
      </c>
      <c r="BC8" t="s">
        <v>306</v>
      </c>
      <c r="BD8">
        <v>1</v>
      </c>
      <c r="BE8">
        <v>44178.906000000003</v>
      </c>
      <c r="BF8">
        <v>0.13094599943239879</v>
      </c>
      <c r="BG8">
        <v>0.11062512026122283</v>
      </c>
      <c r="BH8">
        <v>282532.89400000003</v>
      </c>
      <c r="BI8">
        <v>2.0475672471609623E-2</v>
      </c>
      <c r="BJ8">
        <v>1.7298151447311685E-2</v>
      </c>
      <c r="BK8">
        <v>1</v>
      </c>
      <c r="BL8" t="s">
        <v>69</v>
      </c>
      <c r="BM8">
        <v>-1</v>
      </c>
      <c r="BN8" t="s">
        <v>309</v>
      </c>
    </row>
    <row r="9" spans="1:66">
      <c r="A9" s="136" t="str">
        <f t="shared" si="20"/>
        <v>강화교통</v>
      </c>
      <c r="B9" s="125" t="str">
        <f t="shared" si="1"/>
        <v>17</v>
      </c>
      <c r="C9" s="137" t="str">
        <f t="shared" si="21"/>
        <v>78바3209</v>
      </c>
      <c r="D9" s="125" t="str">
        <f t="shared" si="22"/>
        <v>대형</v>
      </c>
      <c r="E9" s="122" t="str">
        <f t="shared" si="16"/>
        <v>B</v>
      </c>
      <c r="F9" s="144">
        <f t="shared" si="17"/>
        <v>0.90370370370370368</v>
      </c>
      <c r="G9" s="145">
        <f t="shared" si="18"/>
        <v>2.44</v>
      </c>
      <c r="H9" s="146">
        <f t="shared" si="19"/>
        <v>2.7</v>
      </c>
      <c r="I9" s="147">
        <f t="shared" si="23"/>
        <v>3719.2429999999999</v>
      </c>
      <c r="J9" s="148">
        <f t="shared" si="24"/>
        <v>1.9376994524970183E-2</v>
      </c>
      <c r="K9" s="148">
        <f t="shared" si="25"/>
        <v>0.36920983872664759</v>
      </c>
      <c r="L9" s="148">
        <f t="shared" si="26"/>
        <v>0.12610092967843187</v>
      </c>
      <c r="M9" s="149">
        <f t="shared" si="27"/>
        <v>8.9789999999999992</v>
      </c>
      <c r="N9" s="150">
        <f t="shared" si="28"/>
        <v>0.56499999999999995</v>
      </c>
      <c r="O9" s="150">
        <f t="shared" si="29"/>
        <v>6.0229999999999997</v>
      </c>
      <c r="P9" s="151">
        <f t="shared" si="30"/>
        <v>0</v>
      </c>
      <c r="Q9" s="152">
        <f t="shared" si="31"/>
        <v>74</v>
      </c>
      <c r="R9" s="153">
        <f t="shared" si="32"/>
        <v>24.066529752006961</v>
      </c>
      <c r="S9" s="138">
        <f t="shared" si="33"/>
        <v>21</v>
      </c>
      <c r="T9" s="138">
        <f t="shared" si="34"/>
        <v>224</v>
      </c>
      <c r="U9" t="s">
        <v>117</v>
      </c>
      <c r="V9" s="5" t="s">
        <v>118</v>
      </c>
      <c r="W9" t="s">
        <v>117</v>
      </c>
      <c r="X9" s="5" t="s">
        <v>118</v>
      </c>
      <c r="Y9" t="s">
        <v>439</v>
      </c>
      <c r="Z9" t="s">
        <v>141</v>
      </c>
      <c r="AA9" t="s">
        <v>48</v>
      </c>
      <c r="AB9">
        <v>503</v>
      </c>
      <c r="AC9" s="1">
        <v>3719.2429999999999</v>
      </c>
      <c r="AD9" s="1">
        <v>1524.3240000000001</v>
      </c>
      <c r="AE9" s="28">
        <v>2.44</v>
      </c>
      <c r="AF9">
        <v>2.7</v>
      </c>
      <c r="AG9">
        <v>8.9789999999999992</v>
      </c>
      <c r="AH9">
        <v>252.75880599999999</v>
      </c>
      <c r="AI9">
        <v>4.8977060000000003</v>
      </c>
      <c r="AJ9">
        <v>93.321038000000001</v>
      </c>
      <c r="AK9">
        <v>469</v>
      </c>
      <c r="AL9">
        <v>21</v>
      </c>
      <c r="AM9">
        <v>224</v>
      </c>
      <c r="AN9">
        <v>74</v>
      </c>
      <c r="AO9">
        <v>14.714593000000001</v>
      </c>
      <c r="AP9">
        <v>110.1</v>
      </c>
      <c r="AQ9">
        <v>0</v>
      </c>
      <c r="AR9">
        <v>8</v>
      </c>
      <c r="AS9">
        <v>8723</v>
      </c>
      <c r="AT9">
        <v>0.56499999999999995</v>
      </c>
      <c r="AU9">
        <v>6.0229999999999997</v>
      </c>
      <c r="AV9">
        <v>32419</v>
      </c>
      <c r="AW9">
        <v>0</v>
      </c>
      <c r="AX9" s="29">
        <v>0.54</v>
      </c>
      <c r="AY9">
        <v>0.90370370370370368</v>
      </c>
      <c r="AZ9" t="s">
        <v>68</v>
      </c>
      <c r="BA9" t="s">
        <v>173</v>
      </c>
      <c r="BB9">
        <v>3</v>
      </c>
      <c r="BC9" t="s">
        <v>440</v>
      </c>
      <c r="BD9">
        <v>4</v>
      </c>
      <c r="BE9">
        <v>44178.906000000003</v>
      </c>
      <c r="BF9">
        <v>8.4185946116456564E-2</v>
      </c>
      <c r="BG9">
        <v>7.6079151305242232E-2</v>
      </c>
      <c r="BH9">
        <v>282532.89400000003</v>
      </c>
      <c r="BI9">
        <v>1.3163929152971475E-2</v>
      </c>
      <c r="BJ9">
        <v>1.1896291530833481E-2</v>
      </c>
      <c r="BK9">
        <v>1</v>
      </c>
      <c r="BL9" t="s">
        <v>437</v>
      </c>
      <c r="BM9" t="s">
        <v>438</v>
      </c>
      <c r="BN9" t="s">
        <v>437</v>
      </c>
    </row>
    <row r="10" spans="1:66">
      <c r="A10" s="133" t="str">
        <f t="shared" si="20"/>
        <v>강화교통</v>
      </c>
      <c r="B10" s="109" t="str">
        <f t="shared" si="1"/>
        <v>17</v>
      </c>
      <c r="C10" s="134" t="str">
        <f t="shared" si="21"/>
        <v>78바3217</v>
      </c>
      <c r="D10" s="109" t="str">
        <f t="shared" si="22"/>
        <v>대형</v>
      </c>
      <c r="E10" s="106" t="str">
        <f t="shared" si="16"/>
        <v>C</v>
      </c>
      <c r="F10" s="154">
        <f t="shared" si="17"/>
        <v>0.87615384615384617</v>
      </c>
      <c r="G10" s="155">
        <f t="shared" si="18"/>
        <v>2.278</v>
      </c>
      <c r="H10" s="156">
        <f t="shared" si="19"/>
        <v>2.6</v>
      </c>
      <c r="I10" s="157">
        <f t="shared" si="23"/>
        <v>932.03800000000001</v>
      </c>
      <c r="J10" s="158">
        <f t="shared" si="24"/>
        <v>1.6834911864436215E-2</v>
      </c>
      <c r="K10" s="158">
        <f t="shared" si="25"/>
        <v>0.37797837081710078</v>
      </c>
      <c r="L10" s="158">
        <f t="shared" si="26"/>
        <v>0.2038543492861879</v>
      </c>
      <c r="M10" s="159">
        <f t="shared" si="27"/>
        <v>10.387</v>
      </c>
      <c r="N10" s="160">
        <f t="shared" si="28"/>
        <v>0.107</v>
      </c>
      <c r="O10" s="160">
        <f t="shared" si="29"/>
        <v>6.5449999999999999</v>
      </c>
      <c r="P10" s="161">
        <f t="shared" si="30"/>
        <v>0</v>
      </c>
      <c r="Q10" s="162">
        <f t="shared" si="31"/>
        <v>77</v>
      </c>
      <c r="R10" s="163">
        <f t="shared" si="32"/>
        <v>24.44706892905797</v>
      </c>
      <c r="S10" s="135">
        <f t="shared" si="33"/>
        <v>1</v>
      </c>
      <c r="T10" s="135">
        <f t="shared" si="34"/>
        <v>61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441</v>
      </c>
      <c r="Z10" s="4" t="s">
        <v>141</v>
      </c>
      <c r="AA10" s="4" t="s">
        <v>48</v>
      </c>
      <c r="AB10" s="4">
        <v>503</v>
      </c>
      <c r="AC10" s="4">
        <v>932.03800000000001</v>
      </c>
      <c r="AD10" s="4">
        <v>409.17399999999998</v>
      </c>
      <c r="AE10" s="4">
        <v>2.278</v>
      </c>
      <c r="AF10" s="4">
        <v>2.6</v>
      </c>
      <c r="AG10" s="4">
        <v>10.387</v>
      </c>
      <c r="AH10" s="4">
        <v>62.996647000000003</v>
      </c>
      <c r="AI10" s="4">
        <v>1.060543</v>
      </c>
      <c r="AJ10" s="4">
        <v>23.81137</v>
      </c>
      <c r="AK10" s="4">
        <v>190</v>
      </c>
      <c r="AL10" s="4">
        <v>1</v>
      </c>
      <c r="AM10" s="4">
        <v>61</v>
      </c>
      <c r="AN10" s="4">
        <v>77</v>
      </c>
      <c r="AO10" s="4">
        <v>14.795040999999999</v>
      </c>
      <c r="AP10" s="4">
        <v>192.2</v>
      </c>
      <c r="AQ10" s="4">
        <v>0</v>
      </c>
      <c r="AR10" s="4">
        <v>8</v>
      </c>
      <c r="AS10" s="4">
        <v>2415</v>
      </c>
      <c r="AT10" s="4">
        <v>0.107</v>
      </c>
      <c r="AU10" s="4">
        <v>6.5449999999999999</v>
      </c>
      <c r="AV10" s="4">
        <v>7507</v>
      </c>
      <c r="AW10" s="4">
        <v>0</v>
      </c>
      <c r="AX10" s="30">
        <v>0.54</v>
      </c>
      <c r="AY10">
        <v>0.87615384615384617</v>
      </c>
      <c r="AZ10" t="s">
        <v>69</v>
      </c>
      <c r="BA10" t="s">
        <v>173</v>
      </c>
      <c r="BB10">
        <v>3</v>
      </c>
      <c r="BC10" t="s">
        <v>329</v>
      </c>
      <c r="BD10">
        <v>2</v>
      </c>
      <c r="BE10">
        <v>44178.906000000003</v>
      </c>
      <c r="BF10">
        <v>2.109690086033366E-2</v>
      </c>
      <c r="BG10">
        <v>1.8484130830707723E-2</v>
      </c>
      <c r="BH10">
        <v>282532.89400000003</v>
      </c>
      <c r="BI10">
        <v>3.2988654411333779E-3</v>
      </c>
      <c r="BJ10">
        <v>2.8903136441930134E-3</v>
      </c>
      <c r="BK10">
        <v>1</v>
      </c>
      <c r="BL10" t="s">
        <v>437</v>
      </c>
      <c r="BM10" t="s">
        <v>438</v>
      </c>
      <c r="BN10" t="s">
        <v>437</v>
      </c>
    </row>
    <row r="11" spans="1:66">
      <c r="A11" s="136" t="str">
        <f t="shared" si="20"/>
        <v>강화교통</v>
      </c>
      <c r="B11" s="125" t="str">
        <f t="shared" si="1"/>
        <v>17</v>
      </c>
      <c r="C11" s="137" t="str">
        <f t="shared" si="21"/>
        <v>78바3218</v>
      </c>
      <c r="D11" s="125" t="str">
        <f t="shared" si="22"/>
        <v>대형</v>
      </c>
      <c r="E11" s="122" t="str">
        <f t="shared" si="16"/>
        <v>C</v>
      </c>
      <c r="F11" s="144">
        <f t="shared" si="17"/>
        <v>0.89884615384615385</v>
      </c>
      <c r="G11" s="145">
        <f t="shared" si="18"/>
        <v>2.3370000000000002</v>
      </c>
      <c r="H11" s="146">
        <f t="shared" si="19"/>
        <v>2.6</v>
      </c>
      <c r="I11" s="147">
        <f t="shared" si="23"/>
        <v>642.80600000000004</v>
      </c>
      <c r="J11" s="148">
        <f t="shared" si="24"/>
        <v>2.3736546005363481E-2</v>
      </c>
      <c r="K11" s="148">
        <f t="shared" si="25"/>
        <v>0.34385564250962913</v>
      </c>
      <c r="L11" s="148">
        <f t="shared" si="26"/>
        <v>0.23024053913622461</v>
      </c>
      <c r="M11" s="149">
        <f t="shared" si="27"/>
        <v>12.395</v>
      </c>
      <c r="N11" s="150">
        <f t="shared" si="28"/>
        <v>0.622</v>
      </c>
      <c r="O11" s="150">
        <f t="shared" si="29"/>
        <v>32.046999999999997</v>
      </c>
      <c r="P11" s="151">
        <f t="shared" si="30"/>
        <v>0</v>
      </c>
      <c r="Q11" s="152">
        <f t="shared" si="31"/>
        <v>80</v>
      </c>
      <c r="R11" s="153">
        <f t="shared" si="32"/>
        <v>27.982541982127554</v>
      </c>
      <c r="S11" s="138">
        <f t="shared" si="33"/>
        <v>4</v>
      </c>
      <c r="T11" s="138">
        <f t="shared" si="34"/>
        <v>206</v>
      </c>
      <c r="U11" t="s">
        <v>117</v>
      </c>
      <c r="V11" s="5" t="s">
        <v>118</v>
      </c>
      <c r="W11" t="s">
        <v>117</v>
      </c>
      <c r="X11" s="5" t="s">
        <v>118</v>
      </c>
      <c r="Y11" t="s">
        <v>304</v>
      </c>
      <c r="Z11" t="s">
        <v>141</v>
      </c>
      <c r="AA11" t="s">
        <v>48</v>
      </c>
      <c r="AB11">
        <v>503</v>
      </c>
      <c r="AC11" s="1">
        <v>642.80600000000004</v>
      </c>
      <c r="AD11" s="1">
        <v>275.09100000000001</v>
      </c>
      <c r="AE11" s="28">
        <v>2.3370000000000002</v>
      </c>
      <c r="AF11">
        <v>2.6</v>
      </c>
      <c r="AG11">
        <v>12.395</v>
      </c>
      <c r="AH11">
        <v>36.324156000000002</v>
      </c>
      <c r="AI11">
        <v>0.86221000000000003</v>
      </c>
      <c r="AJ11">
        <v>12.490266</v>
      </c>
      <c r="AK11">
        <v>148</v>
      </c>
      <c r="AL11">
        <v>4</v>
      </c>
      <c r="AM11">
        <v>206</v>
      </c>
      <c r="AN11">
        <v>80</v>
      </c>
      <c r="AO11">
        <v>17.696377999999999</v>
      </c>
      <c r="AP11">
        <v>1800.5</v>
      </c>
      <c r="AQ11">
        <v>0</v>
      </c>
      <c r="AR11">
        <v>2</v>
      </c>
      <c r="AS11">
        <v>404</v>
      </c>
      <c r="AT11">
        <v>0.622</v>
      </c>
      <c r="AU11">
        <v>32.046999999999997</v>
      </c>
      <c r="AV11">
        <v>5820</v>
      </c>
      <c r="AW11">
        <v>0</v>
      </c>
      <c r="AX11" s="29">
        <v>0.54</v>
      </c>
      <c r="AY11">
        <v>0.89884615384615385</v>
      </c>
      <c r="AZ11" t="s">
        <v>69</v>
      </c>
      <c r="BA11" t="s">
        <v>173</v>
      </c>
      <c r="BB11">
        <v>1</v>
      </c>
      <c r="BC11" t="s">
        <v>300</v>
      </c>
      <c r="BD11">
        <v>2</v>
      </c>
      <c r="BE11">
        <v>44178.906000000003</v>
      </c>
      <c r="BF11">
        <v>1.4550066042830486E-2</v>
      </c>
      <c r="BG11">
        <v>1.3078270900805711E-2</v>
      </c>
      <c r="BH11">
        <v>282532.89400000003</v>
      </c>
      <c r="BI11">
        <v>2.2751545524465552E-3</v>
      </c>
      <c r="BJ11">
        <v>2.0450139188721538E-3</v>
      </c>
      <c r="BK11">
        <v>1</v>
      </c>
      <c r="BL11" t="s">
        <v>69</v>
      </c>
      <c r="BM11">
        <v>0</v>
      </c>
      <c r="BN11" t="s">
        <v>303</v>
      </c>
    </row>
    <row r="12" spans="1:66" s="2" customFormat="1">
      <c r="A12" s="133" t="str">
        <f t="shared" si="20"/>
        <v>강화교통</v>
      </c>
      <c r="B12" s="109" t="str">
        <f t="shared" si="1"/>
        <v>17</v>
      </c>
      <c r="C12" s="134" t="str">
        <f t="shared" si="21"/>
        <v>78바3234</v>
      </c>
      <c r="D12" s="109" t="str">
        <f t="shared" si="22"/>
        <v>대형</v>
      </c>
      <c r="E12" s="106" t="str">
        <f t="shared" si="16"/>
        <v>C</v>
      </c>
      <c r="F12" s="154">
        <f t="shared" si="17"/>
        <v>0.85399999999999987</v>
      </c>
      <c r="G12" s="155">
        <f t="shared" si="18"/>
        <v>2.1349999999999998</v>
      </c>
      <c r="H12" s="156">
        <f t="shared" si="19"/>
        <v>2.5</v>
      </c>
      <c r="I12" s="157">
        <f t="shared" si="23"/>
        <v>3936.5419999999999</v>
      </c>
      <c r="J12" s="158">
        <f t="shared" si="24"/>
        <v>2.9590976395453335E-2</v>
      </c>
      <c r="K12" s="158">
        <f t="shared" si="25"/>
        <v>0.40657000308579488</v>
      </c>
      <c r="L12" s="158">
        <f t="shared" si="26"/>
        <v>0.19382493569229034</v>
      </c>
      <c r="M12" s="159">
        <f t="shared" si="27"/>
        <v>12.923999999999999</v>
      </c>
      <c r="N12" s="160">
        <f t="shared" si="28"/>
        <v>1.143</v>
      </c>
      <c r="O12" s="160">
        <f t="shared" si="29"/>
        <v>13.337</v>
      </c>
      <c r="P12" s="161">
        <f t="shared" si="30"/>
        <v>0</v>
      </c>
      <c r="Q12" s="162">
        <f t="shared" si="31"/>
        <v>73</v>
      </c>
      <c r="R12" s="163">
        <f t="shared" si="32"/>
        <v>25.317316358626314</v>
      </c>
      <c r="S12" s="135">
        <f t="shared" si="33"/>
        <v>45</v>
      </c>
      <c r="T12" s="135">
        <f t="shared" si="34"/>
        <v>525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292</v>
      </c>
      <c r="Z12" t="s">
        <v>141</v>
      </c>
      <c r="AA12" t="s">
        <v>48</v>
      </c>
      <c r="AB12">
        <v>503</v>
      </c>
      <c r="AC12" s="1">
        <v>3936.5419999999999</v>
      </c>
      <c r="AD12" s="1">
        <v>1843.9459999999999</v>
      </c>
      <c r="AE12" s="28">
        <v>2.1349999999999998</v>
      </c>
      <c r="AF12">
        <v>2.5</v>
      </c>
      <c r="AG12">
        <v>12.923999999999999</v>
      </c>
      <c r="AH12">
        <v>275.76687199999998</v>
      </c>
      <c r="AI12">
        <v>8.1602110000000003</v>
      </c>
      <c r="AJ12">
        <v>112.118538</v>
      </c>
      <c r="AK12">
        <v>763</v>
      </c>
      <c r="AL12">
        <v>45</v>
      </c>
      <c r="AM12">
        <v>525</v>
      </c>
      <c r="AN12">
        <v>73</v>
      </c>
      <c r="AO12">
        <v>14.274889999999999</v>
      </c>
      <c r="AP12">
        <v>252.7</v>
      </c>
      <c r="AQ12">
        <v>0</v>
      </c>
      <c r="AR12">
        <v>68</v>
      </c>
      <c r="AS12">
        <v>34698</v>
      </c>
      <c r="AT12">
        <v>1.143</v>
      </c>
      <c r="AU12">
        <v>13.337</v>
      </c>
      <c r="AV12">
        <v>17735</v>
      </c>
      <c r="AW12">
        <v>0</v>
      </c>
      <c r="AX12" s="29">
        <v>0.56000000000000005</v>
      </c>
      <c r="AY12" s="2">
        <v>0.85399999999999987</v>
      </c>
      <c r="AZ12" s="2" t="s">
        <v>69</v>
      </c>
      <c r="BA12" s="2" t="s">
        <v>173</v>
      </c>
      <c r="BB12" s="2">
        <v>5</v>
      </c>
      <c r="BC12" s="2" t="s">
        <v>330</v>
      </c>
      <c r="BD12" s="2">
        <v>2</v>
      </c>
      <c r="BE12" s="2">
        <v>44178.906000000003</v>
      </c>
      <c r="BF12" s="2">
        <v>8.9104560443393502E-2</v>
      </c>
      <c r="BG12" s="2">
        <v>7.6095294618658035E-2</v>
      </c>
      <c r="BH12" s="2">
        <v>282532.89400000003</v>
      </c>
      <c r="BI12" s="2">
        <v>1.3933039598567945E-2</v>
      </c>
      <c r="BJ12" s="2">
        <v>1.1898815817177022E-2</v>
      </c>
      <c r="BK12" s="2">
        <v>1</v>
      </c>
      <c r="BL12" s="2" t="s">
        <v>67</v>
      </c>
      <c r="BM12" s="2">
        <v>1</v>
      </c>
      <c r="BN12" s="2" t="s">
        <v>298</v>
      </c>
    </row>
    <row r="13" spans="1:66">
      <c r="A13" s="136" t="str">
        <f t="shared" si="20"/>
        <v>강화교통</v>
      </c>
      <c r="B13" s="125" t="str">
        <f t="shared" si="1"/>
        <v>17</v>
      </c>
      <c r="C13" s="137" t="str">
        <f t="shared" si="21"/>
        <v>78바3238</v>
      </c>
      <c r="D13" s="125" t="str">
        <f t="shared" si="22"/>
        <v>대형</v>
      </c>
      <c r="E13" s="122" t="str">
        <f t="shared" si="16"/>
        <v>F</v>
      </c>
      <c r="F13" s="144">
        <f t="shared" si="17"/>
        <v>0.79679999999999995</v>
      </c>
      <c r="G13" s="145">
        <f t="shared" si="18"/>
        <v>1.992</v>
      </c>
      <c r="H13" s="146">
        <f t="shared" si="19"/>
        <v>2.5</v>
      </c>
      <c r="I13" s="147">
        <f t="shared" si="23"/>
        <v>6585.11</v>
      </c>
      <c r="J13" s="148">
        <f t="shared" si="24"/>
        <v>2.3029619417945388E-2</v>
      </c>
      <c r="K13" s="148">
        <f t="shared" si="25"/>
        <v>0.37453886393363384</v>
      </c>
      <c r="L13" s="148">
        <f t="shared" si="26"/>
        <v>0.17645870759941748</v>
      </c>
      <c r="M13" s="149">
        <f t="shared" si="27"/>
        <v>13.186</v>
      </c>
      <c r="N13" s="150">
        <f t="shared" si="28"/>
        <v>1.0780000000000001</v>
      </c>
      <c r="O13" s="150">
        <f t="shared" si="29"/>
        <v>8.8529999999999998</v>
      </c>
      <c r="P13" s="151">
        <f t="shared" si="30"/>
        <v>0</v>
      </c>
      <c r="Q13" s="152">
        <f t="shared" si="31"/>
        <v>74</v>
      </c>
      <c r="R13" s="153">
        <f t="shared" si="32"/>
        <v>24.826142993118587</v>
      </c>
      <c r="S13" s="138">
        <f t="shared" si="33"/>
        <v>71</v>
      </c>
      <c r="T13" s="138">
        <f t="shared" si="34"/>
        <v>583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307</v>
      </c>
      <c r="Z13" s="4" t="s">
        <v>141</v>
      </c>
      <c r="AA13" s="4" t="s">
        <v>48</v>
      </c>
      <c r="AB13" s="4">
        <v>503</v>
      </c>
      <c r="AC13" s="4">
        <v>6585.11</v>
      </c>
      <c r="AD13" s="4">
        <v>3305.25</v>
      </c>
      <c r="AE13" s="4">
        <v>1.992</v>
      </c>
      <c r="AF13" s="4">
        <v>2.5</v>
      </c>
      <c r="AG13" s="4">
        <v>13.186</v>
      </c>
      <c r="AH13" s="4">
        <v>440.29737599999999</v>
      </c>
      <c r="AI13" s="4">
        <v>10.139881000000001</v>
      </c>
      <c r="AJ13" s="4">
        <v>164.908479</v>
      </c>
      <c r="AK13" s="4">
        <v>1162</v>
      </c>
      <c r="AL13" s="4">
        <v>71</v>
      </c>
      <c r="AM13" s="4">
        <v>583</v>
      </c>
      <c r="AN13" s="4">
        <v>74</v>
      </c>
      <c r="AO13" s="4">
        <v>14.956049999999999</v>
      </c>
      <c r="AP13" s="4">
        <v>535.20000000000005</v>
      </c>
      <c r="AQ13" s="4">
        <v>0</v>
      </c>
      <c r="AR13" s="4">
        <v>60</v>
      </c>
      <c r="AS13" s="4">
        <v>30186</v>
      </c>
      <c r="AT13" s="4">
        <v>1.0780000000000001</v>
      </c>
      <c r="AU13" s="4">
        <v>8.8529999999999998</v>
      </c>
      <c r="AV13" s="4">
        <v>53141</v>
      </c>
      <c r="AW13" s="4">
        <v>0</v>
      </c>
      <c r="AX13" s="30">
        <v>0.54</v>
      </c>
      <c r="AY13">
        <v>0.79679999999999995</v>
      </c>
      <c r="AZ13" t="s">
        <v>70</v>
      </c>
      <c r="BA13" t="s">
        <v>173</v>
      </c>
      <c r="BB13">
        <v>1</v>
      </c>
      <c r="BC13" t="s">
        <v>279</v>
      </c>
      <c r="BD13">
        <v>6</v>
      </c>
      <c r="BE13">
        <v>44178.906000000003</v>
      </c>
      <c r="BF13">
        <v>0.14905552437174427</v>
      </c>
      <c r="BG13">
        <v>0.11876744181940582</v>
      </c>
      <c r="BH13">
        <v>282532.89400000003</v>
      </c>
      <c r="BI13">
        <v>2.3307410003735703E-2</v>
      </c>
      <c r="BJ13">
        <v>1.8571344290976607E-2</v>
      </c>
      <c r="BK13">
        <v>1</v>
      </c>
      <c r="BL13" t="s">
        <v>70</v>
      </c>
      <c r="BM13">
        <v>0</v>
      </c>
      <c r="BN13" t="s">
        <v>303</v>
      </c>
    </row>
    <row r="14" spans="1:66">
      <c r="A14" s="133" t="str">
        <f t="shared" si="20"/>
        <v>강화교통</v>
      </c>
      <c r="B14" s="109" t="str">
        <f t="shared" si="1"/>
        <v>17</v>
      </c>
      <c r="C14" s="134" t="str">
        <f t="shared" si="21"/>
        <v>78바3239</v>
      </c>
      <c r="D14" s="109" t="str">
        <f t="shared" si="22"/>
        <v>대형</v>
      </c>
      <c r="E14" s="106" t="str">
        <f t="shared" si="16"/>
        <v>C</v>
      </c>
      <c r="F14" s="154">
        <f t="shared" si="17"/>
        <v>0.85440000000000005</v>
      </c>
      <c r="G14" s="155">
        <f t="shared" si="18"/>
        <v>2.1360000000000001</v>
      </c>
      <c r="H14" s="156">
        <f t="shared" si="19"/>
        <v>2.5</v>
      </c>
      <c r="I14" s="157">
        <f t="shared" si="23"/>
        <v>6622.942</v>
      </c>
      <c r="J14" s="158">
        <f t="shared" si="24"/>
        <v>1.5138945473717578E-2</v>
      </c>
      <c r="K14" s="158">
        <f t="shared" si="25"/>
        <v>0.3628484942278401</v>
      </c>
      <c r="L14" s="158">
        <f t="shared" si="26"/>
        <v>0.17816855409574778</v>
      </c>
      <c r="M14" s="159">
        <f t="shared" si="27"/>
        <v>11.282</v>
      </c>
      <c r="N14" s="160">
        <f t="shared" si="28"/>
        <v>0.16600000000000001</v>
      </c>
      <c r="O14" s="160">
        <f t="shared" si="29"/>
        <v>7.1870000000000003</v>
      </c>
      <c r="P14" s="161">
        <f t="shared" si="30"/>
        <v>1.4916666666666667</v>
      </c>
      <c r="Q14" s="162">
        <f t="shared" si="31"/>
        <v>94</v>
      </c>
      <c r="R14" s="163">
        <f t="shared" si="32"/>
        <v>24.553956949488732</v>
      </c>
      <c r="S14" s="135">
        <f t="shared" si="33"/>
        <v>11</v>
      </c>
      <c r="T14" s="135">
        <f t="shared" si="34"/>
        <v>476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293</v>
      </c>
      <c r="Z14" t="s">
        <v>141</v>
      </c>
      <c r="AA14" t="s">
        <v>48</v>
      </c>
      <c r="AB14">
        <v>503</v>
      </c>
      <c r="AC14" s="1">
        <v>6622.942</v>
      </c>
      <c r="AD14" s="1">
        <v>3101.1329999999998</v>
      </c>
      <c r="AE14" s="28">
        <v>2.1360000000000001</v>
      </c>
      <c r="AF14">
        <v>2.5</v>
      </c>
      <c r="AG14">
        <v>11.282</v>
      </c>
      <c r="AH14">
        <v>433.64096999999998</v>
      </c>
      <c r="AI14">
        <v>6.5648669999999996</v>
      </c>
      <c r="AJ14">
        <v>157.34597299999999</v>
      </c>
      <c r="AK14">
        <v>1180</v>
      </c>
      <c r="AL14">
        <v>11</v>
      </c>
      <c r="AM14">
        <v>476</v>
      </c>
      <c r="AN14">
        <v>94</v>
      </c>
      <c r="AO14">
        <v>15.272869</v>
      </c>
      <c r="AP14">
        <v>1049</v>
      </c>
      <c r="AQ14">
        <v>89.5</v>
      </c>
      <c r="AR14">
        <v>16</v>
      </c>
      <c r="AS14">
        <v>6640</v>
      </c>
      <c r="AT14">
        <v>0.16600000000000001</v>
      </c>
      <c r="AU14">
        <v>7.1870000000000003</v>
      </c>
      <c r="AV14">
        <v>56867</v>
      </c>
      <c r="AW14">
        <v>0</v>
      </c>
      <c r="AX14" s="29">
        <v>0.53</v>
      </c>
      <c r="AY14">
        <v>0.85440000000000005</v>
      </c>
      <c r="AZ14" t="s">
        <v>69</v>
      </c>
      <c r="BA14" t="s">
        <v>173</v>
      </c>
      <c r="BB14">
        <v>4</v>
      </c>
      <c r="BC14" t="s">
        <v>331</v>
      </c>
      <c r="BD14">
        <v>8</v>
      </c>
      <c r="BE14">
        <v>44178.906000000003</v>
      </c>
      <c r="BF14">
        <v>0.14991186065132531</v>
      </c>
      <c r="BG14">
        <v>0.12808469374049236</v>
      </c>
      <c r="BH14">
        <v>282532.89400000003</v>
      </c>
      <c r="BI14">
        <v>2.3441312996284245E-2</v>
      </c>
      <c r="BJ14">
        <v>2.0028257824025258E-2</v>
      </c>
      <c r="BK14">
        <v>1</v>
      </c>
      <c r="BL14" t="s">
        <v>67</v>
      </c>
      <c r="BM14">
        <v>1</v>
      </c>
      <c r="BN14" t="s">
        <v>298</v>
      </c>
    </row>
    <row r="15" spans="1:66">
      <c r="A15" s="136" t="str">
        <f t="shared" si="20"/>
        <v>강화교통</v>
      </c>
      <c r="B15" s="125" t="str">
        <f t="shared" si="1"/>
        <v>60-5</v>
      </c>
      <c r="C15" s="137" t="str">
        <f t="shared" si="21"/>
        <v>78바3205</v>
      </c>
      <c r="D15" s="125" t="str">
        <f t="shared" si="22"/>
        <v>대형</v>
      </c>
      <c r="E15" s="122" t="str">
        <f t="shared" si="16"/>
        <v>D</v>
      </c>
      <c r="F15" s="144">
        <f t="shared" si="17"/>
        <v>0.81923076923076921</v>
      </c>
      <c r="G15" s="145">
        <f t="shared" si="18"/>
        <v>3.1949999999999998</v>
      </c>
      <c r="H15" s="146">
        <f t="shared" si="19"/>
        <v>3.9</v>
      </c>
      <c r="I15" s="147">
        <f t="shared" si="23"/>
        <v>6311.5069999999996</v>
      </c>
      <c r="J15" s="148">
        <f t="shared" si="24"/>
        <v>2.5658179245063004E-2</v>
      </c>
      <c r="K15" s="148">
        <f t="shared" si="25"/>
        <v>0.25394125195648348</v>
      </c>
      <c r="L15" s="148">
        <f t="shared" si="26"/>
        <v>0.21104309953233041</v>
      </c>
      <c r="M15" s="149">
        <f t="shared" si="27"/>
        <v>13.489000000000001</v>
      </c>
      <c r="N15" s="150">
        <f t="shared" si="28"/>
        <v>4.8000000000000001E-2</v>
      </c>
      <c r="O15" s="150">
        <f t="shared" si="29"/>
        <v>10.917</v>
      </c>
      <c r="P15" s="151">
        <f t="shared" si="30"/>
        <v>39.080000000000005</v>
      </c>
      <c r="Q15" s="152">
        <f t="shared" si="31"/>
        <v>92</v>
      </c>
      <c r="R15" s="153">
        <f t="shared" si="32"/>
        <v>41.169228268457381</v>
      </c>
      <c r="S15" s="138">
        <f t="shared" si="33"/>
        <v>3</v>
      </c>
      <c r="T15" s="138">
        <f t="shared" si="34"/>
        <v>689</v>
      </c>
      <c r="U15" t="s">
        <v>117</v>
      </c>
      <c r="V15" s="5" t="s">
        <v>119</v>
      </c>
      <c r="W15" t="s">
        <v>117</v>
      </c>
      <c r="X15" s="5" t="s">
        <v>119</v>
      </c>
      <c r="Y15" t="s">
        <v>175</v>
      </c>
      <c r="Z15" t="s">
        <v>141</v>
      </c>
      <c r="AA15" t="s">
        <v>48</v>
      </c>
      <c r="AB15">
        <v>503</v>
      </c>
      <c r="AC15" s="1">
        <v>6311.5069999999996</v>
      </c>
      <c r="AD15" s="1">
        <v>1975.636</v>
      </c>
      <c r="AE15" s="28">
        <v>3.1949999999999998</v>
      </c>
      <c r="AF15">
        <v>3.9</v>
      </c>
      <c r="AG15">
        <v>13.489000000000001</v>
      </c>
      <c r="AH15">
        <v>212.80718899999999</v>
      </c>
      <c r="AI15">
        <v>5.4602449999999996</v>
      </c>
      <c r="AJ15">
        <v>54.040523999999998</v>
      </c>
      <c r="AK15">
        <v>1332</v>
      </c>
      <c r="AL15">
        <v>3</v>
      </c>
      <c r="AM15">
        <v>689</v>
      </c>
      <c r="AN15">
        <v>92</v>
      </c>
      <c r="AO15">
        <v>29.658335000000001</v>
      </c>
      <c r="AP15">
        <v>46835.7</v>
      </c>
      <c r="AQ15">
        <v>2344.8000000000002</v>
      </c>
      <c r="AR15">
        <v>55</v>
      </c>
      <c r="AS15">
        <v>40902</v>
      </c>
      <c r="AT15">
        <v>4.8000000000000001E-2</v>
      </c>
      <c r="AU15">
        <v>10.917</v>
      </c>
      <c r="AV15">
        <v>61801</v>
      </c>
      <c r="AW15">
        <v>0</v>
      </c>
      <c r="AX15" s="29">
        <v>0.53</v>
      </c>
      <c r="AY15">
        <v>0.81923076923076921</v>
      </c>
      <c r="AZ15" t="s">
        <v>67</v>
      </c>
      <c r="BA15" t="s">
        <v>287</v>
      </c>
      <c r="BB15">
        <v>3</v>
      </c>
      <c r="BC15" t="s">
        <v>332</v>
      </c>
      <c r="BD15">
        <v>5</v>
      </c>
      <c r="BE15">
        <v>31755.478999999999</v>
      </c>
      <c r="BF15">
        <v>0.19875332379650137</v>
      </c>
      <c r="BG15">
        <v>0.16282483834097997</v>
      </c>
      <c r="BH15">
        <v>282532.89400000003</v>
      </c>
      <c r="BI15">
        <v>2.233901656774874E-2</v>
      </c>
      <c r="BJ15">
        <v>1.8300809726655699E-2</v>
      </c>
      <c r="BK15">
        <v>2</v>
      </c>
      <c r="BL15" t="s">
        <v>67</v>
      </c>
      <c r="BM15">
        <v>0</v>
      </c>
      <c r="BN15" t="s">
        <v>303</v>
      </c>
    </row>
    <row r="16" spans="1:66">
      <c r="A16" s="133" t="str">
        <f t="shared" si="20"/>
        <v>강화교통</v>
      </c>
      <c r="B16" s="109" t="str">
        <f t="shared" si="1"/>
        <v>60-5</v>
      </c>
      <c r="C16" s="134" t="str">
        <f t="shared" si="21"/>
        <v>78바3206</v>
      </c>
      <c r="D16" s="109" t="str">
        <f t="shared" si="22"/>
        <v>대형</v>
      </c>
      <c r="E16" s="106" t="str">
        <f t="shared" si="16"/>
        <v>D</v>
      </c>
      <c r="F16" s="154">
        <f t="shared" si="17"/>
        <v>0.81923076923076921</v>
      </c>
      <c r="G16" s="155">
        <f t="shared" si="18"/>
        <v>3.1949999999999998</v>
      </c>
      <c r="H16" s="156">
        <f t="shared" si="19"/>
        <v>3.9</v>
      </c>
      <c r="I16" s="157">
        <f t="shared" si="23"/>
        <v>946.66399999999999</v>
      </c>
      <c r="J16" s="158">
        <f t="shared" si="24"/>
        <v>1.2509098010155192E-2</v>
      </c>
      <c r="K16" s="158">
        <f t="shared" si="25"/>
        <v>0.25187999854445237</v>
      </c>
      <c r="L16" s="158">
        <f t="shared" si="26"/>
        <v>0.18591601666483568</v>
      </c>
      <c r="M16" s="159">
        <f t="shared" si="27"/>
        <v>13.646000000000001</v>
      </c>
      <c r="N16" s="160">
        <f t="shared" si="28"/>
        <v>0</v>
      </c>
      <c r="O16" s="160">
        <f t="shared" si="29"/>
        <v>19.754000000000001</v>
      </c>
      <c r="P16" s="161">
        <f t="shared" si="30"/>
        <v>0</v>
      </c>
      <c r="Q16" s="162">
        <f t="shared" si="31"/>
        <v>82</v>
      </c>
      <c r="R16" s="163">
        <f t="shared" si="32"/>
        <v>43.120550732366652</v>
      </c>
      <c r="S16" s="135">
        <f t="shared" si="33"/>
        <v>0</v>
      </c>
      <c r="T16" s="135">
        <f t="shared" si="34"/>
        <v>187</v>
      </c>
      <c r="U16" t="s">
        <v>117</v>
      </c>
      <c r="V16" t="s">
        <v>119</v>
      </c>
      <c r="W16" s="4" t="s">
        <v>117</v>
      </c>
      <c r="X16" t="s">
        <v>119</v>
      </c>
      <c r="Y16" s="4" t="s">
        <v>442</v>
      </c>
      <c r="Z16" s="4" t="s">
        <v>141</v>
      </c>
      <c r="AA16" s="4" t="s">
        <v>48</v>
      </c>
      <c r="AB16" s="4">
        <v>503</v>
      </c>
      <c r="AC16" s="4">
        <v>946.66399999999999</v>
      </c>
      <c r="AD16" s="4">
        <v>296.29399999999998</v>
      </c>
      <c r="AE16" s="4">
        <v>3.1949999999999998</v>
      </c>
      <c r="AF16" s="4">
        <v>3.9</v>
      </c>
      <c r="AG16" s="4">
        <v>13.646000000000001</v>
      </c>
      <c r="AH16" s="4">
        <v>29.844438</v>
      </c>
      <c r="AI16" s="4">
        <v>0.37332700000000002</v>
      </c>
      <c r="AJ16" s="4">
        <v>7.5172169999999996</v>
      </c>
      <c r="AK16" s="4">
        <v>176</v>
      </c>
      <c r="AL16" s="4">
        <v>0</v>
      </c>
      <c r="AM16" s="4">
        <v>187</v>
      </c>
      <c r="AN16" s="4">
        <v>82</v>
      </c>
      <c r="AO16" s="4">
        <v>31.719947000000001</v>
      </c>
      <c r="AP16" s="4">
        <v>5635</v>
      </c>
      <c r="AQ16" s="4">
        <v>0</v>
      </c>
      <c r="AR16" s="4">
        <v>7</v>
      </c>
      <c r="AS16" s="4">
        <v>4673</v>
      </c>
      <c r="AT16" s="4">
        <v>0</v>
      </c>
      <c r="AU16" s="4">
        <v>19.754000000000001</v>
      </c>
      <c r="AV16" s="4">
        <v>0</v>
      </c>
      <c r="AW16" s="4">
        <v>0</v>
      </c>
      <c r="AX16" s="30">
        <v>0.51</v>
      </c>
      <c r="AY16">
        <v>0.81923076923076921</v>
      </c>
      <c r="AZ16" t="s">
        <v>67</v>
      </c>
      <c r="BA16" t="s">
        <v>287</v>
      </c>
      <c r="BB16">
        <v>3</v>
      </c>
      <c r="BC16" t="s">
        <v>332</v>
      </c>
      <c r="BD16">
        <v>1</v>
      </c>
      <c r="BE16">
        <v>31755.478999999999</v>
      </c>
      <c r="BF16">
        <v>2.9811044575961208E-2</v>
      </c>
      <c r="BG16">
        <v>2.4422124979537451E-2</v>
      </c>
      <c r="BH16">
        <v>282532.89400000003</v>
      </c>
      <c r="BI16">
        <v>3.3506328647169839E-3</v>
      </c>
      <c r="BJ16">
        <v>2.7449415391719903E-3</v>
      </c>
      <c r="BK16">
        <v>2</v>
      </c>
      <c r="BL16" t="s">
        <v>437</v>
      </c>
      <c r="BM16" t="s">
        <v>438</v>
      </c>
      <c r="BN16" t="s">
        <v>437</v>
      </c>
    </row>
    <row r="17" spans="1:66">
      <c r="A17" s="136" t="str">
        <f t="shared" si="20"/>
        <v>강화교통</v>
      </c>
      <c r="B17" s="125" t="str">
        <f t="shared" si="1"/>
        <v>60-5</v>
      </c>
      <c r="C17" s="137" t="str">
        <f t="shared" si="21"/>
        <v>78바3207</v>
      </c>
      <c r="D17" s="125" t="str">
        <f t="shared" si="22"/>
        <v>대형</v>
      </c>
      <c r="E17" s="122" t="str">
        <f t="shared" si="16"/>
        <v>D</v>
      </c>
      <c r="F17" s="144">
        <f t="shared" si="17"/>
        <v>0.82200000000000006</v>
      </c>
      <c r="G17" s="145">
        <f t="shared" si="18"/>
        <v>2.4660000000000002</v>
      </c>
      <c r="H17" s="146">
        <f t="shared" si="19"/>
        <v>3</v>
      </c>
      <c r="I17" s="147">
        <f t="shared" si="23"/>
        <v>4650.88</v>
      </c>
      <c r="J17" s="148">
        <f t="shared" si="24"/>
        <v>4.1630405307116793E-2</v>
      </c>
      <c r="K17" s="148">
        <f t="shared" si="25"/>
        <v>0.31010568095369251</v>
      </c>
      <c r="L17" s="148">
        <f t="shared" si="26"/>
        <v>0.24683500756846016</v>
      </c>
      <c r="M17" s="149">
        <f t="shared" si="27"/>
        <v>14.909000000000001</v>
      </c>
      <c r="N17" s="150">
        <f t="shared" si="28"/>
        <v>1.484</v>
      </c>
      <c r="O17" s="150">
        <f t="shared" si="29"/>
        <v>29.693000000000001</v>
      </c>
      <c r="P17" s="151">
        <f t="shared" si="30"/>
        <v>10.270000000000001</v>
      </c>
      <c r="Q17" s="152">
        <f t="shared" si="31"/>
        <v>100</v>
      </c>
      <c r="R17" s="153">
        <f t="shared" si="32"/>
        <v>36.017184086238771</v>
      </c>
      <c r="S17" s="138">
        <f t="shared" si="33"/>
        <v>69</v>
      </c>
      <c r="T17" s="138">
        <f t="shared" si="34"/>
        <v>1381</v>
      </c>
      <c r="U17" t="s">
        <v>117</v>
      </c>
      <c r="V17" s="5" t="s">
        <v>119</v>
      </c>
      <c r="W17" t="s">
        <v>117</v>
      </c>
      <c r="X17" s="5" t="s">
        <v>119</v>
      </c>
      <c r="Y17" t="s">
        <v>308</v>
      </c>
      <c r="Z17" t="s">
        <v>141</v>
      </c>
      <c r="AA17" t="s">
        <v>48</v>
      </c>
      <c r="AB17">
        <v>503</v>
      </c>
      <c r="AC17" s="1">
        <v>4650.88</v>
      </c>
      <c r="AD17" s="1">
        <v>1886.261</v>
      </c>
      <c r="AE17" s="28">
        <v>2.4660000000000002</v>
      </c>
      <c r="AF17">
        <v>3</v>
      </c>
      <c r="AG17">
        <v>14.909000000000001</v>
      </c>
      <c r="AH17">
        <v>199.19275200000001</v>
      </c>
      <c r="AI17">
        <v>8.2924749999999996</v>
      </c>
      <c r="AJ17">
        <v>61.770803999999998</v>
      </c>
      <c r="AK17">
        <v>1148</v>
      </c>
      <c r="AL17">
        <v>69</v>
      </c>
      <c r="AM17">
        <v>1381</v>
      </c>
      <c r="AN17">
        <v>100</v>
      </c>
      <c r="AO17">
        <v>23.34864</v>
      </c>
      <c r="AP17">
        <v>19129.8</v>
      </c>
      <c r="AQ17">
        <v>616.20000000000005</v>
      </c>
      <c r="AR17">
        <v>36</v>
      </c>
      <c r="AS17">
        <v>38627</v>
      </c>
      <c r="AT17">
        <v>1.484</v>
      </c>
      <c r="AU17">
        <v>29.693000000000001</v>
      </c>
      <c r="AV17">
        <v>0</v>
      </c>
      <c r="AW17">
        <v>0</v>
      </c>
      <c r="AX17" s="29">
        <v>0.5</v>
      </c>
      <c r="AY17">
        <v>0.82200000000000006</v>
      </c>
      <c r="AZ17" t="s">
        <v>67</v>
      </c>
      <c r="BA17" t="s">
        <v>287</v>
      </c>
      <c r="BB17">
        <v>1</v>
      </c>
      <c r="BC17" t="s">
        <v>310</v>
      </c>
      <c r="BD17">
        <v>1</v>
      </c>
      <c r="BE17">
        <v>31755.478999999999</v>
      </c>
      <c r="BF17">
        <v>0.14645913544557146</v>
      </c>
      <c r="BG17">
        <v>0.12038940933625975</v>
      </c>
      <c r="BH17">
        <v>282532.89400000003</v>
      </c>
      <c r="BI17">
        <v>1.646137529034053E-2</v>
      </c>
      <c r="BJ17">
        <v>1.3531250488659916E-2</v>
      </c>
      <c r="BK17">
        <v>1</v>
      </c>
      <c r="BL17" t="s">
        <v>70</v>
      </c>
      <c r="BM17">
        <v>1</v>
      </c>
      <c r="BN17" t="s">
        <v>298</v>
      </c>
    </row>
    <row r="18" spans="1:66">
      <c r="A18" s="133" t="str">
        <f t="shared" si="20"/>
        <v>강화교통</v>
      </c>
      <c r="B18" s="109" t="str">
        <f t="shared" si="1"/>
        <v>60-5</v>
      </c>
      <c r="C18" s="134" t="str">
        <f t="shared" si="21"/>
        <v>78바3231</v>
      </c>
      <c r="D18" s="109" t="str">
        <f t="shared" si="22"/>
        <v>대형</v>
      </c>
      <c r="E18" s="106" t="str">
        <f t="shared" si="16"/>
        <v>D</v>
      </c>
      <c r="F18" s="154">
        <f t="shared" si="17"/>
        <v>0.82131578947368422</v>
      </c>
      <c r="G18" s="155">
        <f t="shared" si="18"/>
        <v>3.121</v>
      </c>
      <c r="H18" s="156">
        <f t="shared" si="19"/>
        <v>3.8</v>
      </c>
      <c r="I18" s="157">
        <f t="shared" si="23"/>
        <v>9872.3950000000004</v>
      </c>
      <c r="J18" s="158">
        <f t="shared" si="24"/>
        <v>4.3001601147957584E-2</v>
      </c>
      <c r="K18" s="158">
        <f t="shared" si="25"/>
        <v>0.23396985194933215</v>
      </c>
      <c r="L18" s="158">
        <f t="shared" si="26"/>
        <v>0.18192140812842272</v>
      </c>
      <c r="M18" s="159">
        <f t="shared" si="27"/>
        <v>17.280999999999999</v>
      </c>
      <c r="N18" s="160">
        <f t="shared" si="28"/>
        <v>6.0999999999999999E-2</v>
      </c>
      <c r="O18" s="160">
        <f t="shared" si="29"/>
        <v>23.885000000000002</v>
      </c>
      <c r="P18" s="161">
        <f t="shared" si="30"/>
        <v>120.02</v>
      </c>
      <c r="Q18" s="162">
        <f t="shared" si="31"/>
        <v>92</v>
      </c>
      <c r="R18" s="163">
        <f t="shared" si="32"/>
        <v>40.750340943329753</v>
      </c>
      <c r="S18" s="135">
        <f t="shared" si="33"/>
        <v>6</v>
      </c>
      <c r="T18" s="135">
        <f t="shared" si="34"/>
        <v>2358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176</v>
      </c>
      <c r="Z18" t="s">
        <v>141</v>
      </c>
      <c r="AA18" t="s">
        <v>48</v>
      </c>
      <c r="AB18">
        <v>503</v>
      </c>
      <c r="AC18" s="1">
        <v>9872.3950000000004</v>
      </c>
      <c r="AD18" s="1">
        <v>3162.7979999999998</v>
      </c>
      <c r="AE18" s="28">
        <v>3.121</v>
      </c>
      <c r="AF18">
        <v>3.8</v>
      </c>
      <c r="AG18">
        <v>17.280999999999999</v>
      </c>
      <c r="AH18">
        <v>335.070221</v>
      </c>
      <c r="AI18">
        <v>14.408556000000001</v>
      </c>
      <c r="AJ18">
        <v>78.396330000000006</v>
      </c>
      <c r="AK18">
        <v>1796</v>
      </c>
      <c r="AL18">
        <v>6</v>
      </c>
      <c r="AM18">
        <v>2358</v>
      </c>
      <c r="AN18">
        <v>92</v>
      </c>
      <c r="AO18">
        <v>29.463659</v>
      </c>
      <c r="AP18">
        <v>56729.3</v>
      </c>
      <c r="AQ18">
        <v>7201.2</v>
      </c>
      <c r="AR18">
        <v>75</v>
      </c>
      <c r="AS18">
        <v>36427</v>
      </c>
      <c r="AT18">
        <v>6.0999999999999999E-2</v>
      </c>
      <c r="AU18">
        <v>23.885000000000002</v>
      </c>
      <c r="AV18">
        <v>97389</v>
      </c>
      <c r="AW18">
        <v>0</v>
      </c>
      <c r="AX18" s="29">
        <v>0.62</v>
      </c>
      <c r="AY18">
        <v>0.82131578947368422</v>
      </c>
      <c r="AZ18" t="s">
        <v>67</v>
      </c>
      <c r="BA18" t="s">
        <v>287</v>
      </c>
      <c r="BB18">
        <v>2</v>
      </c>
      <c r="BC18" t="s">
        <v>333</v>
      </c>
      <c r="BD18">
        <v>5</v>
      </c>
      <c r="BE18">
        <v>31755.478999999999</v>
      </c>
      <c r="BF18">
        <v>0.31088792582848462</v>
      </c>
      <c r="BG18">
        <v>0.25533716223965802</v>
      </c>
      <c r="BH18">
        <v>282532.89400000003</v>
      </c>
      <c r="BI18">
        <v>3.4942462310246961E-2</v>
      </c>
      <c r="BJ18">
        <v>2.8698796018494937E-2</v>
      </c>
      <c r="BK18">
        <v>1</v>
      </c>
      <c r="BL18" t="s">
        <v>67</v>
      </c>
      <c r="BM18">
        <v>0</v>
      </c>
      <c r="BN18" t="s">
        <v>303</v>
      </c>
    </row>
    <row r="19" spans="1:66">
      <c r="A19" s="136" t="str">
        <f t="shared" si="20"/>
        <v>강화교통</v>
      </c>
      <c r="B19" s="125" t="str">
        <f t="shared" si="1"/>
        <v>60-5</v>
      </c>
      <c r="C19" s="137" t="str">
        <f t="shared" si="21"/>
        <v>78바3232</v>
      </c>
      <c r="D19" s="125" t="str">
        <f t="shared" si="22"/>
        <v>대형</v>
      </c>
      <c r="E19" s="122" t="str">
        <f t="shared" si="16"/>
        <v>C</v>
      </c>
      <c r="F19" s="144">
        <f t="shared" si="17"/>
        <v>0.88236842105263169</v>
      </c>
      <c r="G19" s="145">
        <f t="shared" si="18"/>
        <v>3.3530000000000002</v>
      </c>
      <c r="H19" s="146">
        <f t="shared" si="19"/>
        <v>3.8</v>
      </c>
      <c r="I19" s="147">
        <f t="shared" si="23"/>
        <v>9974.0329999999994</v>
      </c>
      <c r="J19" s="148">
        <f t="shared" si="24"/>
        <v>2.3503102802883546E-2</v>
      </c>
      <c r="K19" s="148">
        <f t="shared" si="25"/>
        <v>0.2481091392110992</v>
      </c>
      <c r="L19" s="148">
        <f t="shared" si="26"/>
        <v>0.17876419699032478</v>
      </c>
      <c r="M19" s="149">
        <f t="shared" si="27"/>
        <v>13.045</v>
      </c>
      <c r="N19" s="150">
        <f t="shared" si="28"/>
        <v>0.08</v>
      </c>
      <c r="O19" s="150">
        <f t="shared" si="29"/>
        <v>12.823</v>
      </c>
      <c r="P19" s="151">
        <f t="shared" si="30"/>
        <v>44.53</v>
      </c>
      <c r="Q19" s="152">
        <f t="shared" si="31"/>
        <v>91</v>
      </c>
      <c r="R19" s="153">
        <f t="shared" si="32"/>
        <v>42.265130967465346</v>
      </c>
      <c r="S19" s="138">
        <f t="shared" si="33"/>
        <v>8</v>
      </c>
      <c r="T19" s="138">
        <f t="shared" si="34"/>
        <v>1279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177</v>
      </c>
      <c r="Z19" s="4" t="s">
        <v>141</v>
      </c>
      <c r="AA19" s="4" t="s">
        <v>48</v>
      </c>
      <c r="AB19" s="4">
        <v>503</v>
      </c>
      <c r="AC19" s="4">
        <v>9974.0329999999994</v>
      </c>
      <c r="AD19" s="4">
        <v>2975.0439999999999</v>
      </c>
      <c r="AE19" s="4">
        <v>3.3530000000000002</v>
      </c>
      <c r="AF19" s="4">
        <v>3.8</v>
      </c>
      <c r="AG19" s="4">
        <v>13.045</v>
      </c>
      <c r="AH19" s="4">
        <v>323.98577599999999</v>
      </c>
      <c r="AI19" s="4">
        <v>7.6146710000000004</v>
      </c>
      <c r="AJ19" s="4">
        <v>80.383831999999998</v>
      </c>
      <c r="AK19" s="4">
        <v>1783</v>
      </c>
      <c r="AL19" s="4">
        <v>8</v>
      </c>
      <c r="AM19" s="4">
        <v>1279</v>
      </c>
      <c r="AN19" s="4">
        <v>91</v>
      </c>
      <c r="AO19" s="4">
        <v>30.785402999999999</v>
      </c>
      <c r="AP19" s="4">
        <v>69624.100000000006</v>
      </c>
      <c r="AQ19" s="4">
        <v>2671.8</v>
      </c>
      <c r="AR19" s="4">
        <v>86</v>
      </c>
      <c r="AS19" s="4">
        <v>51307</v>
      </c>
      <c r="AT19" s="4">
        <v>0.08</v>
      </c>
      <c r="AU19" s="4">
        <v>12.823</v>
      </c>
      <c r="AV19" s="4">
        <v>95818</v>
      </c>
      <c r="AW19" s="4">
        <v>0</v>
      </c>
      <c r="AX19" s="30">
        <v>0.53</v>
      </c>
      <c r="AY19">
        <v>0.88236842105263169</v>
      </c>
      <c r="AZ19" t="s">
        <v>69</v>
      </c>
      <c r="BA19" t="s">
        <v>287</v>
      </c>
      <c r="BB19">
        <v>1</v>
      </c>
      <c r="BC19" t="s">
        <v>384</v>
      </c>
      <c r="BD19">
        <v>4</v>
      </c>
      <c r="BE19">
        <v>31755.478999999999</v>
      </c>
      <c r="BF19">
        <v>0.31408857035348137</v>
      </c>
      <c r="BG19">
        <v>0.27714183589347979</v>
      </c>
      <c r="BH19">
        <v>282532.89400000003</v>
      </c>
      <c r="BI19">
        <v>3.5302200953634795E-2</v>
      </c>
      <c r="BJ19">
        <v>3.1149547315141444E-2</v>
      </c>
      <c r="BK19">
        <v>1</v>
      </c>
      <c r="BL19" t="s">
        <v>67</v>
      </c>
      <c r="BM19">
        <v>1</v>
      </c>
      <c r="BN19" t="s">
        <v>298</v>
      </c>
    </row>
    <row r="20" spans="1:66">
      <c r="A20" s="133" t="str">
        <f t="shared" si="20"/>
        <v>강화교통</v>
      </c>
      <c r="B20" s="109" t="str">
        <f t="shared" si="1"/>
        <v>70</v>
      </c>
      <c r="C20" s="134" t="str">
        <f t="shared" si="21"/>
        <v>78바3201</v>
      </c>
      <c r="D20" s="109" t="str">
        <f t="shared" si="22"/>
        <v>대형</v>
      </c>
      <c r="E20" s="106" t="str">
        <f t="shared" si="16"/>
        <v>C</v>
      </c>
      <c r="F20" s="154">
        <f t="shared" si="17"/>
        <v>0.8663333333333334</v>
      </c>
      <c r="G20" s="155">
        <f t="shared" si="18"/>
        <v>2.5990000000000002</v>
      </c>
      <c r="H20" s="156">
        <f t="shared" si="19"/>
        <v>3</v>
      </c>
      <c r="I20" s="157">
        <f t="shared" si="23"/>
        <v>9305.8209999999999</v>
      </c>
      <c r="J20" s="158">
        <f t="shared" si="24"/>
        <v>1.6995735366631307E-2</v>
      </c>
      <c r="K20" s="158">
        <f t="shared" si="25"/>
        <v>0.28019748894064128</v>
      </c>
      <c r="L20" s="158">
        <f t="shared" si="26"/>
        <v>0.2006271128576404</v>
      </c>
      <c r="M20" s="159">
        <f t="shared" si="27"/>
        <v>11.180999999999999</v>
      </c>
      <c r="N20" s="160">
        <f t="shared" si="28"/>
        <v>0.49399999999999999</v>
      </c>
      <c r="O20" s="160">
        <f t="shared" si="29"/>
        <v>21.641999999999999</v>
      </c>
      <c r="P20" s="161">
        <f t="shared" si="30"/>
        <v>0</v>
      </c>
      <c r="Q20" s="162">
        <f t="shared" si="31"/>
        <v>79</v>
      </c>
      <c r="R20" s="163">
        <f t="shared" si="32"/>
        <v>31.498820419936028</v>
      </c>
      <c r="S20" s="135">
        <f t="shared" si="33"/>
        <v>46</v>
      </c>
      <c r="T20" s="135">
        <f t="shared" si="34"/>
        <v>2014</v>
      </c>
      <c r="U20" t="s">
        <v>117</v>
      </c>
      <c r="V20" s="5" t="s">
        <v>120</v>
      </c>
      <c r="W20" t="s">
        <v>117</v>
      </c>
      <c r="X20" s="5" t="s">
        <v>120</v>
      </c>
      <c r="Y20" t="s">
        <v>311</v>
      </c>
      <c r="Z20" t="s">
        <v>141</v>
      </c>
      <c r="AA20" t="s">
        <v>48</v>
      </c>
      <c r="AB20">
        <v>503</v>
      </c>
      <c r="AC20" s="1">
        <v>9305.8209999999999</v>
      </c>
      <c r="AD20" s="1">
        <v>3580.9180000000001</v>
      </c>
      <c r="AE20" s="28">
        <v>2.5990000000000002</v>
      </c>
      <c r="AF20">
        <v>3</v>
      </c>
      <c r="AG20">
        <v>11.180999999999999</v>
      </c>
      <c r="AH20">
        <v>420.36298199999999</v>
      </c>
      <c r="AI20">
        <v>7.1443779999999997</v>
      </c>
      <c r="AJ20">
        <v>117.78465199999999</v>
      </c>
      <c r="AK20">
        <v>1867</v>
      </c>
      <c r="AL20">
        <v>46</v>
      </c>
      <c r="AM20">
        <v>2014</v>
      </c>
      <c r="AN20">
        <v>79</v>
      </c>
      <c r="AO20">
        <v>22.137584</v>
      </c>
      <c r="AP20">
        <v>10596.8</v>
      </c>
      <c r="AQ20">
        <v>0</v>
      </c>
      <c r="AR20">
        <v>18</v>
      </c>
      <c r="AS20">
        <v>6318</v>
      </c>
      <c r="AT20">
        <v>0.49399999999999999</v>
      </c>
      <c r="AU20">
        <v>21.641999999999999</v>
      </c>
      <c r="AV20">
        <v>88904</v>
      </c>
      <c r="AW20">
        <v>0</v>
      </c>
      <c r="AX20" s="29">
        <v>0.5</v>
      </c>
      <c r="AY20">
        <v>0.8663333333333334</v>
      </c>
      <c r="AZ20" t="s">
        <v>69</v>
      </c>
      <c r="BA20" t="s">
        <v>178</v>
      </c>
      <c r="BB20">
        <v>2</v>
      </c>
      <c r="BC20" t="s">
        <v>313</v>
      </c>
      <c r="BD20">
        <v>4</v>
      </c>
      <c r="BE20">
        <v>72058.983999999997</v>
      </c>
      <c r="BF20">
        <v>0.1291417181235861</v>
      </c>
      <c r="BG20">
        <v>0.1118797751344001</v>
      </c>
      <c r="BH20">
        <v>282532.89400000003</v>
      </c>
      <c r="BI20">
        <v>3.2937124128279371E-2</v>
      </c>
      <c r="BJ20">
        <v>2.8534528536466031E-2</v>
      </c>
      <c r="BK20">
        <v>1</v>
      </c>
      <c r="BL20" t="s">
        <v>69</v>
      </c>
      <c r="BM20">
        <v>0</v>
      </c>
      <c r="BN20" t="s">
        <v>303</v>
      </c>
    </row>
    <row r="21" spans="1:66">
      <c r="A21" s="136" t="str">
        <f t="shared" si="20"/>
        <v>강화교통</v>
      </c>
      <c r="B21" s="125" t="str">
        <f t="shared" si="1"/>
        <v>70</v>
      </c>
      <c r="C21" s="137" t="str">
        <f t="shared" si="21"/>
        <v>78바3202</v>
      </c>
      <c r="D21" s="125" t="str">
        <f t="shared" si="22"/>
        <v>대형</v>
      </c>
      <c r="E21" s="122" t="str">
        <f t="shared" si="16"/>
        <v>D</v>
      </c>
      <c r="F21" s="144">
        <f t="shared" si="17"/>
        <v>0.84333333333333338</v>
      </c>
      <c r="G21" s="145">
        <f t="shared" si="18"/>
        <v>2.2770000000000001</v>
      </c>
      <c r="H21" s="146">
        <f t="shared" si="19"/>
        <v>2.7</v>
      </c>
      <c r="I21" s="147">
        <f t="shared" si="23"/>
        <v>9852.2739999999994</v>
      </c>
      <c r="J21" s="148">
        <f t="shared" si="24"/>
        <v>2.6491128649037996E-2</v>
      </c>
      <c r="K21" s="148">
        <f t="shared" si="25"/>
        <v>0.29601605504930706</v>
      </c>
      <c r="L21" s="148">
        <f t="shared" si="26"/>
        <v>0.24897805318853294</v>
      </c>
      <c r="M21" s="149">
        <f t="shared" si="27"/>
        <v>16.181999999999999</v>
      </c>
      <c r="N21" s="150">
        <f t="shared" si="28"/>
        <v>0.193</v>
      </c>
      <c r="O21" s="150">
        <f t="shared" si="29"/>
        <v>19.863</v>
      </c>
      <c r="P21" s="151">
        <f t="shared" si="30"/>
        <v>0</v>
      </c>
      <c r="Q21" s="152">
        <f t="shared" si="31"/>
        <v>82</v>
      </c>
      <c r="R21" s="153">
        <f t="shared" si="32"/>
        <v>33.205084564109441</v>
      </c>
      <c r="S21" s="138">
        <f t="shared" si="33"/>
        <v>19</v>
      </c>
      <c r="T21" s="138">
        <f t="shared" si="34"/>
        <v>1957</v>
      </c>
      <c r="U21" t="s">
        <v>117</v>
      </c>
      <c r="V21" s="5" t="s">
        <v>120</v>
      </c>
      <c r="W21" t="s">
        <v>117</v>
      </c>
      <c r="X21" s="5" t="s">
        <v>120</v>
      </c>
      <c r="Y21" t="s">
        <v>179</v>
      </c>
      <c r="Z21" t="s">
        <v>141</v>
      </c>
      <c r="AA21" t="s">
        <v>48</v>
      </c>
      <c r="AB21">
        <v>503</v>
      </c>
      <c r="AC21" s="1">
        <v>9852.2739999999994</v>
      </c>
      <c r="AD21" s="1">
        <v>4326.2700000000004</v>
      </c>
      <c r="AE21" s="28">
        <v>2.2770000000000001</v>
      </c>
      <c r="AF21">
        <v>2.7</v>
      </c>
      <c r="AG21">
        <v>16.181999999999999</v>
      </c>
      <c r="AH21">
        <v>437.95268800000002</v>
      </c>
      <c r="AI21">
        <v>11.601861</v>
      </c>
      <c r="AJ21">
        <v>129.64102700000001</v>
      </c>
      <c r="AK21">
        <v>2453</v>
      </c>
      <c r="AL21">
        <v>19</v>
      </c>
      <c r="AM21">
        <v>1957</v>
      </c>
      <c r="AN21">
        <v>82</v>
      </c>
      <c r="AO21">
        <v>22.496206000000001</v>
      </c>
      <c r="AP21">
        <v>23469.7</v>
      </c>
      <c r="AQ21">
        <v>0</v>
      </c>
      <c r="AR21">
        <v>28</v>
      </c>
      <c r="AS21">
        <v>5840</v>
      </c>
      <c r="AT21">
        <v>0.193</v>
      </c>
      <c r="AU21">
        <v>19.863</v>
      </c>
      <c r="AV21">
        <v>90004</v>
      </c>
      <c r="AW21">
        <v>0</v>
      </c>
      <c r="AX21" s="29">
        <v>0.53</v>
      </c>
      <c r="AY21">
        <v>0.84333333333333338</v>
      </c>
      <c r="AZ21" t="s">
        <v>67</v>
      </c>
      <c r="BA21" t="s">
        <v>178</v>
      </c>
      <c r="BB21">
        <v>1</v>
      </c>
      <c r="BC21" t="s">
        <v>268</v>
      </c>
      <c r="BD21">
        <v>4</v>
      </c>
      <c r="BE21">
        <v>72058.983999999997</v>
      </c>
      <c r="BF21">
        <v>0.13672513062354585</v>
      </c>
      <c r="BG21">
        <v>0.11530486015919034</v>
      </c>
      <c r="BH21">
        <v>282532.89400000003</v>
      </c>
      <c r="BI21">
        <v>3.4871245823857942E-2</v>
      </c>
      <c r="BJ21">
        <v>2.9408083978120201E-2</v>
      </c>
      <c r="BK21">
        <v>1</v>
      </c>
      <c r="BL21" t="s">
        <v>67</v>
      </c>
      <c r="BM21">
        <v>0</v>
      </c>
      <c r="BN21" t="s">
        <v>303</v>
      </c>
    </row>
    <row r="22" spans="1:66">
      <c r="A22" s="133" t="str">
        <f t="shared" si="20"/>
        <v>강화교통</v>
      </c>
      <c r="B22" s="109" t="str">
        <f t="shared" si="1"/>
        <v>70</v>
      </c>
      <c r="C22" s="134" t="str">
        <f t="shared" si="21"/>
        <v>78바3203</v>
      </c>
      <c r="D22" s="109" t="str">
        <f t="shared" si="22"/>
        <v>대형</v>
      </c>
      <c r="E22" s="106" t="str">
        <f t="shared" si="16"/>
        <v>D</v>
      </c>
      <c r="F22" s="154">
        <f t="shared" si="17"/>
        <v>0.83137931034482759</v>
      </c>
      <c r="G22" s="155">
        <f t="shared" si="18"/>
        <v>2.411</v>
      </c>
      <c r="H22" s="156">
        <f t="shared" si="19"/>
        <v>2.9</v>
      </c>
      <c r="I22" s="157">
        <f t="shared" si="23"/>
        <v>8383.6290000000008</v>
      </c>
      <c r="J22" s="158">
        <f t="shared" si="24"/>
        <v>3.3344821232583734E-2</v>
      </c>
      <c r="K22" s="158">
        <f t="shared" si="25"/>
        <v>0.29989599101303771</v>
      </c>
      <c r="L22" s="158">
        <f t="shared" si="26"/>
        <v>0.25979203039638321</v>
      </c>
      <c r="M22" s="159">
        <f t="shared" si="27"/>
        <v>13.345000000000001</v>
      </c>
      <c r="N22" s="160">
        <f t="shared" si="28"/>
        <v>0.155</v>
      </c>
      <c r="O22" s="160">
        <f t="shared" si="29"/>
        <v>16.484999999999999</v>
      </c>
      <c r="P22" s="161">
        <f t="shared" si="30"/>
        <v>0</v>
      </c>
      <c r="Q22" s="162">
        <f t="shared" si="31"/>
        <v>81</v>
      </c>
      <c r="R22" s="163">
        <f t="shared" si="32"/>
        <v>32.698691917996861</v>
      </c>
      <c r="S22" s="135">
        <f t="shared" si="33"/>
        <v>13</v>
      </c>
      <c r="T22" s="135">
        <f t="shared" si="34"/>
        <v>1382</v>
      </c>
      <c r="U22" t="s">
        <v>117</v>
      </c>
      <c r="V22" t="s">
        <v>120</v>
      </c>
      <c r="W22" s="4" t="s">
        <v>117</v>
      </c>
      <c r="X22" s="4" t="s">
        <v>120</v>
      </c>
      <c r="Y22" s="4" t="s">
        <v>180</v>
      </c>
      <c r="Z22" s="4" t="s">
        <v>141</v>
      </c>
      <c r="AA22" s="4" t="s">
        <v>48</v>
      </c>
      <c r="AB22" s="4">
        <v>503</v>
      </c>
      <c r="AC22" s="4">
        <v>8383.6290000000008</v>
      </c>
      <c r="AD22" s="4">
        <v>3477.0039999999999</v>
      </c>
      <c r="AE22" s="4">
        <v>2.411</v>
      </c>
      <c r="AF22" s="4">
        <v>2.9</v>
      </c>
      <c r="AG22" s="4">
        <v>13.345000000000001</v>
      </c>
      <c r="AH22" s="4">
        <v>384.53215599999999</v>
      </c>
      <c r="AI22" s="4">
        <v>12.822156</v>
      </c>
      <c r="AJ22" s="4">
        <v>115.319652</v>
      </c>
      <c r="AK22" s="4">
        <v>2178</v>
      </c>
      <c r="AL22" s="4">
        <v>13</v>
      </c>
      <c r="AM22" s="4">
        <v>1382</v>
      </c>
      <c r="AN22" s="4">
        <v>81</v>
      </c>
      <c r="AO22" s="4">
        <v>21.802153000000001</v>
      </c>
      <c r="AP22" s="4">
        <v>14318</v>
      </c>
      <c r="AQ22" s="4">
        <v>0</v>
      </c>
      <c r="AR22" s="4">
        <v>32</v>
      </c>
      <c r="AS22" s="4">
        <v>20447</v>
      </c>
      <c r="AT22" s="4">
        <v>0.155</v>
      </c>
      <c r="AU22" s="4">
        <v>16.484999999999999</v>
      </c>
      <c r="AV22" s="4">
        <v>78422</v>
      </c>
      <c r="AW22" s="4">
        <v>0</v>
      </c>
      <c r="AX22" s="30">
        <v>0.5</v>
      </c>
      <c r="AY22">
        <v>0.83137931034482759</v>
      </c>
      <c r="AZ22" t="s">
        <v>67</v>
      </c>
      <c r="BA22" t="s">
        <v>178</v>
      </c>
      <c r="BB22">
        <v>2</v>
      </c>
      <c r="BC22" t="s">
        <v>269</v>
      </c>
      <c r="BD22">
        <v>4</v>
      </c>
      <c r="BE22">
        <v>72058.983999999997</v>
      </c>
      <c r="BF22">
        <v>0.11634398009275292</v>
      </c>
      <c r="BG22">
        <v>9.6725977932285268E-2</v>
      </c>
      <c r="BH22">
        <v>282532.89400000003</v>
      </c>
      <c r="BI22">
        <v>2.9673107726705974E-2</v>
      </c>
      <c r="BJ22">
        <v>2.4669607837616587E-2</v>
      </c>
      <c r="BK22">
        <v>1</v>
      </c>
      <c r="BL22" t="s">
        <v>70</v>
      </c>
      <c r="BM22">
        <v>1</v>
      </c>
      <c r="BN22" t="s">
        <v>298</v>
      </c>
    </row>
    <row r="23" spans="1:66">
      <c r="A23" s="136" t="str">
        <f t="shared" si="20"/>
        <v>강화교통</v>
      </c>
      <c r="B23" s="125" t="str">
        <f t="shared" si="1"/>
        <v>70</v>
      </c>
      <c r="C23" s="137" t="str">
        <f t="shared" si="21"/>
        <v>78바3204</v>
      </c>
      <c r="D23" s="125" t="str">
        <f t="shared" si="22"/>
        <v>대형</v>
      </c>
      <c r="E23" s="122" t="str">
        <f t="shared" si="16"/>
        <v>C</v>
      </c>
      <c r="F23" s="144">
        <f t="shared" si="17"/>
        <v>0.86071428571428577</v>
      </c>
      <c r="G23" s="145">
        <f t="shared" si="18"/>
        <v>2.41</v>
      </c>
      <c r="H23" s="146">
        <f t="shared" si="19"/>
        <v>2.8</v>
      </c>
      <c r="I23" s="147">
        <f t="shared" si="23"/>
        <v>8269.2489999999998</v>
      </c>
      <c r="J23" s="148">
        <f t="shared" si="24"/>
        <v>1.9987353373938116E-2</v>
      </c>
      <c r="K23" s="148">
        <f t="shared" si="25"/>
        <v>0.34181653390742073</v>
      </c>
      <c r="L23" s="148">
        <f t="shared" si="26"/>
        <v>0.2391994726486045</v>
      </c>
      <c r="M23" s="149">
        <f t="shared" si="27"/>
        <v>15.917</v>
      </c>
      <c r="N23" s="150">
        <f t="shared" si="28"/>
        <v>2.3820000000000001</v>
      </c>
      <c r="O23" s="150">
        <f t="shared" si="29"/>
        <v>37.427999999999997</v>
      </c>
      <c r="P23" s="151">
        <f t="shared" si="30"/>
        <v>7.52</v>
      </c>
      <c r="Q23" s="152">
        <f t="shared" si="31"/>
        <v>90</v>
      </c>
      <c r="R23" s="153">
        <f t="shared" si="32"/>
        <v>34.091554385671579</v>
      </c>
      <c r="S23" s="138">
        <f t="shared" si="33"/>
        <v>197</v>
      </c>
      <c r="T23" s="138">
        <f t="shared" si="34"/>
        <v>3095</v>
      </c>
      <c r="U23" t="s">
        <v>117</v>
      </c>
      <c r="V23" s="5" t="s">
        <v>120</v>
      </c>
      <c r="W23" t="s">
        <v>117</v>
      </c>
      <c r="X23" s="5" t="s">
        <v>120</v>
      </c>
      <c r="Y23" t="s">
        <v>181</v>
      </c>
      <c r="Z23" t="s">
        <v>141</v>
      </c>
      <c r="AA23" t="s">
        <v>48</v>
      </c>
      <c r="AB23">
        <v>503</v>
      </c>
      <c r="AC23" s="1">
        <v>8269.2489999999998</v>
      </c>
      <c r="AD23" s="1">
        <v>3430.8470000000002</v>
      </c>
      <c r="AE23" s="28">
        <v>2.41</v>
      </c>
      <c r="AF23">
        <v>2.8</v>
      </c>
      <c r="AG23">
        <v>15.917</v>
      </c>
      <c r="AH23">
        <v>380.07133099999999</v>
      </c>
      <c r="AI23">
        <v>7.5966199999999997</v>
      </c>
      <c r="AJ23">
        <v>129.91466500000001</v>
      </c>
      <c r="AK23">
        <v>1978</v>
      </c>
      <c r="AL23">
        <v>197</v>
      </c>
      <c r="AM23">
        <v>3095</v>
      </c>
      <c r="AN23">
        <v>90</v>
      </c>
      <c r="AO23">
        <v>21.757097000000002</v>
      </c>
      <c r="AP23">
        <v>26657.8</v>
      </c>
      <c r="AQ23">
        <v>451.2</v>
      </c>
      <c r="AR23">
        <v>65</v>
      </c>
      <c r="AS23">
        <v>77601</v>
      </c>
      <c r="AT23">
        <v>2.3820000000000001</v>
      </c>
      <c r="AU23">
        <v>37.427999999999997</v>
      </c>
      <c r="AV23">
        <v>0</v>
      </c>
      <c r="AW23">
        <v>0</v>
      </c>
      <c r="AX23" s="29">
        <v>0.54</v>
      </c>
      <c r="AY23">
        <v>0.86071428571428577</v>
      </c>
      <c r="AZ23" t="s">
        <v>69</v>
      </c>
      <c r="BA23" t="s">
        <v>178</v>
      </c>
      <c r="BB23">
        <v>3</v>
      </c>
      <c r="BC23" t="s">
        <v>312</v>
      </c>
      <c r="BD23">
        <v>1</v>
      </c>
      <c r="BE23">
        <v>72058.983999999997</v>
      </c>
      <c r="BF23">
        <v>0.11475666934188249</v>
      </c>
      <c r="BG23">
        <v>9.8772704683548859E-2</v>
      </c>
      <c r="BH23">
        <v>282532.89400000003</v>
      </c>
      <c r="BI23">
        <v>2.9268269909839238E-2</v>
      </c>
      <c r="BJ23">
        <v>2.5191618029540203E-2</v>
      </c>
      <c r="BK23">
        <v>1</v>
      </c>
      <c r="BL23" t="s">
        <v>67</v>
      </c>
      <c r="BM23">
        <v>1</v>
      </c>
      <c r="BN23" t="s">
        <v>298</v>
      </c>
    </row>
    <row r="24" spans="1:66">
      <c r="A24" s="133" t="str">
        <f t="shared" si="20"/>
        <v>강화교통</v>
      </c>
      <c r="B24" s="109" t="str">
        <f t="shared" si="1"/>
        <v>70</v>
      </c>
      <c r="C24" s="134" t="str">
        <f t="shared" si="21"/>
        <v>78바3213</v>
      </c>
      <c r="D24" s="109" t="str">
        <f t="shared" si="22"/>
        <v>대형</v>
      </c>
      <c r="E24" s="106" t="str">
        <f t="shared" si="16"/>
        <v>B</v>
      </c>
      <c r="F24" s="154">
        <f t="shared" si="17"/>
        <v>0.94137931034482758</v>
      </c>
      <c r="G24" s="155">
        <f t="shared" si="18"/>
        <v>2.73</v>
      </c>
      <c r="H24" s="156">
        <f t="shared" si="19"/>
        <v>2.9</v>
      </c>
      <c r="I24" s="157">
        <f t="shared" si="23"/>
        <v>8923.4230000000007</v>
      </c>
      <c r="J24" s="158">
        <f t="shared" si="24"/>
        <v>1.4853651674297964E-2</v>
      </c>
      <c r="K24" s="158">
        <f t="shared" si="25"/>
        <v>0.29837250870544374</v>
      </c>
      <c r="L24" s="158">
        <f t="shared" si="26"/>
        <v>0.19230288645960186</v>
      </c>
      <c r="M24" s="159">
        <f t="shared" si="27"/>
        <v>11.481</v>
      </c>
      <c r="N24" s="160">
        <f t="shared" si="28"/>
        <v>5.6000000000000001E-2</v>
      </c>
      <c r="O24" s="160">
        <f t="shared" si="29"/>
        <v>17.739999999999998</v>
      </c>
      <c r="P24" s="161">
        <f t="shared" si="30"/>
        <v>0</v>
      </c>
      <c r="Q24" s="162">
        <f t="shared" si="31"/>
        <v>82</v>
      </c>
      <c r="R24" s="163">
        <f t="shared" si="32"/>
        <v>32.343309268884454</v>
      </c>
      <c r="S24" s="135">
        <f t="shared" si="33"/>
        <v>5</v>
      </c>
      <c r="T24" s="135">
        <f t="shared" si="34"/>
        <v>1583</v>
      </c>
      <c r="U24" t="s">
        <v>117</v>
      </c>
      <c r="V24" s="5" t="s">
        <v>120</v>
      </c>
      <c r="W24" t="s">
        <v>117</v>
      </c>
      <c r="X24" s="5" t="s">
        <v>120</v>
      </c>
      <c r="Y24" t="s">
        <v>182</v>
      </c>
      <c r="Z24" t="s">
        <v>141</v>
      </c>
      <c r="AA24" t="s">
        <v>48</v>
      </c>
      <c r="AB24">
        <v>503</v>
      </c>
      <c r="AC24" s="1">
        <v>8923.4230000000007</v>
      </c>
      <c r="AD24" s="1">
        <v>3268.665</v>
      </c>
      <c r="AE24" s="28">
        <v>2.73</v>
      </c>
      <c r="AF24">
        <v>2.9</v>
      </c>
      <c r="AG24">
        <v>11.481</v>
      </c>
      <c r="AH24">
        <v>401.72909199999998</v>
      </c>
      <c r="AI24">
        <v>5.9671440000000002</v>
      </c>
      <c r="AJ24">
        <v>119.86491700000001</v>
      </c>
      <c r="AK24">
        <v>1716</v>
      </c>
      <c r="AL24">
        <v>5</v>
      </c>
      <c r="AM24">
        <v>1583</v>
      </c>
      <c r="AN24">
        <v>82</v>
      </c>
      <c r="AO24">
        <v>22.212537999999999</v>
      </c>
      <c r="AP24">
        <v>15457.8</v>
      </c>
      <c r="AQ24">
        <v>0</v>
      </c>
      <c r="AR24">
        <v>60</v>
      </c>
      <c r="AS24">
        <v>35167</v>
      </c>
      <c r="AT24">
        <v>5.6000000000000001E-2</v>
      </c>
      <c r="AU24">
        <v>17.739999999999998</v>
      </c>
      <c r="AV24">
        <v>83626</v>
      </c>
      <c r="AW24">
        <v>0</v>
      </c>
      <c r="AX24" s="29">
        <v>0.52</v>
      </c>
      <c r="AY24">
        <v>0.94137931034482758</v>
      </c>
      <c r="AZ24" t="s">
        <v>68</v>
      </c>
      <c r="BA24" t="s">
        <v>178</v>
      </c>
      <c r="BB24">
        <v>1</v>
      </c>
      <c r="BC24" t="s">
        <v>334</v>
      </c>
      <c r="BD24">
        <v>7</v>
      </c>
      <c r="BE24">
        <v>72058.983999999997</v>
      </c>
      <c r="BF24">
        <v>0.12383498218626009</v>
      </c>
      <c r="BG24">
        <v>0.11657569012706553</v>
      </c>
      <c r="BH24">
        <v>282532.89400000003</v>
      </c>
      <c r="BI24">
        <v>3.1583660485210614E-2</v>
      </c>
      <c r="BJ24">
        <v>2.9732204525732751E-2</v>
      </c>
      <c r="BK24">
        <v>1</v>
      </c>
      <c r="BL24" t="s">
        <v>68</v>
      </c>
      <c r="BM24">
        <v>0</v>
      </c>
      <c r="BN24" t="s">
        <v>303</v>
      </c>
    </row>
    <row r="25" spans="1:66">
      <c r="A25" s="136" t="str">
        <f t="shared" si="20"/>
        <v>강화교통</v>
      </c>
      <c r="B25" s="125" t="str">
        <f t="shared" si="1"/>
        <v>70</v>
      </c>
      <c r="C25" s="137" t="str">
        <f t="shared" si="21"/>
        <v>78바3214</v>
      </c>
      <c r="D25" s="125" t="str">
        <f t="shared" si="22"/>
        <v>대형</v>
      </c>
      <c r="E25" s="122" t="str">
        <f t="shared" si="16"/>
        <v>B</v>
      </c>
      <c r="F25" s="144">
        <f t="shared" si="17"/>
        <v>0.92379310344827581</v>
      </c>
      <c r="G25" s="145">
        <f t="shared" si="18"/>
        <v>2.6789999999999998</v>
      </c>
      <c r="H25" s="146">
        <f t="shared" si="19"/>
        <v>2.9</v>
      </c>
      <c r="I25" s="147">
        <f t="shared" si="23"/>
        <v>8344.4529999999995</v>
      </c>
      <c r="J25" s="148">
        <f t="shared" si="24"/>
        <v>1.6864135992987628E-2</v>
      </c>
      <c r="K25" s="148">
        <f t="shared" si="25"/>
        <v>0.31716665771105318</v>
      </c>
      <c r="L25" s="148">
        <f t="shared" si="26"/>
        <v>0.23033265332071498</v>
      </c>
      <c r="M25" s="149">
        <f t="shared" si="27"/>
        <v>13.084</v>
      </c>
      <c r="N25" s="150">
        <f t="shared" si="28"/>
        <v>0.27600000000000002</v>
      </c>
      <c r="O25" s="150">
        <f t="shared" si="29"/>
        <v>17.832000000000001</v>
      </c>
      <c r="P25" s="151">
        <f t="shared" si="30"/>
        <v>8.9666666666666668</v>
      </c>
      <c r="Q25" s="152">
        <f t="shared" si="31"/>
        <v>100</v>
      </c>
      <c r="R25" s="153">
        <f t="shared" si="32"/>
        <v>32.610270073568117</v>
      </c>
      <c r="S25" s="138">
        <f t="shared" si="33"/>
        <v>23</v>
      </c>
      <c r="T25" s="138">
        <f t="shared" si="34"/>
        <v>1488</v>
      </c>
      <c r="U25" t="s">
        <v>117</v>
      </c>
      <c r="V25" t="s">
        <v>120</v>
      </c>
      <c r="W25" s="4" t="s">
        <v>117</v>
      </c>
      <c r="X25" s="4" t="s">
        <v>120</v>
      </c>
      <c r="Y25" s="4" t="s">
        <v>183</v>
      </c>
      <c r="Z25" s="4" t="s">
        <v>141</v>
      </c>
      <c r="AA25" s="4" t="s">
        <v>48</v>
      </c>
      <c r="AB25" s="4">
        <v>503</v>
      </c>
      <c r="AC25" s="4">
        <v>8344.4529999999995</v>
      </c>
      <c r="AD25" s="4">
        <v>3114.7919999999999</v>
      </c>
      <c r="AE25" s="4">
        <v>2.6789999999999998</v>
      </c>
      <c r="AF25" s="4">
        <v>2.9</v>
      </c>
      <c r="AG25" s="4">
        <v>13.084</v>
      </c>
      <c r="AH25" s="4">
        <v>384.22828199999998</v>
      </c>
      <c r="AI25" s="4">
        <v>6.4796779999999998</v>
      </c>
      <c r="AJ25" s="4">
        <v>121.8644</v>
      </c>
      <c r="AK25" s="4">
        <v>1922</v>
      </c>
      <c r="AL25" s="4">
        <v>23</v>
      </c>
      <c r="AM25" s="4">
        <v>1488</v>
      </c>
      <c r="AN25" s="4">
        <v>100</v>
      </c>
      <c r="AO25" s="4">
        <v>21.717434999999998</v>
      </c>
      <c r="AP25" s="4">
        <v>18147.900000000001</v>
      </c>
      <c r="AQ25" s="4">
        <v>538</v>
      </c>
      <c r="AR25" s="4">
        <v>64</v>
      </c>
      <c r="AS25" s="4">
        <v>31124</v>
      </c>
      <c r="AT25" s="4">
        <v>0.27600000000000002</v>
      </c>
      <c r="AU25" s="4">
        <v>17.832000000000001</v>
      </c>
      <c r="AV25" s="4">
        <v>71376</v>
      </c>
      <c r="AW25" s="4">
        <v>0</v>
      </c>
      <c r="AX25" s="30">
        <v>0.55000000000000004</v>
      </c>
      <c r="AY25">
        <v>0.92379310344827581</v>
      </c>
      <c r="AZ25" t="s">
        <v>68</v>
      </c>
      <c r="BA25" t="s">
        <v>178</v>
      </c>
      <c r="BB25">
        <v>3</v>
      </c>
      <c r="BC25" t="s">
        <v>382</v>
      </c>
      <c r="BD25">
        <v>6</v>
      </c>
      <c r="BE25">
        <v>72058.983999999997</v>
      </c>
      <c r="BF25">
        <v>0.11580031436468768</v>
      </c>
      <c r="BG25">
        <v>0.10697553178724079</v>
      </c>
      <c r="BH25">
        <v>282532.89400000003</v>
      </c>
      <c r="BI25">
        <v>2.9534447765929863E-2</v>
      </c>
      <c r="BJ25">
        <v>2.7283719160319346E-2</v>
      </c>
      <c r="BK25">
        <v>1</v>
      </c>
      <c r="BL25" t="s">
        <v>69</v>
      </c>
      <c r="BM25">
        <v>1</v>
      </c>
      <c r="BN25" t="s">
        <v>298</v>
      </c>
    </row>
    <row r="26" spans="1:66">
      <c r="A26" s="133" t="str">
        <f t="shared" si="20"/>
        <v>강화교통</v>
      </c>
      <c r="B26" s="109" t="str">
        <f t="shared" si="1"/>
        <v>70</v>
      </c>
      <c r="C26" s="134" t="str">
        <f t="shared" si="21"/>
        <v>78바3220</v>
      </c>
      <c r="D26" s="109" t="str">
        <f t="shared" si="22"/>
        <v>대형</v>
      </c>
      <c r="E26" s="106" t="str">
        <f t="shared" si="16"/>
        <v>B</v>
      </c>
      <c r="F26" s="154">
        <f t="shared" si="17"/>
        <v>0.90517241379310343</v>
      </c>
      <c r="G26" s="155">
        <f t="shared" si="18"/>
        <v>2.625</v>
      </c>
      <c r="H26" s="156">
        <f t="shared" si="19"/>
        <v>2.9</v>
      </c>
      <c r="I26" s="157">
        <f t="shared" si="23"/>
        <v>7711.8770000000004</v>
      </c>
      <c r="J26" s="158">
        <f t="shared" si="24"/>
        <v>8.5202116074871558E-3</v>
      </c>
      <c r="K26" s="158">
        <f t="shared" si="25"/>
        <v>0.3171199881032174</v>
      </c>
      <c r="L26" s="158">
        <f t="shared" si="26"/>
        <v>0.23483258355909981</v>
      </c>
      <c r="M26" s="159">
        <f t="shared" si="27"/>
        <v>13.439</v>
      </c>
      <c r="N26" s="160">
        <f t="shared" si="28"/>
        <v>0.11700000000000001</v>
      </c>
      <c r="O26" s="160">
        <f t="shared" si="29"/>
        <v>12.967000000000001</v>
      </c>
      <c r="P26" s="161">
        <f t="shared" si="30"/>
        <v>1.6216666666666666</v>
      </c>
      <c r="Q26" s="162">
        <f t="shared" si="31"/>
        <v>90</v>
      </c>
      <c r="R26" s="163">
        <f t="shared" si="32"/>
        <v>33.1169701151208</v>
      </c>
      <c r="S26" s="135">
        <f t="shared" si="33"/>
        <v>9</v>
      </c>
      <c r="T26" s="135">
        <f t="shared" si="34"/>
        <v>1000</v>
      </c>
      <c r="U26" t="s">
        <v>117</v>
      </c>
      <c r="V26" s="5" t="s">
        <v>120</v>
      </c>
      <c r="W26" t="s">
        <v>117</v>
      </c>
      <c r="X26" s="5" t="s">
        <v>120</v>
      </c>
      <c r="Y26" t="s">
        <v>184</v>
      </c>
      <c r="Z26" t="s">
        <v>141</v>
      </c>
      <c r="AA26" t="s">
        <v>48</v>
      </c>
      <c r="AB26">
        <v>503</v>
      </c>
      <c r="AC26" s="1">
        <v>7711.8770000000004</v>
      </c>
      <c r="AD26" s="1">
        <v>2937.8719999999998</v>
      </c>
      <c r="AE26" s="28">
        <v>2.625</v>
      </c>
      <c r="AF26">
        <v>2.9</v>
      </c>
      <c r="AG26">
        <v>13.439</v>
      </c>
      <c r="AH26">
        <v>345.31689299999999</v>
      </c>
      <c r="AI26">
        <v>2.9421729999999999</v>
      </c>
      <c r="AJ26">
        <v>109.506889</v>
      </c>
      <c r="AK26">
        <v>1811</v>
      </c>
      <c r="AL26">
        <v>9</v>
      </c>
      <c r="AM26">
        <v>1000</v>
      </c>
      <c r="AN26">
        <v>90</v>
      </c>
      <c r="AO26">
        <v>22.332753</v>
      </c>
      <c r="AP26">
        <v>20421.3</v>
      </c>
      <c r="AQ26">
        <v>97.3</v>
      </c>
      <c r="AR26">
        <v>33</v>
      </c>
      <c r="AS26">
        <v>20408</v>
      </c>
      <c r="AT26">
        <v>0.11700000000000001</v>
      </c>
      <c r="AU26">
        <v>12.967000000000001</v>
      </c>
      <c r="AV26">
        <v>65993</v>
      </c>
      <c r="AW26">
        <v>0</v>
      </c>
      <c r="AX26" s="29">
        <v>0.54</v>
      </c>
      <c r="AY26">
        <v>0.90517241379310343</v>
      </c>
      <c r="AZ26" t="s">
        <v>68</v>
      </c>
      <c r="BA26" t="s">
        <v>178</v>
      </c>
      <c r="BB26">
        <v>4</v>
      </c>
      <c r="BC26" t="s">
        <v>364</v>
      </c>
      <c r="BD26">
        <v>5</v>
      </c>
      <c r="BE26">
        <v>72058.983999999997</v>
      </c>
      <c r="BF26">
        <v>0.1070217281997759</v>
      </c>
      <c r="BG26">
        <v>9.6873116042900595E-2</v>
      </c>
      <c r="BH26">
        <v>282532.89400000003</v>
      </c>
      <c r="BI26">
        <v>2.7295501386822588E-2</v>
      </c>
      <c r="BJ26">
        <v>2.4707134876003203E-2</v>
      </c>
      <c r="BK26">
        <v>1</v>
      </c>
      <c r="BL26" t="s">
        <v>69</v>
      </c>
      <c r="BM26">
        <v>1</v>
      </c>
      <c r="BN26" t="s">
        <v>298</v>
      </c>
    </row>
    <row r="27" spans="1:66">
      <c r="A27" s="136" t="str">
        <f t="shared" si="20"/>
        <v>강화교통</v>
      </c>
      <c r="B27" s="125" t="str">
        <f t="shared" si="1"/>
        <v>70</v>
      </c>
      <c r="C27" s="137" t="str">
        <f t="shared" si="21"/>
        <v>78바3221</v>
      </c>
      <c r="D27" s="125" t="str">
        <f t="shared" si="22"/>
        <v>대형</v>
      </c>
      <c r="E27" s="122" t="str">
        <f t="shared" si="16"/>
        <v>B</v>
      </c>
      <c r="F27" s="144">
        <f t="shared" si="17"/>
        <v>0.93851851851851842</v>
      </c>
      <c r="G27" s="145">
        <f t="shared" si="18"/>
        <v>2.5339999999999998</v>
      </c>
      <c r="H27" s="146">
        <f t="shared" si="19"/>
        <v>2.7</v>
      </c>
      <c r="I27" s="147">
        <f t="shared" si="23"/>
        <v>3706.223</v>
      </c>
      <c r="J27" s="148">
        <f t="shared" si="24"/>
        <v>1.6107641914638683E-2</v>
      </c>
      <c r="K27" s="148">
        <f t="shared" si="25"/>
        <v>0.31416198635409615</v>
      </c>
      <c r="L27" s="148">
        <f t="shared" si="26"/>
        <v>0.19669620527421044</v>
      </c>
      <c r="M27" s="149">
        <f t="shared" si="27"/>
        <v>14.077999999999999</v>
      </c>
      <c r="N27" s="150">
        <f t="shared" si="28"/>
        <v>0.35099999999999998</v>
      </c>
      <c r="O27" s="150">
        <f t="shared" si="29"/>
        <v>37.639000000000003</v>
      </c>
      <c r="P27" s="151">
        <f t="shared" si="30"/>
        <v>1.625</v>
      </c>
      <c r="Q27" s="152">
        <f t="shared" si="31"/>
        <v>102</v>
      </c>
      <c r="R27" s="153">
        <f t="shared" si="32"/>
        <v>33.595030062116976</v>
      </c>
      <c r="S27" s="138">
        <f t="shared" si="33"/>
        <v>13</v>
      </c>
      <c r="T27" s="138">
        <f t="shared" si="34"/>
        <v>1395</v>
      </c>
      <c r="U27" t="s">
        <v>117</v>
      </c>
      <c r="V27" t="s">
        <v>120</v>
      </c>
      <c r="W27" t="s">
        <v>117</v>
      </c>
      <c r="X27" s="4" t="s">
        <v>120</v>
      </c>
      <c r="Y27" s="4" t="s">
        <v>185</v>
      </c>
      <c r="Z27" s="4" t="s">
        <v>141</v>
      </c>
      <c r="AA27" s="4" t="s">
        <v>48</v>
      </c>
      <c r="AB27" s="4">
        <v>503</v>
      </c>
      <c r="AC27" s="4">
        <v>3706.223</v>
      </c>
      <c r="AD27" s="4">
        <v>1462.345</v>
      </c>
      <c r="AE27" s="4">
        <v>2.5339999999999998</v>
      </c>
      <c r="AF27" s="4">
        <v>2.7</v>
      </c>
      <c r="AG27" s="4">
        <v>14.077999999999999</v>
      </c>
      <c r="AH27" s="4">
        <v>164.72386299999999</v>
      </c>
      <c r="AI27" s="4">
        <v>2.6533129999999998</v>
      </c>
      <c r="AJ27" s="4">
        <v>51.749975999999997</v>
      </c>
      <c r="AK27" s="4">
        <v>729</v>
      </c>
      <c r="AL27" s="4">
        <v>13</v>
      </c>
      <c r="AM27" s="4">
        <v>1395</v>
      </c>
      <c r="AN27" s="4">
        <v>102</v>
      </c>
      <c r="AO27" s="4">
        <v>22.499611000000002</v>
      </c>
      <c r="AP27" s="4">
        <v>10333.6</v>
      </c>
      <c r="AQ27" s="4">
        <v>97.5</v>
      </c>
      <c r="AR27" s="4">
        <v>32</v>
      </c>
      <c r="AS27" s="4">
        <v>13978</v>
      </c>
      <c r="AT27" s="4">
        <v>0.35099999999999998</v>
      </c>
      <c r="AU27" s="4">
        <v>37.639000000000003</v>
      </c>
      <c r="AV27" s="4">
        <v>32467</v>
      </c>
      <c r="AW27" s="4">
        <v>0</v>
      </c>
      <c r="AX27" s="30">
        <v>0.53</v>
      </c>
      <c r="AY27">
        <v>0.93851851851851842</v>
      </c>
      <c r="AZ27" t="s">
        <v>68</v>
      </c>
      <c r="BA27" t="s">
        <v>178</v>
      </c>
      <c r="BB27">
        <v>2</v>
      </c>
      <c r="BC27" t="s">
        <v>335</v>
      </c>
      <c r="BD27">
        <v>4</v>
      </c>
      <c r="BE27">
        <v>72058.983999999997</v>
      </c>
      <c r="BF27">
        <v>5.1433184236957884E-2</v>
      </c>
      <c r="BG27">
        <v>4.827099587275973E-2</v>
      </c>
      <c r="BH27">
        <v>282532.89400000003</v>
      </c>
      <c r="BI27">
        <v>1.3117846023266939E-2</v>
      </c>
      <c r="BJ27">
        <v>1.2311341415910526E-2</v>
      </c>
      <c r="BK27">
        <v>1</v>
      </c>
      <c r="BL27" t="s">
        <v>69</v>
      </c>
      <c r="BM27">
        <v>1</v>
      </c>
      <c r="BN27" t="s">
        <v>298</v>
      </c>
    </row>
    <row r="28" spans="1:66">
      <c r="A28" s="133" t="str">
        <f t="shared" si="20"/>
        <v>강화교통</v>
      </c>
      <c r="B28" s="109" t="str">
        <f t="shared" si="1"/>
        <v>70</v>
      </c>
      <c r="C28" s="134" t="str">
        <f t="shared" si="21"/>
        <v>78바3222</v>
      </c>
      <c r="D28" s="109" t="str">
        <f t="shared" si="22"/>
        <v>대형</v>
      </c>
      <c r="E28" s="106" t="str">
        <f t="shared" si="16"/>
        <v>C</v>
      </c>
      <c r="F28" s="154">
        <f t="shared" si="17"/>
        <v>0.87433333333333341</v>
      </c>
      <c r="G28" s="155">
        <f t="shared" si="18"/>
        <v>2.6230000000000002</v>
      </c>
      <c r="H28" s="156">
        <f t="shared" si="19"/>
        <v>3</v>
      </c>
      <c r="I28" s="157">
        <f t="shared" si="23"/>
        <v>7562.0349999999999</v>
      </c>
      <c r="J28" s="158">
        <f t="shared" si="24"/>
        <v>1.3709489182765482E-2</v>
      </c>
      <c r="K28" s="158">
        <f t="shared" si="25"/>
        <v>0.31816262901819431</v>
      </c>
      <c r="L28" s="158">
        <f t="shared" si="26"/>
        <v>0.18553206907928885</v>
      </c>
      <c r="M28" s="159">
        <f t="shared" si="27"/>
        <v>11.957000000000001</v>
      </c>
      <c r="N28" s="160">
        <f t="shared" si="28"/>
        <v>0.33100000000000002</v>
      </c>
      <c r="O28" s="160">
        <f t="shared" si="29"/>
        <v>19.981000000000002</v>
      </c>
      <c r="P28" s="161">
        <f t="shared" si="30"/>
        <v>5.0049999999999999</v>
      </c>
      <c r="Q28" s="162">
        <f t="shared" si="31"/>
        <v>89</v>
      </c>
      <c r="R28" s="163">
        <f t="shared" si="32"/>
        <v>33.151748634416883</v>
      </c>
      <c r="S28" s="135">
        <f t="shared" si="33"/>
        <v>25</v>
      </c>
      <c r="T28" s="135">
        <f t="shared" si="34"/>
        <v>1511</v>
      </c>
      <c r="U28" t="s">
        <v>117</v>
      </c>
      <c r="V28" t="s">
        <v>120</v>
      </c>
      <c r="W28" s="4" t="s">
        <v>117</v>
      </c>
      <c r="X28" s="4" t="s">
        <v>120</v>
      </c>
      <c r="Y28" s="4" t="s">
        <v>186</v>
      </c>
      <c r="Z28" s="4" t="s">
        <v>141</v>
      </c>
      <c r="AA28" s="4" t="s">
        <v>48</v>
      </c>
      <c r="AB28" s="4">
        <v>503</v>
      </c>
      <c r="AC28" s="4">
        <v>7562.0349999999999</v>
      </c>
      <c r="AD28" s="4">
        <v>2882.7860000000001</v>
      </c>
      <c r="AE28" s="4">
        <v>2.6230000000000002</v>
      </c>
      <c r="AF28" s="4">
        <v>3</v>
      </c>
      <c r="AG28" s="4">
        <v>11.957000000000001</v>
      </c>
      <c r="AH28" s="4">
        <v>341.40717699999999</v>
      </c>
      <c r="AI28" s="4">
        <v>4.6805180000000002</v>
      </c>
      <c r="AJ28" s="4">
        <v>108.62300500000001</v>
      </c>
      <c r="AK28" s="4">
        <v>1403</v>
      </c>
      <c r="AL28" s="4">
        <v>25</v>
      </c>
      <c r="AM28" s="4">
        <v>1511</v>
      </c>
      <c r="AN28" s="4">
        <v>89</v>
      </c>
      <c r="AO28" s="4">
        <v>22.149607</v>
      </c>
      <c r="AP28" s="4">
        <v>20537.5</v>
      </c>
      <c r="AQ28" s="4">
        <v>300.3</v>
      </c>
      <c r="AR28" s="4">
        <v>68</v>
      </c>
      <c r="AS28" s="4">
        <v>29494</v>
      </c>
      <c r="AT28" s="4">
        <v>0.33100000000000002</v>
      </c>
      <c r="AU28" s="4">
        <v>19.981000000000002</v>
      </c>
      <c r="AV28" s="4">
        <v>61443</v>
      </c>
      <c r="AW28" s="4">
        <v>0</v>
      </c>
      <c r="AX28" s="30">
        <v>0.5</v>
      </c>
      <c r="AY28">
        <v>0.87433333333333341</v>
      </c>
      <c r="AZ28" t="s">
        <v>69</v>
      </c>
      <c r="BA28" t="s">
        <v>178</v>
      </c>
      <c r="BB28">
        <v>1</v>
      </c>
      <c r="BC28" t="s">
        <v>315</v>
      </c>
      <c r="BD28">
        <v>7</v>
      </c>
      <c r="BE28">
        <v>72058.983999999997</v>
      </c>
      <c r="BF28">
        <v>0.10494229283055115</v>
      </c>
      <c r="BG28">
        <v>9.1754544698178564E-2</v>
      </c>
      <c r="BH28">
        <v>282532.89400000003</v>
      </c>
      <c r="BI28">
        <v>2.6765148981201456E-2</v>
      </c>
      <c r="BJ28">
        <v>2.3401661925897141E-2</v>
      </c>
      <c r="BK28">
        <v>1</v>
      </c>
      <c r="BL28" t="s">
        <v>69</v>
      </c>
      <c r="BM28">
        <v>0</v>
      </c>
      <c r="BN28" t="s">
        <v>303</v>
      </c>
    </row>
    <row r="29" spans="1:66">
      <c r="A29" s="136" t="str">
        <f t="shared" si="20"/>
        <v>강화교통</v>
      </c>
      <c r="B29" s="125" t="str">
        <f t="shared" si="1"/>
        <v>71</v>
      </c>
      <c r="C29" s="137" t="str">
        <f t="shared" si="21"/>
        <v>78바3208</v>
      </c>
      <c r="D29" s="125" t="str">
        <f t="shared" si="22"/>
        <v>대형</v>
      </c>
      <c r="E29" s="122" t="str">
        <f t="shared" si="16"/>
        <v>C</v>
      </c>
      <c r="F29" s="144">
        <f t="shared" si="17"/>
        <v>0.87</v>
      </c>
      <c r="G29" s="145">
        <f t="shared" si="18"/>
        <v>2.871</v>
      </c>
      <c r="H29" s="146">
        <f t="shared" si="19"/>
        <v>3.3</v>
      </c>
      <c r="I29" s="147">
        <f t="shared" si="23"/>
        <v>8907.4110000000001</v>
      </c>
      <c r="J29" s="148">
        <f t="shared" si="24"/>
        <v>1.6192023681405505E-2</v>
      </c>
      <c r="K29" s="148">
        <f t="shared" si="25"/>
        <v>0.25959271360523573</v>
      </c>
      <c r="L29" s="148">
        <f t="shared" si="26"/>
        <v>0.18175876245072783</v>
      </c>
      <c r="M29" s="149">
        <f t="shared" si="27"/>
        <v>12.507</v>
      </c>
      <c r="N29" s="150">
        <f t="shared" si="28"/>
        <v>5.6000000000000001E-2</v>
      </c>
      <c r="O29" s="150">
        <f t="shared" si="29"/>
        <v>16.93</v>
      </c>
      <c r="P29" s="151">
        <f t="shared" si="30"/>
        <v>0</v>
      </c>
      <c r="Q29" s="152">
        <f t="shared" si="31"/>
        <v>81</v>
      </c>
      <c r="R29" s="153">
        <f t="shared" si="32"/>
        <v>35.219097376777533</v>
      </c>
      <c r="S29" s="138">
        <f t="shared" si="33"/>
        <v>5</v>
      </c>
      <c r="T29" s="138">
        <f t="shared" si="34"/>
        <v>1508</v>
      </c>
      <c r="U29" t="s">
        <v>117</v>
      </c>
      <c r="V29" s="5" t="s">
        <v>121</v>
      </c>
      <c r="W29" t="s">
        <v>117</v>
      </c>
      <c r="X29" s="5" t="s">
        <v>121</v>
      </c>
      <c r="Y29" t="s">
        <v>187</v>
      </c>
      <c r="Z29" t="s">
        <v>141</v>
      </c>
      <c r="AA29" t="s">
        <v>48</v>
      </c>
      <c r="AB29">
        <v>503</v>
      </c>
      <c r="AC29" s="1">
        <v>8907.4110000000001</v>
      </c>
      <c r="AD29" s="1">
        <v>3102.96</v>
      </c>
      <c r="AE29" s="28">
        <v>2.871</v>
      </c>
      <c r="AF29">
        <v>3.3</v>
      </c>
      <c r="AG29">
        <v>12.507</v>
      </c>
      <c r="AH29">
        <v>349.22521799999998</v>
      </c>
      <c r="AI29">
        <v>5.6546630000000002</v>
      </c>
      <c r="AJ29">
        <v>90.656322000000003</v>
      </c>
      <c r="AK29">
        <v>1619</v>
      </c>
      <c r="AL29">
        <v>5</v>
      </c>
      <c r="AM29">
        <v>1508</v>
      </c>
      <c r="AN29">
        <v>81</v>
      </c>
      <c r="AO29">
        <v>25.506207</v>
      </c>
      <c r="AP29">
        <v>18438.099999999999</v>
      </c>
      <c r="AQ29">
        <v>0</v>
      </c>
      <c r="AR29">
        <v>27</v>
      </c>
      <c r="AS29">
        <v>20103</v>
      </c>
      <c r="AT29">
        <v>5.6000000000000001E-2</v>
      </c>
      <c r="AU29">
        <v>16.93</v>
      </c>
      <c r="AV29">
        <v>76110</v>
      </c>
      <c r="AW29">
        <v>0</v>
      </c>
      <c r="AX29" s="29">
        <v>0.53</v>
      </c>
      <c r="AY29">
        <v>0.87</v>
      </c>
      <c r="AZ29" t="s">
        <v>69</v>
      </c>
      <c r="BA29" t="s">
        <v>188</v>
      </c>
      <c r="BB29">
        <v>2</v>
      </c>
      <c r="BC29" t="s">
        <v>316</v>
      </c>
      <c r="BD29">
        <v>4</v>
      </c>
      <c r="BE29">
        <v>52796.533000000003</v>
      </c>
      <c r="BF29">
        <v>0.16871204402758794</v>
      </c>
      <c r="BG29">
        <v>0.14677947830400151</v>
      </c>
      <c r="BH29">
        <v>282532.89400000003</v>
      </c>
      <c r="BI29">
        <v>3.1526987438142334E-2</v>
      </c>
      <c r="BJ29">
        <v>2.7428479071183832E-2</v>
      </c>
      <c r="BK29">
        <v>1</v>
      </c>
      <c r="BL29" t="s">
        <v>69</v>
      </c>
      <c r="BM29">
        <v>0</v>
      </c>
      <c r="BN29" t="s">
        <v>303</v>
      </c>
    </row>
    <row r="30" spans="1:66">
      <c r="A30" s="133" t="str">
        <f t="shared" si="20"/>
        <v>강화교통</v>
      </c>
      <c r="B30" s="109" t="str">
        <f t="shared" si="1"/>
        <v>71</v>
      </c>
      <c r="C30" s="134" t="str">
        <f t="shared" si="21"/>
        <v>78바3223</v>
      </c>
      <c r="D30" s="109" t="str">
        <f t="shared" si="22"/>
        <v>대형</v>
      </c>
      <c r="E30" s="106" t="str">
        <f t="shared" si="16"/>
        <v>D</v>
      </c>
      <c r="F30" s="154">
        <f t="shared" si="17"/>
        <v>0.81878787878787884</v>
      </c>
      <c r="G30" s="155">
        <f t="shared" si="18"/>
        <v>2.702</v>
      </c>
      <c r="H30" s="156">
        <f t="shared" si="19"/>
        <v>3.3</v>
      </c>
      <c r="I30" s="157">
        <f t="shared" si="23"/>
        <v>7409.991</v>
      </c>
      <c r="J30" s="158">
        <f t="shared" si="24"/>
        <v>1.3315276951321729E-2</v>
      </c>
      <c r="K30" s="158">
        <f t="shared" si="25"/>
        <v>0.3095947922088057</v>
      </c>
      <c r="L30" s="158">
        <f t="shared" si="26"/>
        <v>0.300675129025123</v>
      </c>
      <c r="M30" s="159">
        <f t="shared" si="27"/>
        <v>13.743</v>
      </c>
      <c r="N30" s="160">
        <f t="shared" si="28"/>
        <v>2.2400000000000002</v>
      </c>
      <c r="O30" s="160">
        <f t="shared" si="29"/>
        <v>18.03</v>
      </c>
      <c r="P30" s="161">
        <f t="shared" si="30"/>
        <v>0</v>
      </c>
      <c r="Q30" s="162">
        <f t="shared" si="31"/>
        <v>87</v>
      </c>
      <c r="R30" s="163">
        <f t="shared" si="32"/>
        <v>35.257729174518779</v>
      </c>
      <c r="S30" s="135">
        <f t="shared" si="33"/>
        <v>166</v>
      </c>
      <c r="T30" s="135">
        <f t="shared" si="34"/>
        <v>1336</v>
      </c>
      <c r="U30" t="s">
        <v>117</v>
      </c>
      <c r="V30" t="s">
        <v>121</v>
      </c>
      <c r="W30" t="s">
        <v>117</v>
      </c>
      <c r="X30" s="4" t="s">
        <v>121</v>
      </c>
      <c r="Y30" s="4" t="s">
        <v>189</v>
      </c>
      <c r="Z30" s="4" t="s">
        <v>141</v>
      </c>
      <c r="AA30" s="4" t="s">
        <v>48</v>
      </c>
      <c r="AB30" s="4">
        <v>503</v>
      </c>
      <c r="AC30" s="4">
        <v>7409.991</v>
      </c>
      <c r="AD30" s="4">
        <v>2742.0219999999999</v>
      </c>
      <c r="AE30" s="4">
        <v>2.702</v>
      </c>
      <c r="AF30" s="4">
        <v>3.3</v>
      </c>
      <c r="AG30" s="4">
        <v>13.743</v>
      </c>
      <c r="AH30" s="4">
        <v>310.39662299999998</v>
      </c>
      <c r="AI30" s="4">
        <v>4.1330169999999997</v>
      </c>
      <c r="AJ30" s="4">
        <v>96.097178</v>
      </c>
      <c r="AK30" s="4">
        <v>2228</v>
      </c>
      <c r="AL30" s="4">
        <v>166</v>
      </c>
      <c r="AM30" s="4">
        <v>1336</v>
      </c>
      <c r="AN30" s="4">
        <v>87</v>
      </c>
      <c r="AO30" s="4">
        <v>23.872653</v>
      </c>
      <c r="AP30" s="4">
        <v>18220.099999999999</v>
      </c>
      <c r="AQ30" s="4">
        <v>0</v>
      </c>
      <c r="AR30" s="4">
        <v>72</v>
      </c>
      <c r="AS30" s="4">
        <v>51244</v>
      </c>
      <c r="AT30" s="4">
        <v>2.2400000000000002</v>
      </c>
      <c r="AU30" s="4">
        <v>18.03</v>
      </c>
      <c r="AV30" s="4">
        <v>61811</v>
      </c>
      <c r="AW30" s="4">
        <v>0</v>
      </c>
      <c r="AX30" s="30">
        <v>0.53</v>
      </c>
      <c r="AY30">
        <v>0.81878787878787884</v>
      </c>
      <c r="AZ30" t="s">
        <v>67</v>
      </c>
      <c r="BA30" t="s">
        <v>188</v>
      </c>
      <c r="BB30">
        <v>1</v>
      </c>
      <c r="BC30" t="s">
        <v>192</v>
      </c>
      <c r="BD30">
        <v>3</v>
      </c>
      <c r="BE30">
        <v>52796.533000000003</v>
      </c>
      <c r="BF30">
        <v>0.1403499544184085</v>
      </c>
      <c r="BG30">
        <v>0.11491684146622418</v>
      </c>
      <c r="BH30">
        <v>282532.89400000003</v>
      </c>
      <c r="BI30">
        <v>2.6227002792814629E-2</v>
      </c>
      <c r="BJ30">
        <v>2.1474351983692463E-2</v>
      </c>
      <c r="BK30">
        <v>1</v>
      </c>
      <c r="BL30" t="s">
        <v>70</v>
      </c>
      <c r="BM30">
        <v>1</v>
      </c>
      <c r="BN30" t="s">
        <v>298</v>
      </c>
    </row>
    <row r="31" spans="1:66">
      <c r="A31" s="136" t="str">
        <f t="shared" si="20"/>
        <v>강화교통</v>
      </c>
      <c r="B31" s="125" t="str">
        <f t="shared" si="1"/>
        <v>71</v>
      </c>
      <c r="C31" s="137" t="str">
        <f t="shared" si="21"/>
        <v>78바3225</v>
      </c>
      <c r="D31" s="125" t="str">
        <f t="shared" si="22"/>
        <v>대형</v>
      </c>
      <c r="E31" s="122" t="str">
        <f t="shared" si="16"/>
        <v>C</v>
      </c>
      <c r="F31" s="144">
        <f t="shared" si="17"/>
        <v>0.89764705882352946</v>
      </c>
      <c r="G31" s="145">
        <f t="shared" si="18"/>
        <v>3.052</v>
      </c>
      <c r="H31" s="146">
        <f t="shared" si="19"/>
        <v>3.4</v>
      </c>
      <c r="I31" s="147">
        <f t="shared" si="23"/>
        <v>8557.9230000000007</v>
      </c>
      <c r="J31" s="148">
        <f t="shared" si="24"/>
        <v>1.8088084500145964E-2</v>
      </c>
      <c r="K31" s="148">
        <f t="shared" si="25"/>
        <v>0.26736411917817854</v>
      </c>
      <c r="L31" s="148">
        <f t="shared" si="26"/>
        <v>0.26466702259415043</v>
      </c>
      <c r="M31" s="149">
        <f t="shared" si="27"/>
        <v>11.608000000000001</v>
      </c>
      <c r="N31" s="150">
        <f t="shared" si="28"/>
        <v>0.16400000000000001</v>
      </c>
      <c r="O31" s="150">
        <f t="shared" si="29"/>
        <v>18.93</v>
      </c>
      <c r="P31" s="151">
        <f t="shared" si="30"/>
        <v>0</v>
      </c>
      <c r="Q31" s="152">
        <f t="shared" si="31"/>
        <v>81</v>
      </c>
      <c r="R31" s="153">
        <f t="shared" si="32"/>
        <v>35.053015274970114</v>
      </c>
      <c r="S31" s="138">
        <f t="shared" si="33"/>
        <v>14</v>
      </c>
      <c r="T31" s="138">
        <f t="shared" si="34"/>
        <v>1620</v>
      </c>
      <c r="U31" t="s">
        <v>117</v>
      </c>
      <c r="V31" t="s">
        <v>121</v>
      </c>
      <c r="W31" s="4" t="s">
        <v>117</v>
      </c>
      <c r="X31" s="4" t="s">
        <v>121</v>
      </c>
      <c r="Y31" s="4" t="s">
        <v>190</v>
      </c>
      <c r="Z31" s="4" t="s">
        <v>141</v>
      </c>
      <c r="AA31" s="4" t="s">
        <v>48</v>
      </c>
      <c r="AB31" s="4">
        <v>503</v>
      </c>
      <c r="AC31" s="4">
        <v>8557.9230000000007</v>
      </c>
      <c r="AD31" s="4">
        <v>2804.453</v>
      </c>
      <c r="AE31" s="4">
        <v>3.052</v>
      </c>
      <c r="AF31" s="4">
        <v>3.4</v>
      </c>
      <c r="AG31" s="4">
        <v>11.608000000000001</v>
      </c>
      <c r="AH31" s="4">
        <v>341.67382400000002</v>
      </c>
      <c r="AI31" s="4">
        <v>6.1802250000000001</v>
      </c>
      <c r="AJ31" s="4">
        <v>91.351320999999999</v>
      </c>
      <c r="AK31" s="4">
        <v>2265</v>
      </c>
      <c r="AL31" s="4">
        <v>14</v>
      </c>
      <c r="AM31" s="4">
        <v>1620</v>
      </c>
      <c r="AN31" s="4">
        <v>81</v>
      </c>
      <c r="AO31" s="4">
        <v>25.047053999999999</v>
      </c>
      <c r="AP31" s="4">
        <v>15437</v>
      </c>
      <c r="AQ31" s="4">
        <v>0</v>
      </c>
      <c r="AR31" s="4">
        <v>30</v>
      </c>
      <c r="AS31" s="4">
        <v>15391</v>
      </c>
      <c r="AT31" s="4">
        <v>0.16400000000000001</v>
      </c>
      <c r="AU31" s="4">
        <v>18.93</v>
      </c>
      <c r="AV31" s="4">
        <v>81388</v>
      </c>
      <c r="AW31" s="4">
        <v>0</v>
      </c>
      <c r="AX31" s="4">
        <v>0.54</v>
      </c>
      <c r="AY31">
        <v>0.89764705882352946</v>
      </c>
      <c r="AZ31" t="s">
        <v>69</v>
      </c>
      <c r="BA31" t="s">
        <v>188</v>
      </c>
      <c r="BB31">
        <v>1</v>
      </c>
      <c r="BC31" t="s">
        <v>317</v>
      </c>
      <c r="BD31">
        <v>6</v>
      </c>
      <c r="BE31">
        <v>52796.533000000003</v>
      </c>
      <c r="BF31">
        <v>0.16209251846139217</v>
      </c>
      <c r="BG31">
        <v>0.14550187245416732</v>
      </c>
      <c r="BH31">
        <v>282532.89400000003</v>
      </c>
      <c r="BI31">
        <v>3.0290005807253013E-2</v>
      </c>
      <c r="BJ31">
        <v>2.7189734624628294E-2</v>
      </c>
      <c r="BK31">
        <v>1</v>
      </c>
      <c r="BL31" t="s">
        <v>69</v>
      </c>
      <c r="BM31">
        <v>0</v>
      </c>
      <c r="BN31" t="s">
        <v>303</v>
      </c>
    </row>
    <row r="32" spans="1:66">
      <c r="A32" s="133" t="str">
        <f t="shared" si="20"/>
        <v>강화교통</v>
      </c>
      <c r="B32" s="109" t="str">
        <f t="shared" si="1"/>
        <v>71</v>
      </c>
      <c r="C32" s="134" t="str">
        <f t="shared" si="21"/>
        <v>78바3226</v>
      </c>
      <c r="D32" s="109" t="str">
        <f t="shared" si="22"/>
        <v>대형</v>
      </c>
      <c r="E32" s="106" t="str">
        <f t="shared" si="16"/>
        <v>C</v>
      </c>
      <c r="F32" s="154">
        <f t="shared" si="17"/>
        <v>0.85999999999999988</v>
      </c>
      <c r="G32" s="155">
        <f t="shared" si="18"/>
        <v>2.7519999999999998</v>
      </c>
      <c r="H32" s="156">
        <f t="shared" si="19"/>
        <v>3.2</v>
      </c>
      <c r="I32" s="157">
        <f t="shared" si="23"/>
        <v>9726.8590000000004</v>
      </c>
      <c r="J32" s="158">
        <f t="shared" si="24"/>
        <v>1.5837133458944816E-2</v>
      </c>
      <c r="K32" s="158">
        <f t="shared" si="25"/>
        <v>0.29291740346788658</v>
      </c>
      <c r="L32" s="158">
        <f t="shared" si="26"/>
        <v>0.23913166624498206</v>
      </c>
      <c r="M32" s="159">
        <f t="shared" si="27"/>
        <v>13.677</v>
      </c>
      <c r="N32" s="160">
        <f t="shared" si="28"/>
        <v>7.1999999999999995E-2</v>
      </c>
      <c r="O32" s="160">
        <f t="shared" si="29"/>
        <v>14.824999999999999</v>
      </c>
      <c r="P32" s="161">
        <f t="shared" si="30"/>
        <v>0</v>
      </c>
      <c r="Q32" s="162">
        <f t="shared" si="31"/>
        <v>81</v>
      </c>
      <c r="R32" s="163">
        <f t="shared" si="32"/>
        <v>35.788647880168888</v>
      </c>
      <c r="S32" s="135">
        <f t="shared" si="33"/>
        <v>7</v>
      </c>
      <c r="T32" s="135">
        <f t="shared" si="34"/>
        <v>1442</v>
      </c>
      <c r="U32" t="s">
        <v>117</v>
      </c>
      <c r="V32" s="5" t="s">
        <v>121</v>
      </c>
      <c r="W32" t="s">
        <v>117</v>
      </c>
      <c r="X32" s="5" t="s">
        <v>121</v>
      </c>
      <c r="Y32" t="s">
        <v>191</v>
      </c>
      <c r="Z32" t="s">
        <v>141</v>
      </c>
      <c r="AA32" t="s">
        <v>48</v>
      </c>
      <c r="AB32">
        <v>503</v>
      </c>
      <c r="AC32" s="1">
        <v>9726.8590000000004</v>
      </c>
      <c r="AD32" s="1">
        <v>3534.627</v>
      </c>
      <c r="AE32" s="28">
        <v>2.7519999999999998</v>
      </c>
      <c r="AF32">
        <v>3.2</v>
      </c>
      <c r="AG32">
        <v>13.677</v>
      </c>
      <c r="AH32">
        <v>393.18327499999998</v>
      </c>
      <c r="AI32">
        <v>6.226896</v>
      </c>
      <c r="AJ32">
        <v>115.170224</v>
      </c>
      <c r="AK32">
        <v>2326</v>
      </c>
      <c r="AL32">
        <v>7</v>
      </c>
      <c r="AM32">
        <v>1442</v>
      </c>
      <c r="AN32">
        <v>81</v>
      </c>
      <c r="AO32">
        <v>24.73874</v>
      </c>
      <c r="AP32">
        <v>27585.8</v>
      </c>
      <c r="AQ32">
        <v>0</v>
      </c>
      <c r="AR32">
        <v>79</v>
      </c>
      <c r="AS32">
        <v>57007</v>
      </c>
      <c r="AT32">
        <v>7.1999999999999995E-2</v>
      </c>
      <c r="AU32">
        <v>14.824999999999999</v>
      </c>
      <c r="AV32">
        <v>92501</v>
      </c>
      <c r="AW32">
        <v>0</v>
      </c>
      <c r="AX32">
        <v>0.53</v>
      </c>
      <c r="AY32">
        <v>0.85999999999999988</v>
      </c>
      <c r="AZ32" t="s">
        <v>69</v>
      </c>
      <c r="BA32" t="s">
        <v>188</v>
      </c>
      <c r="BB32">
        <v>3</v>
      </c>
      <c r="BC32" t="s">
        <v>374</v>
      </c>
      <c r="BD32">
        <v>5</v>
      </c>
      <c r="BE32">
        <v>52796.533000000003</v>
      </c>
      <c r="BF32">
        <v>0.18423291165728628</v>
      </c>
      <c r="BG32">
        <v>0.15844030402526618</v>
      </c>
      <c r="BH32">
        <v>282532.89400000003</v>
      </c>
      <c r="BI32">
        <v>3.4427350607890629E-2</v>
      </c>
      <c r="BJ32">
        <v>2.9607521522785937E-2</v>
      </c>
      <c r="BK32">
        <v>1</v>
      </c>
      <c r="BL32" t="s">
        <v>67</v>
      </c>
      <c r="BM32">
        <v>1</v>
      </c>
      <c r="BN32" t="s">
        <v>298</v>
      </c>
    </row>
    <row r="33" spans="1:66">
      <c r="A33" s="136" t="str">
        <f t="shared" si="20"/>
        <v>강화교통</v>
      </c>
      <c r="B33" s="125" t="str">
        <f t="shared" si="1"/>
        <v>71</v>
      </c>
      <c r="C33" s="137" t="str">
        <f t="shared" si="21"/>
        <v>78바3229</v>
      </c>
      <c r="D33" s="125" t="str">
        <f t="shared" si="22"/>
        <v>대형</v>
      </c>
      <c r="E33" s="122" t="str">
        <f t="shared" si="16"/>
        <v>C</v>
      </c>
      <c r="F33" s="144">
        <f t="shared" si="17"/>
        <v>0.85882352941176465</v>
      </c>
      <c r="G33" s="145">
        <f t="shared" si="18"/>
        <v>2.92</v>
      </c>
      <c r="H33" s="146">
        <f t="shared" si="19"/>
        <v>3.4</v>
      </c>
      <c r="I33" s="147">
        <f t="shared" si="23"/>
        <v>8905.1119999999992</v>
      </c>
      <c r="J33" s="148">
        <f t="shared" si="24"/>
        <v>1.6344334790364845E-2</v>
      </c>
      <c r="K33" s="148">
        <f t="shared" si="25"/>
        <v>0.25409415388323614</v>
      </c>
      <c r="L33" s="148">
        <f t="shared" si="26"/>
        <v>0.18798191420837831</v>
      </c>
      <c r="M33" s="149">
        <f t="shared" si="27"/>
        <v>11.627000000000001</v>
      </c>
      <c r="N33" s="150">
        <f t="shared" si="28"/>
        <v>5.6000000000000001E-2</v>
      </c>
      <c r="O33" s="150">
        <f t="shared" si="29"/>
        <v>12.891</v>
      </c>
      <c r="P33" s="151">
        <f t="shared" si="30"/>
        <v>0</v>
      </c>
      <c r="Q33" s="152">
        <f t="shared" si="31"/>
        <v>80</v>
      </c>
      <c r="R33" s="153">
        <f t="shared" si="32"/>
        <v>34.215219623522202</v>
      </c>
      <c r="S33" s="138">
        <f t="shared" si="33"/>
        <v>5</v>
      </c>
      <c r="T33" s="138">
        <f t="shared" si="34"/>
        <v>1148</v>
      </c>
      <c r="U33" t="s">
        <v>117</v>
      </c>
      <c r="V33" t="s">
        <v>121</v>
      </c>
      <c r="W33" t="s">
        <v>117</v>
      </c>
      <c r="X33" s="4" t="s">
        <v>121</v>
      </c>
      <c r="Y33" s="4" t="s">
        <v>193</v>
      </c>
      <c r="Z33" s="4" t="s">
        <v>141</v>
      </c>
      <c r="AA33" s="4" t="s">
        <v>48</v>
      </c>
      <c r="AB33" s="4">
        <v>503</v>
      </c>
      <c r="AC33" s="4">
        <v>8905.1119999999992</v>
      </c>
      <c r="AD33" s="4">
        <v>3049.268</v>
      </c>
      <c r="AE33" s="4">
        <v>2.92</v>
      </c>
      <c r="AF33" s="4">
        <v>3.4</v>
      </c>
      <c r="AG33" s="4">
        <v>11.627000000000001</v>
      </c>
      <c r="AH33" s="4">
        <v>356.74520100000001</v>
      </c>
      <c r="AI33" s="4">
        <v>5.8307630000000001</v>
      </c>
      <c r="AJ33" s="4">
        <v>90.646870000000007</v>
      </c>
      <c r="AK33" s="4">
        <v>1674</v>
      </c>
      <c r="AL33" s="4">
        <v>5</v>
      </c>
      <c r="AM33" s="4">
        <v>1148</v>
      </c>
      <c r="AN33" s="4">
        <v>80</v>
      </c>
      <c r="AO33" s="4">
        <v>24.962107</v>
      </c>
      <c r="AP33" s="4">
        <v>7553.2</v>
      </c>
      <c r="AQ33" s="4">
        <v>0</v>
      </c>
      <c r="AR33" s="4">
        <v>27</v>
      </c>
      <c r="AS33" s="4">
        <v>10365</v>
      </c>
      <c r="AT33" s="4">
        <v>5.6000000000000001E-2</v>
      </c>
      <c r="AU33" s="4">
        <v>12.891</v>
      </c>
      <c r="AV33" s="4">
        <v>82663</v>
      </c>
      <c r="AW33" s="4">
        <v>0</v>
      </c>
      <c r="AX33" s="4">
        <v>0.53</v>
      </c>
      <c r="AY33">
        <v>0.85882352941176465</v>
      </c>
      <c r="AZ33" t="s">
        <v>69</v>
      </c>
      <c r="BA33" t="s">
        <v>188</v>
      </c>
      <c r="BB33">
        <v>4</v>
      </c>
      <c r="BC33" t="s">
        <v>385</v>
      </c>
      <c r="BD33">
        <v>7</v>
      </c>
      <c r="BE33">
        <v>52796.533000000003</v>
      </c>
      <c r="BF33">
        <v>0.16866849950166232</v>
      </c>
      <c r="BG33">
        <v>0.1448564760426041</v>
      </c>
      <c r="BH33">
        <v>282532.89400000003</v>
      </c>
      <c r="BI33">
        <v>3.1518850332520922E-2</v>
      </c>
      <c r="BJ33">
        <v>2.7069130285576788E-2</v>
      </c>
      <c r="BK33">
        <v>1</v>
      </c>
      <c r="BL33" t="s">
        <v>67</v>
      </c>
      <c r="BM33">
        <v>1</v>
      </c>
      <c r="BN33" t="s">
        <v>298</v>
      </c>
    </row>
    <row r="34" spans="1:66">
      <c r="A34" s="133" t="str">
        <f t="shared" si="20"/>
        <v>강화교통</v>
      </c>
      <c r="B34" s="109" t="str">
        <f t="shared" si="1"/>
        <v>71</v>
      </c>
      <c r="C34" s="134" t="str">
        <f t="shared" si="21"/>
        <v>78바3237</v>
      </c>
      <c r="D34" s="109" t="str">
        <f t="shared" si="22"/>
        <v>대형</v>
      </c>
      <c r="E34" s="106" t="str">
        <f t="shared" si="16"/>
        <v>B</v>
      </c>
      <c r="F34" s="154">
        <f t="shared" si="17"/>
        <v>0.90272727272727282</v>
      </c>
      <c r="G34" s="155">
        <f t="shared" si="18"/>
        <v>2.9790000000000001</v>
      </c>
      <c r="H34" s="156">
        <f t="shared" si="19"/>
        <v>3.3</v>
      </c>
      <c r="I34" s="157">
        <f t="shared" si="23"/>
        <v>9289.2369999999992</v>
      </c>
      <c r="J34" s="158">
        <f t="shared" si="24"/>
        <v>1.9370023816559563E-2</v>
      </c>
      <c r="K34" s="158">
        <f t="shared" si="25"/>
        <v>0.25621858857596569</v>
      </c>
      <c r="L34" s="158">
        <f t="shared" si="26"/>
        <v>0.2088438479931129</v>
      </c>
      <c r="M34" s="159">
        <f t="shared" si="27"/>
        <v>11.826000000000001</v>
      </c>
      <c r="N34" s="160">
        <f t="shared" si="28"/>
        <v>0.59199999999999997</v>
      </c>
      <c r="O34" s="160">
        <f t="shared" si="29"/>
        <v>7.5140000000000002</v>
      </c>
      <c r="P34" s="161">
        <f t="shared" si="30"/>
        <v>0.28999999999999998</v>
      </c>
      <c r="Q34" s="162">
        <f t="shared" si="31"/>
        <v>83</v>
      </c>
      <c r="R34" s="163">
        <f t="shared" si="32"/>
        <v>33.379093637104539</v>
      </c>
      <c r="S34" s="135">
        <f t="shared" si="33"/>
        <v>55</v>
      </c>
      <c r="T34" s="135">
        <f t="shared" si="34"/>
        <v>698</v>
      </c>
      <c r="U34" t="s">
        <v>117</v>
      </c>
      <c r="V34" t="s">
        <v>121</v>
      </c>
      <c r="W34" s="4" t="s">
        <v>117</v>
      </c>
      <c r="X34" s="4" t="s">
        <v>121</v>
      </c>
      <c r="Y34" s="4" t="s">
        <v>194</v>
      </c>
      <c r="Z34" s="4" t="s">
        <v>141</v>
      </c>
      <c r="AA34" s="4" t="s">
        <v>48</v>
      </c>
      <c r="AB34" s="4">
        <v>503</v>
      </c>
      <c r="AC34" s="4">
        <v>9289.2369999999992</v>
      </c>
      <c r="AD34" s="4">
        <v>3118.4549999999999</v>
      </c>
      <c r="AE34" s="4">
        <v>2.9790000000000001</v>
      </c>
      <c r="AF34" s="4">
        <v>3.3</v>
      </c>
      <c r="AG34" s="4">
        <v>11.826000000000001</v>
      </c>
      <c r="AH34" s="4">
        <v>384.16715799999997</v>
      </c>
      <c r="AI34" s="4">
        <v>7.4413270000000002</v>
      </c>
      <c r="AJ34" s="4">
        <v>98.430767000000003</v>
      </c>
      <c r="AK34" s="4">
        <v>1940</v>
      </c>
      <c r="AL34" s="4">
        <v>55</v>
      </c>
      <c r="AM34" s="4">
        <v>698</v>
      </c>
      <c r="AN34" s="4">
        <v>83</v>
      </c>
      <c r="AO34" s="4">
        <v>24.180195000000001</v>
      </c>
      <c r="AP34" s="4">
        <v>6459.5</v>
      </c>
      <c r="AQ34" s="4">
        <v>17.399999999999999</v>
      </c>
      <c r="AR34" s="4">
        <v>18</v>
      </c>
      <c r="AS34" s="4">
        <v>12910</v>
      </c>
      <c r="AT34" s="4">
        <v>0.59199999999999997</v>
      </c>
      <c r="AU34" s="4">
        <v>7.5140000000000002</v>
      </c>
      <c r="AV34" s="4">
        <v>89010</v>
      </c>
      <c r="AW34" s="4">
        <v>0</v>
      </c>
      <c r="AX34" s="4">
        <v>0.56000000000000005</v>
      </c>
      <c r="AY34">
        <v>0.90272727272727282</v>
      </c>
      <c r="AZ34" t="s">
        <v>68</v>
      </c>
      <c r="BA34" t="s">
        <v>188</v>
      </c>
      <c r="BB34">
        <v>1</v>
      </c>
      <c r="BC34" t="s">
        <v>381</v>
      </c>
      <c r="BD34">
        <v>4</v>
      </c>
      <c r="BE34">
        <v>52796.533000000003</v>
      </c>
      <c r="BF34">
        <v>0.17594407193366274</v>
      </c>
      <c r="BG34">
        <v>0.15882951220920646</v>
      </c>
      <c r="BH34">
        <v>282532.89400000003</v>
      </c>
      <c r="BI34">
        <v>3.2878426538185665E-2</v>
      </c>
      <c r="BJ34">
        <v>2.9680252320380334E-2</v>
      </c>
      <c r="BK34">
        <v>1</v>
      </c>
      <c r="BL34" t="s">
        <v>69</v>
      </c>
      <c r="BM34">
        <v>1</v>
      </c>
      <c r="BN34" t="s">
        <v>298</v>
      </c>
    </row>
    <row r="35" spans="1:66">
      <c r="A35" s="136" t="str">
        <f t="shared" si="20"/>
        <v>강화교통</v>
      </c>
      <c r="B35" s="125" t="str">
        <f t="shared" si="1"/>
        <v>800</v>
      </c>
      <c r="C35" s="137" t="str">
        <f t="shared" si="21"/>
        <v>70바3704</v>
      </c>
      <c r="D35" s="125" t="str">
        <f t="shared" si="22"/>
        <v>좌석</v>
      </c>
      <c r="E35" s="122" t="str">
        <f t="shared" si="16"/>
        <v>D</v>
      </c>
      <c r="F35" s="144">
        <f t="shared" si="17"/>
        <v>0.81965517241379304</v>
      </c>
      <c r="G35" s="145">
        <f t="shared" si="18"/>
        <v>2.3769999999999998</v>
      </c>
      <c r="H35" s="146">
        <f t="shared" si="19"/>
        <v>2.9</v>
      </c>
      <c r="I35" s="147">
        <f t="shared" si="23"/>
        <v>7220.7579999999998</v>
      </c>
      <c r="J35" s="148">
        <f t="shared" si="24"/>
        <v>2.4622200922828307E-2</v>
      </c>
      <c r="K35" s="148">
        <f t="shared" si="25"/>
        <v>0.33676392721532344</v>
      </c>
      <c r="L35" s="148">
        <f t="shared" si="26"/>
        <v>0.23917156619845176</v>
      </c>
      <c r="M35" s="149">
        <f t="shared" si="27"/>
        <v>12.291</v>
      </c>
      <c r="N35" s="150">
        <f t="shared" si="28"/>
        <v>0.29099999999999998</v>
      </c>
      <c r="O35" s="150">
        <f t="shared" si="29"/>
        <v>11.840999999999999</v>
      </c>
      <c r="P35" s="151">
        <f t="shared" si="30"/>
        <v>20.105</v>
      </c>
      <c r="Q35" s="152">
        <f t="shared" si="31"/>
        <v>103</v>
      </c>
      <c r="R35" s="153">
        <f t="shared" si="32"/>
        <v>33.231256892345804</v>
      </c>
      <c r="S35" s="138">
        <f t="shared" si="33"/>
        <v>21</v>
      </c>
      <c r="T35" s="138">
        <f t="shared" si="34"/>
        <v>855</v>
      </c>
      <c r="U35" t="s">
        <v>117</v>
      </c>
      <c r="V35" t="s">
        <v>122</v>
      </c>
      <c r="W35" t="s">
        <v>117</v>
      </c>
      <c r="X35" s="4" t="s">
        <v>122</v>
      </c>
      <c r="Y35" s="4" t="s">
        <v>282</v>
      </c>
      <c r="Z35" s="4" t="s">
        <v>195</v>
      </c>
      <c r="AA35" s="4" t="s">
        <v>48</v>
      </c>
      <c r="AB35" s="4">
        <v>503</v>
      </c>
      <c r="AC35" s="4">
        <v>7220.7579999999998</v>
      </c>
      <c r="AD35" s="4">
        <v>3037.4740000000002</v>
      </c>
      <c r="AE35" s="4">
        <v>2.3769999999999998</v>
      </c>
      <c r="AF35" s="4">
        <v>2.9</v>
      </c>
      <c r="AG35" s="4">
        <v>12.291</v>
      </c>
      <c r="AH35" s="4">
        <v>340.24964</v>
      </c>
      <c r="AI35" s="4">
        <v>8.3776949999999992</v>
      </c>
      <c r="AJ35" s="4">
        <v>114.583805</v>
      </c>
      <c r="AK35" s="4">
        <v>1727</v>
      </c>
      <c r="AL35" s="4">
        <v>21</v>
      </c>
      <c r="AM35" s="4">
        <v>855</v>
      </c>
      <c r="AN35" s="4">
        <v>103</v>
      </c>
      <c r="AO35" s="4">
        <v>21.221941000000001</v>
      </c>
      <c r="AP35" s="4">
        <v>25276.3</v>
      </c>
      <c r="AQ35" s="4">
        <v>1206.3</v>
      </c>
      <c r="AR35" s="4">
        <v>40</v>
      </c>
      <c r="AS35" s="4">
        <v>18322</v>
      </c>
      <c r="AT35" s="4">
        <v>0.29099999999999998</v>
      </c>
      <c r="AU35" s="4">
        <v>11.840999999999999</v>
      </c>
      <c r="AV35" s="4">
        <v>66263</v>
      </c>
      <c r="AW35" s="4">
        <v>0</v>
      </c>
      <c r="AX35" s="4">
        <v>0.46</v>
      </c>
      <c r="AY35">
        <v>0.81965517241379304</v>
      </c>
      <c r="AZ35" t="s">
        <v>67</v>
      </c>
      <c r="BA35" t="s">
        <v>196</v>
      </c>
      <c r="BB35">
        <v>2</v>
      </c>
      <c r="BC35" t="s">
        <v>341</v>
      </c>
      <c r="BD35">
        <v>4</v>
      </c>
      <c r="BE35">
        <v>70311.698999999993</v>
      </c>
      <c r="BF35">
        <v>0.10269639480621853</v>
      </c>
      <c r="BG35">
        <v>8.4175631191166014E-2</v>
      </c>
      <c r="BH35">
        <v>282532.89400000003</v>
      </c>
      <c r="BI35">
        <v>2.5557229453077413E-2</v>
      </c>
      <c r="BJ35">
        <v>2.0948115313781036E-2</v>
      </c>
      <c r="BK35">
        <v>1</v>
      </c>
      <c r="BL35" t="s">
        <v>70</v>
      </c>
      <c r="BM35">
        <v>1</v>
      </c>
      <c r="BN35" t="s">
        <v>298</v>
      </c>
    </row>
    <row r="36" spans="1:66">
      <c r="A36" s="133" t="str">
        <f t="shared" si="20"/>
        <v>강화교통</v>
      </c>
      <c r="B36" s="109" t="str">
        <f t="shared" si="1"/>
        <v>800</v>
      </c>
      <c r="C36" s="134" t="str">
        <f t="shared" si="21"/>
        <v>70바3711</v>
      </c>
      <c r="D36" s="109" t="str">
        <f t="shared" si="22"/>
        <v>좌석</v>
      </c>
      <c r="E36" s="106" t="str">
        <f t="shared" si="16"/>
        <v>C</v>
      </c>
      <c r="F36" s="154">
        <f t="shared" si="17"/>
        <v>0.88888888888888884</v>
      </c>
      <c r="G36" s="155">
        <f t="shared" si="18"/>
        <v>2.4</v>
      </c>
      <c r="H36" s="156">
        <f t="shared" si="19"/>
        <v>2.7</v>
      </c>
      <c r="I36" s="157">
        <f t="shared" si="23"/>
        <v>6594.2430000000004</v>
      </c>
      <c r="J36" s="158">
        <f t="shared" si="24"/>
        <v>2.2869443750866251E-2</v>
      </c>
      <c r="K36" s="158">
        <f t="shared" si="25"/>
        <v>0.38005857689163403</v>
      </c>
      <c r="L36" s="158">
        <f t="shared" si="26"/>
        <v>0.2479435471213299</v>
      </c>
      <c r="M36" s="159">
        <f t="shared" si="27"/>
        <v>11.691000000000001</v>
      </c>
      <c r="N36" s="160">
        <f t="shared" si="28"/>
        <v>1.0620000000000001</v>
      </c>
      <c r="O36" s="160">
        <f t="shared" si="29"/>
        <v>16.727</v>
      </c>
      <c r="P36" s="161">
        <f t="shared" si="30"/>
        <v>10.824999999999999</v>
      </c>
      <c r="Q36" s="162">
        <f t="shared" si="31"/>
        <v>108</v>
      </c>
      <c r="R36" s="163">
        <f t="shared" si="32"/>
        <v>31.817597986291435</v>
      </c>
      <c r="S36" s="135">
        <f t="shared" si="33"/>
        <v>70</v>
      </c>
      <c r="T36" s="135">
        <f t="shared" si="34"/>
        <v>1103</v>
      </c>
      <c r="U36" t="s">
        <v>117</v>
      </c>
      <c r="V36" s="5" t="s">
        <v>122</v>
      </c>
      <c r="W36" t="s">
        <v>117</v>
      </c>
      <c r="X36" s="5" t="s">
        <v>122</v>
      </c>
      <c r="Y36" t="s">
        <v>242</v>
      </c>
      <c r="Z36" t="s">
        <v>195</v>
      </c>
      <c r="AA36" t="s">
        <v>48</v>
      </c>
      <c r="AB36">
        <v>503</v>
      </c>
      <c r="AC36" s="1">
        <v>6594.2430000000004</v>
      </c>
      <c r="AD36" s="1">
        <v>2747.3580000000002</v>
      </c>
      <c r="AE36" s="28">
        <v>2.4</v>
      </c>
      <c r="AF36">
        <v>2.7</v>
      </c>
      <c r="AG36">
        <v>11.691000000000001</v>
      </c>
      <c r="AH36">
        <v>347.11299000000002</v>
      </c>
      <c r="AI36">
        <v>7.9382809999999999</v>
      </c>
      <c r="AJ36">
        <v>131.923269</v>
      </c>
      <c r="AK36">
        <v>1635</v>
      </c>
      <c r="AL36">
        <v>70</v>
      </c>
      <c r="AM36">
        <v>1103</v>
      </c>
      <c r="AN36">
        <v>108</v>
      </c>
      <c r="AO36">
        <v>18.997395999999998</v>
      </c>
      <c r="AP36">
        <v>18507</v>
      </c>
      <c r="AQ36">
        <v>649.5</v>
      </c>
      <c r="AR36">
        <v>61</v>
      </c>
      <c r="AS36">
        <v>47201</v>
      </c>
      <c r="AT36">
        <v>1.0620000000000001</v>
      </c>
      <c r="AU36">
        <v>16.727</v>
      </c>
      <c r="AV36">
        <v>57950</v>
      </c>
      <c r="AW36">
        <v>0</v>
      </c>
      <c r="AX36">
        <v>0.47</v>
      </c>
      <c r="AY36">
        <v>0.88888888888888884</v>
      </c>
      <c r="AZ36" t="s">
        <v>69</v>
      </c>
      <c r="BA36" t="s">
        <v>196</v>
      </c>
      <c r="BB36">
        <v>2</v>
      </c>
      <c r="BC36" t="s">
        <v>203</v>
      </c>
      <c r="BD36">
        <v>9</v>
      </c>
      <c r="BE36">
        <v>70311.698999999993</v>
      </c>
      <c r="BF36">
        <v>9.3785857741824741E-2</v>
      </c>
      <c r="BG36">
        <v>8.3365206881621981E-2</v>
      </c>
      <c r="BH36">
        <v>282532.89400000003</v>
      </c>
      <c r="BI36">
        <v>2.3339735443335671E-2</v>
      </c>
      <c r="BJ36">
        <v>2.0746431505187263E-2</v>
      </c>
      <c r="BK36">
        <v>1</v>
      </c>
      <c r="BL36" t="s">
        <v>68</v>
      </c>
      <c r="BM36">
        <v>-1</v>
      </c>
      <c r="BN36" t="s">
        <v>309</v>
      </c>
    </row>
    <row r="37" spans="1:66">
      <c r="A37" s="136" t="str">
        <f t="shared" si="20"/>
        <v>강화교통</v>
      </c>
      <c r="B37" s="125" t="str">
        <f t="shared" si="1"/>
        <v>800</v>
      </c>
      <c r="C37" s="137" t="str">
        <f t="shared" si="21"/>
        <v>70바3720</v>
      </c>
      <c r="D37" s="125" t="str">
        <f t="shared" si="22"/>
        <v>좌석</v>
      </c>
      <c r="E37" s="122" t="str">
        <f t="shared" si="16"/>
        <v>C</v>
      </c>
      <c r="F37" s="144">
        <f t="shared" si="17"/>
        <v>0.8648148148148147</v>
      </c>
      <c r="G37" s="145">
        <f t="shared" si="18"/>
        <v>2.335</v>
      </c>
      <c r="H37" s="146">
        <f t="shared" si="19"/>
        <v>2.7</v>
      </c>
      <c r="I37" s="147">
        <f t="shared" si="23"/>
        <v>6916.7849999999999</v>
      </c>
      <c r="J37" s="148">
        <f t="shared" si="24"/>
        <v>2.7319627133420465E-2</v>
      </c>
      <c r="K37" s="148">
        <f t="shared" si="25"/>
        <v>0.37657167361742933</v>
      </c>
      <c r="L37" s="148">
        <f t="shared" si="26"/>
        <v>0.26775445528522285</v>
      </c>
      <c r="M37" s="149">
        <f t="shared" si="27"/>
        <v>12.513999999999999</v>
      </c>
      <c r="N37" s="150">
        <f t="shared" si="28"/>
        <v>1.4890000000000001</v>
      </c>
      <c r="O37" s="150">
        <f t="shared" si="29"/>
        <v>27.902999999999999</v>
      </c>
      <c r="P37" s="151">
        <f t="shared" si="30"/>
        <v>15.733333333333333</v>
      </c>
      <c r="Q37" s="152">
        <f t="shared" si="31"/>
        <v>96</v>
      </c>
      <c r="R37" s="153">
        <f t="shared" si="32"/>
        <v>32.311975037880039</v>
      </c>
      <c r="S37" s="138">
        <f t="shared" si="33"/>
        <v>103</v>
      </c>
      <c r="T37" s="138">
        <f t="shared" si="34"/>
        <v>1930</v>
      </c>
      <c r="U37" t="s">
        <v>117</v>
      </c>
      <c r="V37" t="s">
        <v>122</v>
      </c>
      <c r="W37" s="4" t="s">
        <v>117</v>
      </c>
      <c r="X37" s="4" t="s">
        <v>122</v>
      </c>
      <c r="Y37" s="4" t="s">
        <v>243</v>
      </c>
      <c r="Z37" s="4" t="s">
        <v>195</v>
      </c>
      <c r="AA37" s="4" t="s">
        <v>48</v>
      </c>
      <c r="AB37" s="4">
        <v>503</v>
      </c>
      <c r="AC37" s="4">
        <v>6916.7849999999999</v>
      </c>
      <c r="AD37" s="4">
        <v>2962.538</v>
      </c>
      <c r="AE37" s="4">
        <v>2.335</v>
      </c>
      <c r="AF37" s="4">
        <v>2.7</v>
      </c>
      <c r="AG37" s="4">
        <v>12.513999999999999</v>
      </c>
      <c r="AH37" s="4">
        <v>359.09992299999999</v>
      </c>
      <c r="AI37" s="4">
        <v>9.8104759999999995</v>
      </c>
      <c r="AJ37" s="4">
        <v>135.22685899999999</v>
      </c>
      <c r="AK37" s="4">
        <v>1852</v>
      </c>
      <c r="AL37" s="4">
        <v>103</v>
      </c>
      <c r="AM37" s="4">
        <v>1930</v>
      </c>
      <c r="AN37" s="4">
        <v>96</v>
      </c>
      <c r="AO37" s="4">
        <v>19.261448999999999</v>
      </c>
      <c r="AP37" s="4">
        <v>26325.4</v>
      </c>
      <c r="AQ37" s="4">
        <v>944</v>
      </c>
      <c r="AR37" s="4">
        <v>62</v>
      </c>
      <c r="AS37" s="4">
        <v>34321</v>
      </c>
      <c r="AT37" s="4">
        <v>1.4890000000000001</v>
      </c>
      <c r="AU37" s="4">
        <v>27.902999999999999</v>
      </c>
      <c r="AV37" s="4">
        <v>65601</v>
      </c>
      <c r="AW37" s="4">
        <v>0</v>
      </c>
      <c r="AX37" s="4">
        <v>0.47</v>
      </c>
      <c r="AY37">
        <v>0.8648148148148147</v>
      </c>
      <c r="AZ37" t="s">
        <v>69</v>
      </c>
      <c r="BA37" t="s">
        <v>196</v>
      </c>
      <c r="BB37">
        <v>4</v>
      </c>
      <c r="BC37" t="s">
        <v>389</v>
      </c>
      <c r="BD37">
        <v>9</v>
      </c>
      <c r="BE37">
        <v>70311.698999999993</v>
      </c>
      <c r="BF37">
        <v>9.8373174000531555E-2</v>
      </c>
      <c r="BG37">
        <v>8.5074578256015235E-2</v>
      </c>
      <c r="BH37">
        <v>282532.89400000003</v>
      </c>
      <c r="BI37">
        <v>2.4481344108555372E-2</v>
      </c>
      <c r="BJ37">
        <v>2.1171829071658068E-2</v>
      </c>
      <c r="BK37">
        <v>1</v>
      </c>
      <c r="BL37" t="s">
        <v>69</v>
      </c>
      <c r="BM37">
        <v>0</v>
      </c>
      <c r="BN37" t="s">
        <v>303</v>
      </c>
    </row>
    <row r="38" spans="1:66">
      <c r="A38" s="133" t="str">
        <f t="shared" si="20"/>
        <v>강화교통</v>
      </c>
      <c r="B38" s="109" t="str">
        <f t="shared" si="1"/>
        <v>800</v>
      </c>
      <c r="C38" s="134" t="str">
        <f t="shared" si="21"/>
        <v>78바3210</v>
      </c>
      <c r="D38" s="109" t="str">
        <f t="shared" si="22"/>
        <v>좌석</v>
      </c>
      <c r="E38" s="106" t="str">
        <f t="shared" si="16"/>
        <v>D</v>
      </c>
      <c r="F38" s="154">
        <f t="shared" si="17"/>
        <v>0.82714285714285718</v>
      </c>
      <c r="G38" s="155">
        <f t="shared" si="18"/>
        <v>2.3159999999999998</v>
      </c>
      <c r="H38" s="156">
        <f t="shared" si="19"/>
        <v>2.8</v>
      </c>
      <c r="I38" s="157">
        <f t="shared" si="23"/>
        <v>7427.3869999999997</v>
      </c>
      <c r="J38" s="158">
        <f t="shared" si="24"/>
        <v>3.3857071601405282E-2</v>
      </c>
      <c r="K38" s="158">
        <f t="shared" si="25"/>
        <v>0.34339023761800858</v>
      </c>
      <c r="L38" s="158">
        <f t="shared" si="26"/>
        <v>0.18983796051020366</v>
      </c>
      <c r="M38" s="159">
        <f t="shared" si="27"/>
        <v>13.13</v>
      </c>
      <c r="N38" s="160">
        <f t="shared" si="28"/>
        <v>0.108</v>
      </c>
      <c r="O38" s="160">
        <f t="shared" si="29"/>
        <v>16.318000000000001</v>
      </c>
      <c r="P38" s="161">
        <f t="shared" si="30"/>
        <v>10.536666666666667</v>
      </c>
      <c r="Q38" s="162">
        <f t="shared" si="31"/>
        <v>99</v>
      </c>
      <c r="R38" s="163">
        <f t="shared" si="32"/>
        <v>32.378613325674117</v>
      </c>
      <c r="S38" s="135">
        <f t="shared" si="33"/>
        <v>8</v>
      </c>
      <c r="T38" s="135">
        <f t="shared" si="34"/>
        <v>1212</v>
      </c>
      <c r="U38" t="s">
        <v>117</v>
      </c>
      <c r="V38" t="s">
        <v>122</v>
      </c>
      <c r="W38" t="s">
        <v>117</v>
      </c>
      <c r="X38" s="4" t="s">
        <v>122</v>
      </c>
      <c r="Y38" s="4" t="s">
        <v>198</v>
      </c>
      <c r="Z38" s="4" t="s">
        <v>195</v>
      </c>
      <c r="AA38" s="4" t="s">
        <v>48</v>
      </c>
      <c r="AB38" s="4">
        <v>503</v>
      </c>
      <c r="AC38" s="4">
        <v>7427.3869999999997</v>
      </c>
      <c r="AD38" s="4">
        <v>3206.5650000000001</v>
      </c>
      <c r="AE38" s="4">
        <v>2.3159999999999998</v>
      </c>
      <c r="AF38" s="4">
        <v>2.8</v>
      </c>
      <c r="AG38" s="4">
        <v>13.13</v>
      </c>
      <c r="AH38" s="4">
        <v>368.35129000000001</v>
      </c>
      <c r="AI38" s="4">
        <v>12.471296000000001</v>
      </c>
      <c r="AJ38" s="4">
        <v>126.488237</v>
      </c>
      <c r="AK38" s="4">
        <v>1410</v>
      </c>
      <c r="AL38" s="4">
        <v>8</v>
      </c>
      <c r="AM38" s="4">
        <v>1212</v>
      </c>
      <c r="AN38" s="4">
        <v>99</v>
      </c>
      <c r="AO38" s="4">
        <v>20.163868000000001</v>
      </c>
      <c r="AP38" s="4">
        <v>22619.1</v>
      </c>
      <c r="AQ38" s="4">
        <v>632.20000000000005</v>
      </c>
      <c r="AR38" s="4">
        <v>52</v>
      </c>
      <c r="AS38" s="4">
        <v>18381</v>
      </c>
      <c r="AT38" s="4">
        <v>0.108</v>
      </c>
      <c r="AU38" s="4">
        <v>16.318000000000001</v>
      </c>
      <c r="AV38" s="4">
        <v>69176</v>
      </c>
      <c r="AW38" s="4">
        <v>0</v>
      </c>
      <c r="AX38" s="4">
        <v>0.48</v>
      </c>
      <c r="AY38">
        <v>0.82714285714285718</v>
      </c>
      <c r="AZ38" t="s">
        <v>67</v>
      </c>
      <c r="BA38" t="s">
        <v>196</v>
      </c>
      <c r="BB38">
        <v>1</v>
      </c>
      <c r="BC38" t="s">
        <v>339</v>
      </c>
      <c r="BD38">
        <v>4</v>
      </c>
      <c r="BE38">
        <v>70311.698999999993</v>
      </c>
      <c r="BF38">
        <v>0.10563515184009421</v>
      </c>
      <c r="BG38">
        <v>8.7375361307735072E-2</v>
      </c>
      <c r="BH38">
        <v>282532.89400000003</v>
      </c>
      <c r="BI38">
        <v>2.6288574384545817E-2</v>
      </c>
      <c r="BJ38">
        <v>2.1744406526645756E-2</v>
      </c>
      <c r="BK38">
        <v>1</v>
      </c>
      <c r="BL38" t="s">
        <v>67</v>
      </c>
      <c r="BM38">
        <v>0</v>
      </c>
      <c r="BN38" t="s">
        <v>303</v>
      </c>
    </row>
    <row r="39" spans="1:66">
      <c r="A39" s="136" t="str">
        <f t="shared" si="20"/>
        <v>강화교통</v>
      </c>
      <c r="B39" s="125" t="str">
        <f t="shared" si="1"/>
        <v>800</v>
      </c>
      <c r="C39" s="137" t="str">
        <f t="shared" si="21"/>
        <v>78바3211</v>
      </c>
      <c r="D39" s="125" t="str">
        <f t="shared" si="22"/>
        <v>좌석</v>
      </c>
      <c r="E39" s="122" t="str">
        <f t="shared" si="16"/>
        <v>C</v>
      </c>
      <c r="F39" s="144">
        <f t="shared" si="17"/>
        <v>0.88481481481481472</v>
      </c>
      <c r="G39" s="145">
        <f t="shared" si="18"/>
        <v>2.3889999999999998</v>
      </c>
      <c r="H39" s="146">
        <f t="shared" si="19"/>
        <v>2.7</v>
      </c>
      <c r="I39" s="147">
        <f t="shared" si="23"/>
        <v>6947.4610000000002</v>
      </c>
      <c r="J39" s="148">
        <f t="shared" si="24"/>
        <v>2.4565350204431374E-2</v>
      </c>
      <c r="K39" s="148">
        <f t="shared" si="25"/>
        <v>0.36094816894401027</v>
      </c>
      <c r="L39" s="148">
        <f t="shared" si="26"/>
        <v>0.26570858044399243</v>
      </c>
      <c r="M39" s="149">
        <f t="shared" si="27"/>
        <v>12.138999999999999</v>
      </c>
      <c r="N39" s="150">
        <f t="shared" si="28"/>
        <v>0.70499999999999996</v>
      </c>
      <c r="O39" s="150">
        <f t="shared" si="29"/>
        <v>21.663</v>
      </c>
      <c r="P39" s="151">
        <f t="shared" si="30"/>
        <v>8.6633333333333322</v>
      </c>
      <c r="Q39" s="152">
        <f t="shared" si="31"/>
        <v>107</v>
      </c>
      <c r="R39" s="153">
        <f t="shared" si="32"/>
        <v>32.429568579803963</v>
      </c>
      <c r="S39" s="138">
        <f t="shared" si="33"/>
        <v>49</v>
      </c>
      <c r="T39" s="138">
        <f t="shared" si="34"/>
        <v>1505</v>
      </c>
      <c r="U39" t="s">
        <v>117</v>
      </c>
      <c r="V39" s="5" t="s">
        <v>122</v>
      </c>
      <c r="W39" t="s">
        <v>117</v>
      </c>
      <c r="X39" s="5" t="s">
        <v>122</v>
      </c>
      <c r="Y39" t="s">
        <v>244</v>
      </c>
      <c r="Z39" t="s">
        <v>195</v>
      </c>
      <c r="AA39" t="s">
        <v>48</v>
      </c>
      <c r="AB39">
        <v>503</v>
      </c>
      <c r="AC39" s="1">
        <v>6947.4610000000002</v>
      </c>
      <c r="AD39" s="1">
        <v>2907.9079999999999</v>
      </c>
      <c r="AE39" s="28">
        <v>2.3889999999999998</v>
      </c>
      <c r="AF39">
        <v>2.7</v>
      </c>
      <c r="AG39">
        <v>12.138999999999999</v>
      </c>
      <c r="AH39">
        <v>348.63630799999999</v>
      </c>
      <c r="AI39">
        <v>8.5643729999999998</v>
      </c>
      <c r="AJ39">
        <v>125.839637</v>
      </c>
      <c r="AK39">
        <v>1846</v>
      </c>
      <c r="AL39">
        <v>49</v>
      </c>
      <c r="AM39">
        <v>1505</v>
      </c>
      <c r="AN39">
        <v>107</v>
      </c>
      <c r="AO39">
        <v>19.927530999999998</v>
      </c>
      <c r="AP39">
        <v>20788.599999999999</v>
      </c>
      <c r="AQ39">
        <v>519.79999999999995</v>
      </c>
      <c r="AR39">
        <v>54</v>
      </c>
      <c r="AS39">
        <v>30129</v>
      </c>
      <c r="AT39">
        <v>0.70499999999999996</v>
      </c>
      <c r="AU39">
        <v>21.663</v>
      </c>
      <c r="AV39">
        <v>64569</v>
      </c>
      <c r="AW39">
        <v>0</v>
      </c>
      <c r="AX39">
        <v>0.47</v>
      </c>
      <c r="AY39">
        <v>0.88481481481481472</v>
      </c>
      <c r="AZ39" t="s">
        <v>69</v>
      </c>
      <c r="BA39" t="s">
        <v>196</v>
      </c>
      <c r="BB39">
        <v>3</v>
      </c>
      <c r="BC39" t="s">
        <v>390</v>
      </c>
      <c r="BD39">
        <v>7</v>
      </c>
      <c r="BE39">
        <v>70311.698999999993</v>
      </c>
      <c r="BF39">
        <v>9.8809459859588958E-2</v>
      </c>
      <c r="BG39">
        <v>8.7428073927614078E-2</v>
      </c>
      <c r="BH39">
        <v>282532.89400000003</v>
      </c>
      <c r="BI39">
        <v>2.4589919076820836E-2</v>
      </c>
      <c r="BJ39">
        <v>2.1757524694268508E-2</v>
      </c>
      <c r="BK39">
        <v>1</v>
      </c>
      <c r="BL39" t="s">
        <v>69</v>
      </c>
      <c r="BM39">
        <v>0</v>
      </c>
      <c r="BN39" t="s">
        <v>303</v>
      </c>
    </row>
    <row r="40" spans="1:66">
      <c r="A40" s="133" t="str">
        <f t="shared" si="20"/>
        <v>강화교통</v>
      </c>
      <c r="B40" s="109" t="str">
        <f t="shared" si="1"/>
        <v>800</v>
      </c>
      <c r="C40" s="134" t="str">
        <f t="shared" si="21"/>
        <v>78바3212</v>
      </c>
      <c r="D40" s="109" t="str">
        <f t="shared" si="22"/>
        <v>좌석</v>
      </c>
      <c r="E40" s="106" t="str">
        <f t="shared" si="16"/>
        <v>C</v>
      </c>
      <c r="F40" s="154">
        <f t="shared" si="17"/>
        <v>0.8959259259259259</v>
      </c>
      <c r="G40" s="155">
        <f t="shared" si="18"/>
        <v>2.419</v>
      </c>
      <c r="H40" s="156">
        <f t="shared" si="19"/>
        <v>2.7</v>
      </c>
      <c r="I40" s="157">
        <f t="shared" si="23"/>
        <v>7026.17</v>
      </c>
      <c r="J40" s="158">
        <f t="shared" si="24"/>
        <v>1.2541396368384935E-2</v>
      </c>
      <c r="K40" s="158">
        <f t="shared" si="25"/>
        <v>0.40668265342070092</v>
      </c>
      <c r="L40" s="158">
        <f t="shared" si="26"/>
        <v>0.24921116340766022</v>
      </c>
      <c r="M40" s="159">
        <f t="shared" si="27"/>
        <v>11.826000000000001</v>
      </c>
      <c r="N40" s="160">
        <f t="shared" si="28"/>
        <v>1.5660000000000001</v>
      </c>
      <c r="O40" s="160">
        <f t="shared" si="29"/>
        <v>16.338999999999999</v>
      </c>
      <c r="P40" s="161">
        <f t="shared" si="30"/>
        <v>6.5466666666666669</v>
      </c>
      <c r="Q40" s="162">
        <f t="shared" si="31"/>
        <v>97</v>
      </c>
      <c r="R40" s="163">
        <f t="shared" si="32"/>
        <v>32.299354984247962</v>
      </c>
      <c r="S40" s="135">
        <f t="shared" si="33"/>
        <v>110</v>
      </c>
      <c r="T40" s="135">
        <f t="shared" si="34"/>
        <v>1148</v>
      </c>
      <c r="U40" t="s">
        <v>117</v>
      </c>
      <c r="V40" t="s">
        <v>122</v>
      </c>
      <c r="W40" s="4" t="s">
        <v>117</v>
      </c>
      <c r="X40" s="4" t="s">
        <v>122</v>
      </c>
      <c r="Y40" s="4" t="s">
        <v>245</v>
      </c>
      <c r="Z40" s="4" t="s">
        <v>195</v>
      </c>
      <c r="AA40" s="4" t="s">
        <v>48</v>
      </c>
      <c r="AB40" s="4">
        <v>503</v>
      </c>
      <c r="AC40" s="4">
        <v>7026.17</v>
      </c>
      <c r="AD40" s="4">
        <v>2904.41</v>
      </c>
      <c r="AE40" s="4">
        <v>2.419</v>
      </c>
      <c r="AF40" s="4">
        <v>2.7</v>
      </c>
      <c r="AG40" s="4">
        <v>11.826000000000001</v>
      </c>
      <c r="AH40" s="4">
        <v>374.55550099999999</v>
      </c>
      <c r="AI40" s="4">
        <v>4.6974489999999998</v>
      </c>
      <c r="AJ40" s="4">
        <v>152.32522499999999</v>
      </c>
      <c r="AK40" s="4">
        <v>1751</v>
      </c>
      <c r="AL40" s="4">
        <v>110</v>
      </c>
      <c r="AM40" s="4">
        <v>1148</v>
      </c>
      <c r="AN40" s="4">
        <v>97</v>
      </c>
      <c r="AO40" s="4">
        <v>18.758687999999999</v>
      </c>
      <c r="AP40" s="4">
        <v>22354.799999999999</v>
      </c>
      <c r="AQ40" s="4">
        <v>392.8</v>
      </c>
      <c r="AR40" s="4">
        <v>118</v>
      </c>
      <c r="AS40" s="4">
        <v>91480</v>
      </c>
      <c r="AT40" s="4">
        <v>1.5660000000000001</v>
      </c>
      <c r="AU40" s="4">
        <v>16.338999999999999</v>
      </c>
      <c r="AV40" s="4">
        <v>66320</v>
      </c>
      <c r="AW40" s="4">
        <v>0</v>
      </c>
      <c r="AX40" s="4">
        <v>0.47</v>
      </c>
      <c r="AY40">
        <v>0.8959259259259259</v>
      </c>
      <c r="AZ40" t="s">
        <v>69</v>
      </c>
      <c r="BA40" t="s">
        <v>196</v>
      </c>
      <c r="BB40">
        <v>1</v>
      </c>
      <c r="BC40" t="s">
        <v>197</v>
      </c>
      <c r="BD40">
        <v>9</v>
      </c>
      <c r="BE40">
        <v>70311.698999999993</v>
      </c>
      <c r="BF40">
        <v>9.9928889501020315E-2</v>
      </c>
      <c r="BG40">
        <v>8.9528882852951158E-2</v>
      </c>
      <c r="BH40">
        <v>282532.89400000003</v>
      </c>
      <c r="BI40">
        <v>2.4868502568058497E-2</v>
      </c>
      <c r="BJ40">
        <v>2.2280336189679076E-2</v>
      </c>
      <c r="BK40">
        <v>1</v>
      </c>
      <c r="BL40" t="s">
        <v>69</v>
      </c>
      <c r="BM40">
        <v>0</v>
      </c>
      <c r="BN40" t="s">
        <v>303</v>
      </c>
    </row>
    <row r="41" spans="1:66">
      <c r="A41" s="136" t="str">
        <f t="shared" si="20"/>
        <v>강화교통</v>
      </c>
      <c r="B41" s="125" t="str">
        <f t="shared" si="1"/>
        <v>800</v>
      </c>
      <c r="C41" s="137" t="str">
        <f t="shared" si="21"/>
        <v>78바3228</v>
      </c>
      <c r="D41" s="125" t="str">
        <f t="shared" si="22"/>
        <v>좌석</v>
      </c>
      <c r="E41" s="122" t="str">
        <f t="shared" si="16"/>
        <v>B</v>
      </c>
      <c r="F41" s="144">
        <f t="shared" si="17"/>
        <v>0.90777777777777779</v>
      </c>
      <c r="G41" s="145">
        <f t="shared" si="18"/>
        <v>2.4510000000000001</v>
      </c>
      <c r="H41" s="146">
        <f t="shared" si="19"/>
        <v>2.7</v>
      </c>
      <c r="I41" s="147">
        <f t="shared" si="23"/>
        <v>7041.2569999999996</v>
      </c>
      <c r="J41" s="148">
        <f t="shared" si="24"/>
        <v>2.0230309450169601E-2</v>
      </c>
      <c r="K41" s="148">
        <f t="shared" si="25"/>
        <v>0.36864237918133791</v>
      </c>
      <c r="L41" s="148">
        <f t="shared" si="26"/>
        <v>0.2715424248823754</v>
      </c>
      <c r="M41" s="149">
        <f t="shared" si="27"/>
        <v>10.879</v>
      </c>
      <c r="N41" s="150">
        <f t="shared" si="28"/>
        <v>1.647</v>
      </c>
      <c r="O41" s="150">
        <f t="shared" si="29"/>
        <v>19.698</v>
      </c>
      <c r="P41" s="151">
        <f t="shared" si="30"/>
        <v>9.1883333333333326</v>
      </c>
      <c r="Q41" s="152">
        <f t="shared" si="31"/>
        <v>103</v>
      </c>
      <c r="R41" s="153">
        <f t="shared" si="32"/>
        <v>31.078720036551935</v>
      </c>
      <c r="S41" s="138">
        <f t="shared" si="33"/>
        <v>116</v>
      </c>
      <c r="T41" s="138">
        <f t="shared" si="34"/>
        <v>1387</v>
      </c>
      <c r="U41" t="s">
        <v>117</v>
      </c>
      <c r="V41" t="s">
        <v>122</v>
      </c>
      <c r="W41" t="s">
        <v>117</v>
      </c>
      <c r="X41" s="4" t="s">
        <v>122</v>
      </c>
      <c r="Y41" s="4" t="s">
        <v>246</v>
      </c>
      <c r="Z41" s="4" t="s">
        <v>195</v>
      </c>
      <c r="AA41" s="4" t="s">
        <v>48</v>
      </c>
      <c r="AB41" s="4">
        <v>503</v>
      </c>
      <c r="AC41" s="4">
        <v>7041.2569999999996</v>
      </c>
      <c r="AD41" s="4">
        <v>2872.94</v>
      </c>
      <c r="AE41" s="4">
        <v>2.4510000000000001</v>
      </c>
      <c r="AF41" s="4">
        <v>2.7</v>
      </c>
      <c r="AG41" s="4">
        <v>10.879</v>
      </c>
      <c r="AH41" s="4">
        <v>370.72799199999997</v>
      </c>
      <c r="AI41" s="4">
        <v>7.4999419999999999</v>
      </c>
      <c r="AJ41" s="4">
        <v>136.66604899999999</v>
      </c>
      <c r="AK41" s="4">
        <v>1912</v>
      </c>
      <c r="AL41" s="4">
        <v>116</v>
      </c>
      <c r="AM41" s="4">
        <v>1387</v>
      </c>
      <c r="AN41" s="4">
        <v>103</v>
      </c>
      <c r="AO41" s="4">
        <v>18.993054000000001</v>
      </c>
      <c r="AP41" s="4">
        <v>21345.3</v>
      </c>
      <c r="AQ41" s="4">
        <v>551.29999999999995</v>
      </c>
      <c r="AR41" s="4">
        <v>82</v>
      </c>
      <c r="AS41" s="4">
        <v>41795</v>
      </c>
      <c r="AT41" s="4">
        <v>1.647</v>
      </c>
      <c r="AU41" s="4">
        <v>19.698</v>
      </c>
      <c r="AV41" s="4">
        <v>64194</v>
      </c>
      <c r="AW41" s="4">
        <v>0</v>
      </c>
      <c r="AX41" s="4">
        <v>0.47</v>
      </c>
      <c r="AY41">
        <v>0.90777777777777779</v>
      </c>
      <c r="AZ41" t="s">
        <v>68</v>
      </c>
      <c r="BA41" t="s">
        <v>196</v>
      </c>
      <c r="BB41">
        <v>3</v>
      </c>
      <c r="BC41" t="s">
        <v>318</v>
      </c>
      <c r="BD41">
        <v>9</v>
      </c>
      <c r="BE41">
        <v>70311.698999999993</v>
      </c>
      <c r="BF41">
        <v>0.10014346261210386</v>
      </c>
      <c r="BG41">
        <v>9.0908009948987609E-2</v>
      </c>
      <c r="BH41">
        <v>282532.89400000003</v>
      </c>
      <c r="BI41">
        <v>2.4921901660059444E-2</v>
      </c>
      <c r="BJ41">
        <v>2.2623548506965074E-2</v>
      </c>
      <c r="BK41">
        <v>1</v>
      </c>
      <c r="BL41" t="s">
        <v>69</v>
      </c>
      <c r="BM41">
        <v>1</v>
      </c>
      <c r="BN41" t="s">
        <v>298</v>
      </c>
    </row>
    <row r="42" spans="1:66">
      <c r="A42" s="133" t="str">
        <f t="shared" si="20"/>
        <v>강화교통</v>
      </c>
      <c r="B42" s="109" t="str">
        <f t="shared" si="1"/>
        <v>800</v>
      </c>
      <c r="C42" s="134" t="str">
        <f t="shared" si="21"/>
        <v>78바3230</v>
      </c>
      <c r="D42" s="109" t="str">
        <f t="shared" si="22"/>
        <v>좌석</v>
      </c>
      <c r="E42" s="106" t="str">
        <f t="shared" si="16"/>
        <v>B</v>
      </c>
      <c r="F42" s="154">
        <f t="shared" si="17"/>
        <v>0.90111111111111097</v>
      </c>
      <c r="G42" s="155">
        <f t="shared" si="18"/>
        <v>2.4329999999999998</v>
      </c>
      <c r="H42" s="156">
        <f t="shared" si="19"/>
        <v>2.7</v>
      </c>
      <c r="I42" s="157">
        <f t="shared" si="23"/>
        <v>6892.7619999999997</v>
      </c>
      <c r="J42" s="158">
        <f t="shared" si="24"/>
        <v>1.9796027464731716E-2</v>
      </c>
      <c r="K42" s="158">
        <f t="shared" si="25"/>
        <v>0.34032417835730339</v>
      </c>
      <c r="L42" s="158">
        <f t="shared" si="26"/>
        <v>0.26636637098451971</v>
      </c>
      <c r="M42" s="159">
        <f t="shared" si="27"/>
        <v>11.032</v>
      </c>
      <c r="N42" s="160">
        <f t="shared" si="28"/>
        <v>1.2190000000000001</v>
      </c>
      <c r="O42" s="160">
        <f t="shared" si="29"/>
        <v>13.462999999999999</v>
      </c>
      <c r="P42" s="161">
        <f t="shared" si="30"/>
        <v>8.69</v>
      </c>
      <c r="Q42" s="162">
        <f t="shared" si="31"/>
        <v>96</v>
      </c>
      <c r="R42" s="163">
        <f t="shared" si="32"/>
        <v>31.107902820159417</v>
      </c>
      <c r="S42" s="135">
        <f t="shared" si="33"/>
        <v>84</v>
      </c>
      <c r="T42" s="135">
        <f t="shared" si="34"/>
        <v>928</v>
      </c>
      <c r="U42" t="s">
        <v>117</v>
      </c>
      <c r="V42" t="s">
        <v>122</v>
      </c>
      <c r="W42" t="s">
        <v>117</v>
      </c>
      <c r="X42" s="4" t="s">
        <v>122</v>
      </c>
      <c r="Y42" s="4" t="s">
        <v>200</v>
      </c>
      <c r="Z42" s="4" t="s">
        <v>195</v>
      </c>
      <c r="AA42" s="4" t="s">
        <v>48</v>
      </c>
      <c r="AB42" s="4">
        <v>503</v>
      </c>
      <c r="AC42" s="4">
        <v>6892.7619999999997</v>
      </c>
      <c r="AD42" s="4">
        <v>2833.31</v>
      </c>
      <c r="AE42" s="4">
        <v>2.4329999999999998</v>
      </c>
      <c r="AF42" s="4">
        <v>2.7</v>
      </c>
      <c r="AG42" s="4">
        <v>11.032</v>
      </c>
      <c r="AH42" s="4">
        <v>346.27740399999999</v>
      </c>
      <c r="AI42" s="4">
        <v>6.8549170000000004</v>
      </c>
      <c r="AJ42" s="4">
        <v>117.84657300000001</v>
      </c>
      <c r="AK42" s="4">
        <v>1836</v>
      </c>
      <c r="AL42" s="4">
        <v>84</v>
      </c>
      <c r="AM42" s="4">
        <v>928</v>
      </c>
      <c r="AN42" s="4">
        <v>96</v>
      </c>
      <c r="AO42" s="4">
        <v>19.905318000000001</v>
      </c>
      <c r="AP42" s="4">
        <v>17814.599999999999</v>
      </c>
      <c r="AQ42" s="4">
        <v>521.4</v>
      </c>
      <c r="AR42" s="4">
        <v>31</v>
      </c>
      <c r="AS42" s="4">
        <v>26823</v>
      </c>
      <c r="AT42" s="4">
        <v>1.2190000000000001</v>
      </c>
      <c r="AU42" s="4">
        <v>13.462999999999999</v>
      </c>
      <c r="AV42" s="4">
        <v>65742</v>
      </c>
      <c r="AW42" s="4">
        <v>0</v>
      </c>
      <c r="AX42" s="4">
        <v>0.47</v>
      </c>
      <c r="AY42">
        <v>0.90111111111111097</v>
      </c>
      <c r="AZ42" t="s">
        <v>68</v>
      </c>
      <c r="BA42" t="s">
        <v>196</v>
      </c>
      <c r="BB42">
        <v>4</v>
      </c>
      <c r="BC42" t="s">
        <v>319</v>
      </c>
      <c r="BD42">
        <v>4</v>
      </c>
      <c r="BE42">
        <v>70311.698999999993</v>
      </c>
      <c r="BF42">
        <v>9.803150966384698E-2</v>
      </c>
      <c r="BG42">
        <v>8.833728259708877E-2</v>
      </c>
      <c r="BH42">
        <v>282532.89400000003</v>
      </c>
      <c r="BI42">
        <v>2.4396316840898529E-2</v>
      </c>
      <c r="BJ42">
        <v>2.1983792175520784E-2</v>
      </c>
      <c r="BK42">
        <v>1</v>
      </c>
      <c r="BL42" t="s">
        <v>68</v>
      </c>
      <c r="BM42">
        <v>0</v>
      </c>
      <c r="BN42" t="s">
        <v>303</v>
      </c>
    </row>
    <row r="43" spans="1:66">
      <c r="A43" s="136" t="str">
        <f t="shared" ref="A43:A44" si="35">W43</f>
        <v>강화교통</v>
      </c>
      <c r="B43" s="125" t="str">
        <f t="shared" ref="B43:B44" si="36">X43</f>
        <v>800</v>
      </c>
      <c r="C43" s="137" t="str">
        <f t="shared" ref="C43:C44" si="37">Y43</f>
        <v>78바3241</v>
      </c>
      <c r="D43" s="125" t="str">
        <f t="shared" ref="D43:D44" si="38">Z43</f>
        <v>좌석</v>
      </c>
      <c r="E43" s="122" t="str">
        <f t="shared" ref="E43:E44" si="39">AZ43</f>
        <v>B</v>
      </c>
      <c r="F43" s="144">
        <f t="shared" ref="F43:F44" si="40">G43/H43</f>
        <v>0.91962962962962957</v>
      </c>
      <c r="G43" s="145">
        <f t="shared" ref="G43:G44" si="41">AE43</f>
        <v>2.4830000000000001</v>
      </c>
      <c r="H43" s="146">
        <f t="shared" ref="H43:H44" si="42">AF43</f>
        <v>2.7</v>
      </c>
      <c r="I43" s="147">
        <f t="shared" ref="I43:I44" si="43">AC43</f>
        <v>6783.6279999999997</v>
      </c>
      <c r="J43" s="148">
        <f t="shared" ref="J43:J44" si="44">AI43/AH43</f>
        <v>1.5601669693558546E-2</v>
      </c>
      <c r="K43" s="148">
        <f t="shared" ref="K43:K44" si="45">AJ43/AH43</f>
        <v>0.41245537974215196</v>
      </c>
      <c r="L43" s="148">
        <f t="shared" ref="L43:L44" si="46">AK43/AC43</f>
        <v>0.25620508671760894</v>
      </c>
      <c r="M43" s="149">
        <f t="shared" ref="M43:M44" si="47">AG43</f>
        <v>11.967000000000001</v>
      </c>
      <c r="N43" s="150">
        <f t="shared" ref="N43:N44" si="48">IF(AW43=0,AT43,"속도계이상")</f>
        <v>0.97299999999999998</v>
      </c>
      <c r="O43" s="150">
        <f t="shared" ref="O43:O44" si="49">IF(AW43=0,AU43,"속도계이상")</f>
        <v>20.268999999999998</v>
      </c>
      <c r="P43" s="151">
        <f t="shared" ref="P43:P44" si="50">AQ43/60</f>
        <v>4.7483333333333331</v>
      </c>
      <c r="Q43" s="152">
        <f t="shared" ref="Q43:Q44" si="51">AN43</f>
        <v>99</v>
      </c>
      <c r="R43" s="153">
        <f t="shared" ref="R43:R44" si="52">AC43/(AH43-AI43-AJ43)</f>
        <v>33.403763463331394</v>
      </c>
      <c r="S43" s="138">
        <f t="shared" ref="S43:S44" si="53">IF(AW43=0,AL43,"속도계이상")</f>
        <v>66</v>
      </c>
      <c r="T43" s="138">
        <f t="shared" ref="T43:T44" si="54">IF(AW43=0,AM43,"속도계이상")</f>
        <v>1375</v>
      </c>
      <c r="U43" t="s">
        <v>117</v>
      </c>
      <c r="V43" t="s">
        <v>122</v>
      </c>
      <c r="W43" t="s">
        <v>117</v>
      </c>
      <c r="X43" s="4" t="s">
        <v>122</v>
      </c>
      <c r="Y43" s="4" t="s">
        <v>276</v>
      </c>
      <c r="Z43" s="4" t="s">
        <v>195</v>
      </c>
      <c r="AA43" s="4" t="s">
        <v>48</v>
      </c>
      <c r="AB43" s="4">
        <v>503</v>
      </c>
      <c r="AC43" s="4">
        <v>6783.6279999999997</v>
      </c>
      <c r="AD43" s="4">
        <v>2731.96</v>
      </c>
      <c r="AE43" s="4">
        <v>2.4830000000000001</v>
      </c>
      <c r="AF43" s="4">
        <v>2.7</v>
      </c>
      <c r="AG43" s="4">
        <v>11.967000000000001</v>
      </c>
      <c r="AH43" s="4">
        <v>355.06994500000002</v>
      </c>
      <c r="AI43" s="4">
        <v>5.5396840000000003</v>
      </c>
      <c r="AJ43" s="4">
        <v>146.45050900000001</v>
      </c>
      <c r="AK43" s="4">
        <v>1738</v>
      </c>
      <c r="AL43" s="4">
        <v>66</v>
      </c>
      <c r="AM43" s="4">
        <v>1375</v>
      </c>
      <c r="AN43" s="4">
        <v>99</v>
      </c>
      <c r="AO43" s="4">
        <v>19.105046999999999</v>
      </c>
      <c r="AP43" s="4">
        <v>25935.8</v>
      </c>
      <c r="AQ43" s="4">
        <v>284.89999999999998</v>
      </c>
      <c r="AR43" s="4">
        <v>101</v>
      </c>
      <c r="AS43" s="4">
        <v>94828</v>
      </c>
      <c r="AT43" s="4">
        <v>0.97299999999999998</v>
      </c>
      <c r="AU43" s="4">
        <v>20.268999999999998</v>
      </c>
      <c r="AV43" s="4">
        <v>62402</v>
      </c>
      <c r="AW43" s="4">
        <v>0</v>
      </c>
      <c r="AX43" s="4">
        <v>0.47</v>
      </c>
      <c r="AY43">
        <v>0.91962962962962957</v>
      </c>
      <c r="AZ43" t="s">
        <v>68</v>
      </c>
      <c r="BA43" t="s">
        <v>196</v>
      </c>
      <c r="BB43">
        <v>2</v>
      </c>
      <c r="BC43" t="s">
        <v>199</v>
      </c>
      <c r="BD43">
        <v>7</v>
      </c>
      <c r="BE43">
        <v>70311.698999999993</v>
      </c>
      <c r="BF43">
        <v>9.6479363981803373E-2</v>
      </c>
      <c r="BG43">
        <v>8.8725281765488065E-2</v>
      </c>
      <c r="BH43">
        <v>282532.89400000003</v>
      </c>
      <c r="BI43">
        <v>2.4010046773527187E-2</v>
      </c>
      <c r="BJ43">
        <v>2.208035042172889E-2</v>
      </c>
      <c r="BK43">
        <v>1</v>
      </c>
      <c r="BL43" t="s">
        <v>66</v>
      </c>
      <c r="BM43">
        <v>-1</v>
      </c>
      <c r="BN43" t="s">
        <v>309</v>
      </c>
    </row>
    <row r="44" spans="1:66">
      <c r="A44" s="133" t="str">
        <f t="shared" si="35"/>
        <v>강화교통</v>
      </c>
      <c r="B44" s="109" t="str">
        <f t="shared" si="36"/>
        <v>800</v>
      </c>
      <c r="C44" s="134" t="str">
        <f t="shared" si="37"/>
        <v>78바3242</v>
      </c>
      <c r="D44" s="109" t="str">
        <f t="shared" si="38"/>
        <v>좌석</v>
      </c>
      <c r="E44" s="106" t="str">
        <f t="shared" si="39"/>
        <v>B</v>
      </c>
      <c r="F44" s="154">
        <f t="shared" si="40"/>
        <v>0.9218518518518517</v>
      </c>
      <c r="G44" s="155">
        <f t="shared" si="41"/>
        <v>2.4889999999999999</v>
      </c>
      <c r="H44" s="156">
        <f t="shared" si="42"/>
        <v>2.7</v>
      </c>
      <c r="I44" s="157">
        <f t="shared" si="43"/>
        <v>7461.2479999999996</v>
      </c>
      <c r="J44" s="158">
        <f t="shared" si="44"/>
        <v>1.8450811397654709E-2</v>
      </c>
      <c r="K44" s="158">
        <f t="shared" si="45"/>
        <v>0.35718989538182377</v>
      </c>
      <c r="L44" s="158">
        <f t="shared" si="46"/>
        <v>0.19098681614657495</v>
      </c>
      <c r="M44" s="159">
        <f t="shared" si="47"/>
        <v>11.757999999999999</v>
      </c>
      <c r="N44" s="160">
        <f t="shared" si="48"/>
        <v>0.34799999999999998</v>
      </c>
      <c r="O44" s="160">
        <f t="shared" si="49"/>
        <v>16.981000000000002</v>
      </c>
      <c r="P44" s="161">
        <f t="shared" si="50"/>
        <v>15.004999999999999</v>
      </c>
      <c r="Q44" s="162">
        <f t="shared" si="51"/>
        <v>107</v>
      </c>
      <c r="R44" s="163">
        <f t="shared" si="52"/>
        <v>32.424262302476755</v>
      </c>
      <c r="S44" s="135">
        <f t="shared" si="53"/>
        <v>26</v>
      </c>
      <c r="T44" s="135">
        <f t="shared" si="54"/>
        <v>1267</v>
      </c>
      <c r="U44" t="s">
        <v>117</v>
      </c>
      <c r="V44" t="s">
        <v>122</v>
      </c>
      <c r="W44" t="s">
        <v>117</v>
      </c>
      <c r="X44" s="4" t="s">
        <v>122</v>
      </c>
      <c r="Y44" s="4" t="s">
        <v>202</v>
      </c>
      <c r="Z44" s="4" t="s">
        <v>195</v>
      </c>
      <c r="AA44" s="4" t="s">
        <v>48</v>
      </c>
      <c r="AB44" s="4">
        <v>503</v>
      </c>
      <c r="AC44" s="4">
        <v>7461.2479999999996</v>
      </c>
      <c r="AD44" s="4">
        <v>2997.3539999999998</v>
      </c>
      <c r="AE44" s="4">
        <v>2.4889999999999999</v>
      </c>
      <c r="AF44" s="4">
        <v>2.7</v>
      </c>
      <c r="AG44" s="4">
        <v>11.757999999999999</v>
      </c>
      <c r="AH44" s="4">
        <v>368.55880500000001</v>
      </c>
      <c r="AI44" s="4">
        <v>6.8002089999999997</v>
      </c>
      <c r="AJ44" s="4">
        <v>131.64548099999999</v>
      </c>
      <c r="AK44" s="4">
        <v>1425</v>
      </c>
      <c r="AL44" s="4">
        <v>26</v>
      </c>
      <c r="AM44" s="4">
        <v>1267</v>
      </c>
      <c r="AN44" s="4">
        <v>107</v>
      </c>
      <c r="AO44" s="4">
        <v>20.244389000000002</v>
      </c>
      <c r="AP44" s="4">
        <v>22504.7</v>
      </c>
      <c r="AQ44" s="4">
        <v>900.3</v>
      </c>
      <c r="AR44" s="4">
        <v>74</v>
      </c>
      <c r="AS44" s="4">
        <v>39952</v>
      </c>
      <c r="AT44" s="4">
        <v>0.34799999999999998</v>
      </c>
      <c r="AU44" s="4">
        <v>16.981000000000002</v>
      </c>
      <c r="AV44" s="4">
        <v>71114</v>
      </c>
      <c r="AW44" s="4">
        <v>0</v>
      </c>
      <c r="AX44" s="4">
        <v>0.48</v>
      </c>
      <c r="AY44">
        <v>0.9218518518518517</v>
      </c>
      <c r="AZ44" t="s">
        <v>68</v>
      </c>
      <c r="BA44" t="s">
        <v>196</v>
      </c>
      <c r="BB44">
        <v>1</v>
      </c>
      <c r="BC44" t="s">
        <v>201</v>
      </c>
      <c r="BD44">
        <v>5</v>
      </c>
      <c r="BE44">
        <v>70311.698999999993</v>
      </c>
      <c r="BF44">
        <v>0.10611673599296755</v>
      </c>
      <c r="BG44">
        <v>9.7823909587591171E-2</v>
      </c>
      <c r="BH44">
        <v>282532.89400000003</v>
      </c>
      <c r="BI44">
        <v>2.6408422376475563E-2</v>
      </c>
      <c r="BJ44">
        <v>2.4344653072239878E-2</v>
      </c>
      <c r="BK44">
        <v>1</v>
      </c>
      <c r="BL44" t="s">
        <v>68</v>
      </c>
      <c r="BM44">
        <v>0</v>
      </c>
      <c r="BN44" t="s">
        <v>303</v>
      </c>
    </row>
    <row r="45" spans="1:66">
      <c r="A45" s="136" t="str">
        <f t="shared" ref="A45" si="55">W45</f>
        <v>강화교통</v>
      </c>
      <c r="B45" s="125" t="str">
        <f t="shared" ref="B45" si="56">X45</f>
        <v>801</v>
      </c>
      <c r="C45" s="137" t="str">
        <f t="shared" ref="C45" si="57">Y45</f>
        <v>78바3216</v>
      </c>
      <c r="D45" s="125" t="str">
        <f t="shared" ref="D45" si="58">Z45</f>
        <v>좌석</v>
      </c>
      <c r="E45" s="122" t="str">
        <f t="shared" ref="E45" si="59">AZ45</f>
        <v>S</v>
      </c>
      <c r="F45" s="144">
        <f t="shared" ref="F45" si="60">G45/H45</f>
        <v>1.1055555555555554</v>
      </c>
      <c r="G45" s="145">
        <f t="shared" ref="G45" si="61">AE45</f>
        <v>2.9849999999999999</v>
      </c>
      <c r="H45" s="146">
        <f t="shared" ref="H45" si="62">AF45</f>
        <v>2.7</v>
      </c>
      <c r="I45" s="147">
        <f t="shared" ref="I45" si="63">AC45</f>
        <v>11431.293</v>
      </c>
      <c r="J45" s="148">
        <f t="shared" ref="J45" si="64">AI45/AH45</f>
        <v>2.8211767301205164E-2</v>
      </c>
      <c r="K45" s="148">
        <f t="shared" ref="K45" si="65">AJ45/AH45</f>
        <v>0.31635382022741948</v>
      </c>
      <c r="L45" s="148">
        <f t="shared" ref="L45" si="66">AK45/AC45</f>
        <v>0.27722148316905182</v>
      </c>
      <c r="M45" s="149">
        <f t="shared" ref="M45" si="67">AG45</f>
        <v>11.137</v>
      </c>
      <c r="N45" s="150">
        <f t="shared" ref="N45" si="68">IF(AW45=0,AT45,"속도계이상")</f>
        <v>1.82</v>
      </c>
      <c r="O45" s="150">
        <f t="shared" ref="O45" si="69">IF(AW45=0,AU45,"속도계이상")</f>
        <v>12.746</v>
      </c>
      <c r="P45" s="151">
        <f t="shared" ref="P45" si="70">AQ45/60</f>
        <v>834.50166666666667</v>
      </c>
      <c r="Q45" s="152">
        <f t="shared" ref="Q45" si="71">AN45</f>
        <v>108</v>
      </c>
      <c r="R45" s="153">
        <f t="shared" ref="R45" si="72">AC45/(AH45-AI45-AJ45)</f>
        <v>45.114801400171885</v>
      </c>
      <c r="S45" s="138">
        <f t="shared" ref="S45" si="73">IF(AW45=0,AL45,"속도계이상")</f>
        <v>208</v>
      </c>
      <c r="T45" s="138">
        <f t="shared" ref="T45" si="74">IF(AW45=0,AM45,"속도계이상")</f>
        <v>1457</v>
      </c>
      <c r="U45" t="s">
        <v>117</v>
      </c>
      <c r="V45" t="s">
        <v>123</v>
      </c>
      <c r="W45" t="s">
        <v>117</v>
      </c>
      <c r="X45" s="4" t="s">
        <v>123</v>
      </c>
      <c r="Y45" s="4" t="s">
        <v>247</v>
      </c>
      <c r="Z45" s="4" t="s">
        <v>195</v>
      </c>
      <c r="AA45" s="4" t="s">
        <v>48</v>
      </c>
      <c r="AB45" s="4">
        <v>503</v>
      </c>
      <c r="AC45" s="4">
        <v>11431.293</v>
      </c>
      <c r="AD45" s="4">
        <v>3829.8690000000001</v>
      </c>
      <c r="AE45" s="4">
        <v>2.9849999999999999</v>
      </c>
      <c r="AF45" s="4">
        <v>2.7</v>
      </c>
      <c r="AG45" s="4">
        <v>11.137</v>
      </c>
      <c r="AH45" s="4">
        <v>386.58684099999999</v>
      </c>
      <c r="AI45" s="4">
        <v>10.906298</v>
      </c>
      <c r="AJ45" s="4">
        <v>122.298224</v>
      </c>
      <c r="AK45" s="4">
        <v>3169</v>
      </c>
      <c r="AL45" s="4">
        <v>208</v>
      </c>
      <c r="AM45" s="4">
        <v>1457</v>
      </c>
      <c r="AN45" s="4">
        <v>108</v>
      </c>
      <c r="AO45" s="4">
        <v>29.569793000000001</v>
      </c>
      <c r="AP45" s="4">
        <v>74993.600000000006</v>
      </c>
      <c r="AQ45" s="4">
        <v>50070.1</v>
      </c>
      <c r="AR45" s="4">
        <v>96</v>
      </c>
      <c r="AS45" s="4">
        <v>68432</v>
      </c>
      <c r="AT45" s="4">
        <v>1.82</v>
      </c>
      <c r="AU45" s="4">
        <v>12.746</v>
      </c>
      <c r="AV45" s="4">
        <v>89175</v>
      </c>
      <c r="AW45" s="4">
        <v>0</v>
      </c>
      <c r="AX45" s="4">
        <v>0.4</v>
      </c>
      <c r="AY45">
        <v>1.1055555555555554</v>
      </c>
      <c r="AZ45" t="s">
        <v>71</v>
      </c>
      <c r="BA45" t="s">
        <v>289</v>
      </c>
      <c r="BB45">
        <v>1</v>
      </c>
      <c r="BC45" t="s">
        <v>290</v>
      </c>
      <c r="BD45">
        <v>10</v>
      </c>
      <c r="BE45">
        <v>11431.293</v>
      </c>
      <c r="BF45">
        <v>1</v>
      </c>
      <c r="BG45">
        <v>1.1055555555555554</v>
      </c>
      <c r="BH45">
        <v>282532.89400000003</v>
      </c>
      <c r="BI45">
        <v>4.0460042857876924E-2</v>
      </c>
      <c r="BJ45">
        <v>4.4730825159541701E-2</v>
      </c>
      <c r="BK45">
        <v>1</v>
      </c>
      <c r="BL45" t="s">
        <v>71</v>
      </c>
      <c r="BM45">
        <v>0</v>
      </c>
      <c r="BN45" t="s">
        <v>303</v>
      </c>
    </row>
  </sheetData>
  <sortState xmlns:xlrd2="http://schemas.microsoft.com/office/spreadsheetml/2017/richdata2" ref="U5:AX42">
    <sortCondition ref="Y5:Y42"/>
    <sortCondition ref="U5:U42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9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7"/>
      <c r="R1" s="217"/>
    </row>
    <row r="2" spans="1:78" ht="45" customHeight="1">
      <c r="A2" s="10" t="s">
        <v>32</v>
      </c>
      <c r="B2" s="34"/>
      <c r="C2" s="95"/>
      <c r="D2" s="102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8"/>
      <c r="R2" s="218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78" ht="27">
      <c r="A4" s="115" t="s">
        <v>38</v>
      </c>
      <c r="B4" s="116" t="s">
        <v>49</v>
      </c>
      <c r="C4" s="117" t="s">
        <v>142</v>
      </c>
      <c r="D4" s="117" t="s">
        <v>157</v>
      </c>
      <c r="E4" s="118" t="s">
        <v>146</v>
      </c>
      <c r="F4" s="116" t="s">
        <v>150</v>
      </c>
      <c r="G4" s="118" t="s">
        <v>148</v>
      </c>
      <c r="H4" s="118" t="s">
        <v>152</v>
      </c>
      <c r="I4" s="119" t="s">
        <v>154</v>
      </c>
      <c r="J4" s="118" t="s">
        <v>11</v>
      </c>
      <c r="K4" s="118" t="s">
        <v>12</v>
      </c>
      <c r="L4" s="118" t="s">
        <v>13</v>
      </c>
      <c r="M4" s="118" t="s">
        <v>73</v>
      </c>
      <c r="N4" s="118" t="s">
        <v>6</v>
      </c>
      <c r="O4" s="118" t="s">
        <v>7</v>
      </c>
      <c r="P4" s="118" t="s">
        <v>164</v>
      </c>
      <c r="Q4" s="220" t="s">
        <v>43</v>
      </c>
      <c r="R4" s="220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345</v>
      </c>
      <c r="AN4" s="13"/>
      <c r="AO4" t="s">
        <v>248</v>
      </c>
      <c r="AP4" t="s">
        <v>346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347</v>
      </c>
      <c r="AY4" t="s">
        <v>126</v>
      </c>
      <c r="AZ4" t="s">
        <v>348</v>
      </c>
      <c r="BA4" t="s">
        <v>349</v>
      </c>
      <c r="BB4" t="s">
        <v>350</v>
      </c>
      <c r="BC4" t="s">
        <v>351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163</v>
      </c>
      <c r="BY4" t="s">
        <v>165</v>
      </c>
      <c r="BZ4" t="s">
        <v>166</v>
      </c>
    </row>
    <row r="5" spans="1:78" ht="16.5">
      <c r="A5" s="120" t="str">
        <f>BI5</f>
        <v>강화교통</v>
      </c>
      <c r="B5" s="121" t="str">
        <f>IF(BJ5="NULL", E5, BJ5)</f>
        <v>가상현</v>
      </c>
      <c r="C5" s="122" t="str">
        <f>BK5</f>
        <v>B</v>
      </c>
      <c r="D5" s="123">
        <f>BL5</f>
        <v>0.94653846153846144</v>
      </c>
      <c r="E5" s="124">
        <f>U5</f>
        <v>9345</v>
      </c>
      <c r="F5" s="281" t="str">
        <f t="shared" ref="F5:I6" si="0">BN5</f>
        <v>17</v>
      </c>
      <c r="G5" s="125" t="str">
        <f t="shared" si="0"/>
        <v>70바2504</v>
      </c>
      <c r="H5" s="126">
        <f t="shared" si="0"/>
        <v>1</v>
      </c>
      <c r="I5" s="127">
        <f t="shared" si="0"/>
        <v>2647.4859999999999</v>
      </c>
      <c r="J5" s="128">
        <f>AB5/AA5</f>
        <v>1.2502144639780966E-2</v>
      </c>
      <c r="K5" s="128">
        <f>AC5/AA5</f>
        <v>0.36697330337013101</v>
      </c>
      <c r="L5" s="128">
        <f>AD5/I5</f>
        <v>0.17790462348053965</v>
      </c>
      <c r="M5" s="129">
        <f>Z5</f>
        <v>9.2379999999999995</v>
      </c>
      <c r="N5" s="130">
        <f>BV5</f>
        <v>0</v>
      </c>
      <c r="O5" s="130">
        <f>BW5</f>
        <v>0.71766196308497954</v>
      </c>
      <c r="P5" s="221">
        <f>AK5</f>
        <v>7</v>
      </c>
      <c r="Q5" s="222">
        <f>AE5</f>
        <v>0</v>
      </c>
      <c r="R5" s="222">
        <f>AF5</f>
        <v>19</v>
      </c>
      <c r="T5">
        <v>503</v>
      </c>
      <c r="U5">
        <v>9345</v>
      </c>
      <c r="V5" t="s">
        <v>205</v>
      </c>
      <c r="W5">
        <v>2647.4859999999999</v>
      </c>
      <c r="X5">
        <v>1075.92</v>
      </c>
      <c r="Y5">
        <v>2.4609999999999999</v>
      </c>
      <c r="Z5">
        <v>9.2379999999999995</v>
      </c>
      <c r="AA5">
        <v>179.36578600000001</v>
      </c>
      <c r="AB5">
        <v>2.2424569999999999</v>
      </c>
      <c r="AC5">
        <v>65.822455000000005</v>
      </c>
      <c r="AD5" s="1">
        <v>471</v>
      </c>
      <c r="AE5">
        <v>0</v>
      </c>
      <c r="AF5">
        <v>19</v>
      </c>
      <c r="AG5">
        <v>63</v>
      </c>
      <c r="AH5">
        <v>14.760262000000001</v>
      </c>
      <c r="AI5">
        <v>21.2</v>
      </c>
      <c r="AJ5">
        <v>0</v>
      </c>
      <c r="AK5">
        <v>7</v>
      </c>
      <c r="AL5">
        <v>1097</v>
      </c>
      <c r="AM5">
        <v>0.94653846153846144</v>
      </c>
      <c r="AN5" t="s">
        <v>68</v>
      </c>
      <c r="AO5">
        <v>2647.4859999999999</v>
      </c>
      <c r="AP5" t="s">
        <v>443</v>
      </c>
      <c r="AQ5" t="s">
        <v>117</v>
      </c>
      <c r="AR5" t="s">
        <v>118</v>
      </c>
      <c r="AS5" t="s">
        <v>117</v>
      </c>
      <c r="AT5" t="s">
        <v>118</v>
      </c>
      <c r="AU5" t="s">
        <v>172</v>
      </c>
      <c r="AV5" t="s">
        <v>205</v>
      </c>
      <c r="AW5" t="s">
        <v>68</v>
      </c>
      <c r="AX5">
        <v>9345</v>
      </c>
      <c r="AY5" t="s">
        <v>444</v>
      </c>
      <c r="AZ5">
        <v>1</v>
      </c>
      <c r="BA5" t="s">
        <v>301</v>
      </c>
      <c r="BB5">
        <v>1</v>
      </c>
      <c r="BC5">
        <v>1</v>
      </c>
      <c r="BE5" t="s">
        <v>66</v>
      </c>
      <c r="BF5">
        <v>-1</v>
      </c>
      <c r="BG5" t="s">
        <v>309</v>
      </c>
      <c r="BI5" t="s">
        <v>117</v>
      </c>
      <c r="BJ5" t="s">
        <v>205</v>
      </c>
      <c r="BK5" t="s">
        <v>68</v>
      </c>
      <c r="BL5">
        <v>0.94653846153846144</v>
      </c>
      <c r="BM5">
        <v>9345</v>
      </c>
      <c r="BN5" t="s">
        <v>118</v>
      </c>
      <c r="BO5" t="s">
        <v>172</v>
      </c>
      <c r="BP5">
        <v>1</v>
      </c>
      <c r="BQ5">
        <v>2647.4859999999999</v>
      </c>
      <c r="BR5">
        <v>1.2502144639780966E-2</v>
      </c>
      <c r="BS5">
        <v>0.36697330337013101</v>
      </c>
      <c r="BT5">
        <v>0.17790462348053965</v>
      </c>
      <c r="BU5">
        <v>9.2379999999999995</v>
      </c>
      <c r="BV5">
        <v>0</v>
      </c>
      <c r="BW5">
        <v>0.71766196308497954</v>
      </c>
      <c r="BX5">
        <v>7</v>
      </c>
      <c r="BY5">
        <v>0</v>
      </c>
      <c r="BZ5">
        <v>19</v>
      </c>
    </row>
    <row r="6" spans="1:78" ht="16.5">
      <c r="A6" s="104" t="str">
        <f>BI6</f>
        <v>강화교통</v>
      </c>
      <c r="B6" s="105" t="str">
        <f>IF(BJ6="NULL", E6, BJ6)</f>
        <v>강동원</v>
      </c>
      <c r="C6" s="106" t="str">
        <f>BK6</f>
        <v>D</v>
      </c>
      <c r="D6" s="107">
        <f>BL6</f>
        <v>0.80315789473684218</v>
      </c>
      <c r="E6" s="108">
        <f>U6</f>
        <v>3444</v>
      </c>
      <c r="F6" s="282" t="str">
        <f t="shared" si="0"/>
        <v>60-5</v>
      </c>
      <c r="G6" s="109" t="str">
        <f t="shared" si="0"/>
        <v>78바3231</v>
      </c>
      <c r="H6" s="110">
        <f t="shared" si="0"/>
        <v>1</v>
      </c>
      <c r="I6" s="111">
        <f t="shared" si="0"/>
        <v>4548.9939999999997</v>
      </c>
      <c r="J6" s="112">
        <f>AB6/AA6</f>
        <v>4.712300875816982E-2</v>
      </c>
      <c r="K6" s="112">
        <f>AC6/AA6</f>
        <v>0.23851182698256548</v>
      </c>
      <c r="L6" s="112">
        <f>AD6/I6</f>
        <v>0.21081584192021358</v>
      </c>
      <c r="M6" s="113">
        <f>Z6</f>
        <v>18.725000000000001</v>
      </c>
      <c r="N6" s="114">
        <f>BV6</f>
        <v>2.1982882369156787E-2</v>
      </c>
      <c r="O6" s="114">
        <f>BW6</f>
        <v>39.239445028944864</v>
      </c>
      <c r="P6" s="223">
        <f>AK6</f>
        <v>52</v>
      </c>
      <c r="Q6" s="224">
        <f>AE6</f>
        <v>1</v>
      </c>
      <c r="R6" s="224">
        <f>AF6</f>
        <v>1785</v>
      </c>
      <c r="T6">
        <v>503</v>
      </c>
      <c r="U6">
        <v>3444</v>
      </c>
      <c r="V6" t="s">
        <v>206</v>
      </c>
      <c r="W6">
        <v>4548.9939999999997</v>
      </c>
      <c r="X6">
        <v>1490.59</v>
      </c>
      <c r="Y6">
        <v>3.052</v>
      </c>
      <c r="Z6">
        <v>18.725000000000001</v>
      </c>
      <c r="AA6">
        <v>150.86941999999999</v>
      </c>
      <c r="AB6">
        <v>7.1094210000000002</v>
      </c>
      <c r="AC6">
        <v>35.984141000000001</v>
      </c>
      <c r="AD6" s="1">
        <v>959</v>
      </c>
      <c r="AE6">
        <v>1</v>
      </c>
      <c r="AF6">
        <v>1785</v>
      </c>
      <c r="AG6">
        <v>91</v>
      </c>
      <c r="AH6">
        <v>30.151862000000001</v>
      </c>
      <c r="AI6">
        <v>33972.9</v>
      </c>
      <c r="AJ6">
        <v>4893.7</v>
      </c>
      <c r="AK6">
        <v>52</v>
      </c>
      <c r="AL6">
        <v>17705</v>
      </c>
      <c r="AM6">
        <v>0.80315789473684218</v>
      </c>
      <c r="AN6" t="s">
        <v>67</v>
      </c>
      <c r="AO6">
        <v>4548.9939999999997</v>
      </c>
      <c r="AP6" t="s">
        <v>445</v>
      </c>
      <c r="AQ6" t="s">
        <v>117</v>
      </c>
      <c r="AR6" t="s">
        <v>119</v>
      </c>
      <c r="AS6" t="s">
        <v>117</v>
      </c>
      <c r="AT6" t="s">
        <v>119</v>
      </c>
      <c r="AU6" t="s">
        <v>176</v>
      </c>
      <c r="AV6" t="s">
        <v>206</v>
      </c>
      <c r="AW6" t="s">
        <v>67</v>
      </c>
      <c r="AX6">
        <v>3444</v>
      </c>
      <c r="AY6" t="s">
        <v>369</v>
      </c>
      <c r="AZ6">
        <v>4</v>
      </c>
      <c r="BA6" t="s">
        <v>446</v>
      </c>
      <c r="BB6">
        <v>1</v>
      </c>
      <c r="BC6">
        <v>1</v>
      </c>
      <c r="BE6" t="s">
        <v>67</v>
      </c>
      <c r="BF6">
        <v>0</v>
      </c>
      <c r="BG6" t="s">
        <v>303</v>
      </c>
      <c r="BI6" t="s">
        <v>117</v>
      </c>
      <c r="BJ6" t="s">
        <v>206</v>
      </c>
      <c r="BK6" t="s">
        <v>67</v>
      </c>
      <c r="BL6">
        <v>0.80315789473684218</v>
      </c>
      <c r="BM6">
        <v>3444</v>
      </c>
      <c r="BN6" t="s">
        <v>119</v>
      </c>
      <c r="BO6" t="s">
        <v>176</v>
      </c>
      <c r="BP6">
        <v>1</v>
      </c>
      <c r="BQ6">
        <v>4548.9939999999997</v>
      </c>
      <c r="BR6">
        <v>4.712300875816982E-2</v>
      </c>
      <c r="BS6">
        <v>0.23851182698256548</v>
      </c>
      <c r="BT6">
        <v>0.21081584192021358</v>
      </c>
      <c r="BU6">
        <v>18.725000000000001</v>
      </c>
      <c r="BV6">
        <v>2.1982882369156787E-2</v>
      </c>
      <c r="BW6">
        <v>39.239445028944864</v>
      </c>
      <c r="BX6">
        <v>52</v>
      </c>
      <c r="BY6">
        <v>1</v>
      </c>
      <c r="BZ6">
        <v>1785</v>
      </c>
    </row>
    <row r="7" spans="1:78" ht="16.5">
      <c r="A7" s="120" t="str">
        <f t="shared" ref="A7:A70" si="1">BI7</f>
        <v>강화교통</v>
      </c>
      <c r="B7" s="121" t="str">
        <f t="shared" ref="B7:B70" si="2">IF(BJ7="NULL", E7, BJ7)</f>
        <v>고길훈</v>
      </c>
      <c r="C7" s="122" t="str">
        <f t="shared" ref="C7:C70" si="3">BK7</f>
        <v>S</v>
      </c>
      <c r="D7" s="123">
        <f t="shared" ref="D7:D70" si="4">BL7</f>
        <v>1.201111111111111</v>
      </c>
      <c r="E7" s="124">
        <f t="shared" ref="E7:E70" si="5">U7</f>
        <v>3986</v>
      </c>
      <c r="F7" s="281" t="str">
        <f t="shared" ref="F7:F70" si="6">BN7</f>
        <v>801</v>
      </c>
      <c r="G7" s="125" t="str">
        <f t="shared" ref="G7:G70" si="7">BO7</f>
        <v>78바3216</v>
      </c>
      <c r="H7" s="126">
        <f t="shared" ref="H7:H70" si="8">BP7</f>
        <v>1</v>
      </c>
      <c r="I7" s="127">
        <f t="shared" ref="I7:I70" si="9">BQ7</f>
        <v>4390.3549999999996</v>
      </c>
      <c r="J7" s="128">
        <f t="shared" ref="J7:J70" si="10">AB7/AA7</f>
        <v>1.4316106922966148E-2</v>
      </c>
      <c r="K7" s="128">
        <f t="shared" ref="K7:K70" si="11">AC7/AA7</f>
        <v>0.26888888004070427</v>
      </c>
      <c r="L7" s="128">
        <f t="shared" ref="L7:L70" si="12">AD7/I7</f>
        <v>0.28152620915620724</v>
      </c>
      <c r="M7" s="129">
        <f t="shared" ref="M7:M70" si="13">Z7</f>
        <v>10.388999999999999</v>
      </c>
      <c r="N7" s="130">
        <f t="shared" ref="N7:N70" si="14">BV7</f>
        <v>2.3460517429683936</v>
      </c>
      <c r="O7" s="130">
        <f t="shared" ref="O7:O70" si="15">BW7</f>
        <v>16.035149777182028</v>
      </c>
      <c r="P7" s="221">
        <f t="shared" ref="P7:P70" si="16">AK7</f>
        <v>7</v>
      </c>
      <c r="Q7" s="222">
        <f t="shared" ref="Q7:Q70" si="17">AE7</f>
        <v>103</v>
      </c>
      <c r="R7" s="222">
        <f t="shared" ref="R7:R70" si="18">AF7</f>
        <v>704</v>
      </c>
      <c r="T7">
        <v>503</v>
      </c>
      <c r="U7">
        <v>3986</v>
      </c>
      <c r="V7" t="s">
        <v>249</v>
      </c>
      <c r="W7">
        <v>4390.3549999999996</v>
      </c>
      <c r="X7">
        <v>1353.992</v>
      </c>
      <c r="Y7">
        <v>3.2429999999999999</v>
      </c>
      <c r="Z7">
        <v>10.388999999999999</v>
      </c>
      <c r="AA7">
        <v>130.346889</v>
      </c>
      <c r="AB7">
        <v>1.8660600000000001</v>
      </c>
      <c r="AC7">
        <v>35.048828999999998</v>
      </c>
      <c r="AD7" s="1">
        <v>1236</v>
      </c>
      <c r="AE7">
        <v>103</v>
      </c>
      <c r="AF7">
        <v>704</v>
      </c>
      <c r="AG7">
        <v>108</v>
      </c>
      <c r="AH7">
        <v>33.682085000000001</v>
      </c>
      <c r="AI7">
        <v>19766.099999999999</v>
      </c>
      <c r="AJ7">
        <v>15627.4</v>
      </c>
      <c r="AK7">
        <v>7</v>
      </c>
      <c r="AL7">
        <v>4345</v>
      </c>
      <c r="AM7">
        <v>1.201111111111111</v>
      </c>
      <c r="AN7" t="s">
        <v>71</v>
      </c>
      <c r="AO7">
        <v>4390.3549999999996</v>
      </c>
      <c r="AP7" t="s">
        <v>447</v>
      </c>
      <c r="AQ7" t="s">
        <v>117</v>
      </c>
      <c r="AR7" t="s">
        <v>123</v>
      </c>
      <c r="AS7" t="s">
        <v>117</v>
      </c>
      <c r="AT7" t="s">
        <v>123</v>
      </c>
      <c r="AU7" t="s">
        <v>247</v>
      </c>
      <c r="AV7" t="s">
        <v>249</v>
      </c>
      <c r="AW7" t="s">
        <v>71</v>
      </c>
      <c r="AX7">
        <v>3986</v>
      </c>
      <c r="AY7" t="s">
        <v>357</v>
      </c>
      <c r="AZ7">
        <v>1</v>
      </c>
      <c r="BA7" t="s">
        <v>290</v>
      </c>
      <c r="BB7">
        <v>1</v>
      </c>
      <c r="BC7">
        <v>1</v>
      </c>
      <c r="BE7" t="s">
        <v>71</v>
      </c>
      <c r="BF7">
        <v>0</v>
      </c>
      <c r="BG7" t="s">
        <v>303</v>
      </c>
      <c r="BI7" t="s">
        <v>117</v>
      </c>
      <c r="BJ7" t="s">
        <v>249</v>
      </c>
      <c r="BK7" t="s">
        <v>71</v>
      </c>
      <c r="BL7">
        <v>1.201111111111111</v>
      </c>
      <c r="BM7">
        <v>3986</v>
      </c>
      <c r="BN7" t="s">
        <v>123</v>
      </c>
      <c r="BO7" t="s">
        <v>247</v>
      </c>
      <c r="BP7">
        <v>1</v>
      </c>
      <c r="BQ7">
        <v>4390.3549999999996</v>
      </c>
      <c r="BR7">
        <v>1.4316106922966148E-2</v>
      </c>
      <c r="BS7">
        <v>0.26888888004070427</v>
      </c>
      <c r="BT7">
        <v>0.28152620915620724</v>
      </c>
      <c r="BU7">
        <v>10.388999999999999</v>
      </c>
      <c r="BV7">
        <v>2.3460517429683936</v>
      </c>
      <c r="BW7">
        <v>16.035149777182028</v>
      </c>
      <c r="BX7">
        <v>7</v>
      </c>
      <c r="BY7">
        <v>103</v>
      </c>
      <c r="BZ7">
        <v>704</v>
      </c>
    </row>
    <row r="8" spans="1:78" ht="16.5">
      <c r="A8" s="104" t="str">
        <f t="shared" si="1"/>
        <v>강화교통</v>
      </c>
      <c r="B8" s="105" t="str">
        <f t="shared" si="2"/>
        <v>고봉인</v>
      </c>
      <c r="C8" s="106" t="str">
        <f t="shared" si="3"/>
        <v>B</v>
      </c>
      <c r="D8" s="107">
        <f t="shared" si="4"/>
        <v>0.93666666666666654</v>
      </c>
      <c r="E8" s="108">
        <f t="shared" si="5"/>
        <v>2653</v>
      </c>
      <c r="F8" s="282" t="str">
        <f t="shared" si="6"/>
        <v>70</v>
      </c>
      <c r="G8" s="109" t="str">
        <f t="shared" si="7"/>
        <v>78바3221</v>
      </c>
      <c r="H8" s="110">
        <f t="shared" si="8"/>
        <v>1</v>
      </c>
      <c r="I8" s="111">
        <f t="shared" si="9"/>
        <v>1348.42</v>
      </c>
      <c r="J8" s="112">
        <f t="shared" si="10"/>
        <v>8.541055733527524E-3</v>
      </c>
      <c r="K8" s="112">
        <f t="shared" si="11"/>
        <v>0.31666467236956247</v>
      </c>
      <c r="L8" s="112">
        <f t="shared" si="12"/>
        <v>0.20616721792913187</v>
      </c>
      <c r="M8" s="113">
        <f t="shared" si="13"/>
        <v>13.641</v>
      </c>
      <c r="N8" s="114">
        <f t="shared" si="14"/>
        <v>0.51912608831076368</v>
      </c>
      <c r="O8" s="114">
        <f t="shared" si="15"/>
        <v>47.982082733866299</v>
      </c>
      <c r="P8" s="223">
        <f t="shared" si="16"/>
        <v>11</v>
      </c>
      <c r="Q8" s="224">
        <f t="shared" si="17"/>
        <v>7</v>
      </c>
      <c r="R8" s="224">
        <f t="shared" si="18"/>
        <v>647</v>
      </c>
      <c r="T8">
        <v>503</v>
      </c>
      <c r="U8">
        <v>2653</v>
      </c>
      <c r="V8" t="s">
        <v>207</v>
      </c>
      <c r="W8">
        <v>1348.42</v>
      </c>
      <c r="X8">
        <v>533.23</v>
      </c>
      <c r="Y8">
        <v>2.5289999999999999</v>
      </c>
      <c r="Z8">
        <v>13.641</v>
      </c>
      <c r="AA8">
        <v>60.881934999999999</v>
      </c>
      <c r="AB8">
        <v>0.51999600000000001</v>
      </c>
      <c r="AC8">
        <v>19.279157999999999</v>
      </c>
      <c r="AD8" s="1">
        <v>278</v>
      </c>
      <c r="AE8">
        <v>7</v>
      </c>
      <c r="AF8">
        <v>647</v>
      </c>
      <c r="AG8">
        <v>89</v>
      </c>
      <c r="AH8">
        <v>22.148112999999999</v>
      </c>
      <c r="AI8">
        <v>2182.6999999999998</v>
      </c>
      <c r="AJ8">
        <v>0</v>
      </c>
      <c r="AK8">
        <v>11</v>
      </c>
      <c r="AL8">
        <v>4028</v>
      </c>
      <c r="AM8">
        <v>0.93666666666666654</v>
      </c>
      <c r="AN8" t="s">
        <v>68</v>
      </c>
      <c r="AO8">
        <v>1348.42</v>
      </c>
      <c r="AP8" t="s">
        <v>448</v>
      </c>
      <c r="AQ8" t="s">
        <v>117</v>
      </c>
      <c r="AR8" t="s">
        <v>120</v>
      </c>
      <c r="AS8" t="s">
        <v>117</v>
      </c>
      <c r="AT8" t="s">
        <v>120</v>
      </c>
      <c r="AU8" t="s">
        <v>185</v>
      </c>
      <c r="AV8" t="s">
        <v>207</v>
      </c>
      <c r="AW8" t="s">
        <v>68</v>
      </c>
      <c r="AX8">
        <v>2653</v>
      </c>
      <c r="AY8" t="s">
        <v>363</v>
      </c>
      <c r="AZ8">
        <v>4</v>
      </c>
      <c r="BA8" t="s">
        <v>364</v>
      </c>
      <c r="BB8">
        <v>1</v>
      </c>
      <c r="BC8">
        <v>1</v>
      </c>
      <c r="BE8" t="s">
        <v>69</v>
      </c>
      <c r="BF8">
        <v>1</v>
      </c>
      <c r="BG8" t="s">
        <v>298</v>
      </c>
      <c r="BI8" t="s">
        <v>117</v>
      </c>
      <c r="BJ8" t="s">
        <v>207</v>
      </c>
      <c r="BK8" t="s">
        <v>68</v>
      </c>
      <c r="BL8">
        <v>0.93666666666666654</v>
      </c>
      <c r="BM8">
        <v>2653</v>
      </c>
      <c r="BN8" t="s">
        <v>120</v>
      </c>
      <c r="BO8" t="s">
        <v>185</v>
      </c>
      <c r="BP8">
        <v>1</v>
      </c>
      <c r="BQ8">
        <v>1348.42</v>
      </c>
      <c r="BR8">
        <v>8.541055733527524E-3</v>
      </c>
      <c r="BS8">
        <v>0.31666467236956247</v>
      </c>
      <c r="BT8">
        <v>0.20616721792913187</v>
      </c>
      <c r="BU8">
        <v>13.641</v>
      </c>
      <c r="BV8">
        <v>0.51912608831076368</v>
      </c>
      <c r="BW8">
        <v>47.982082733866299</v>
      </c>
      <c r="BX8">
        <v>11</v>
      </c>
      <c r="BY8">
        <v>7</v>
      </c>
      <c r="BZ8">
        <v>647</v>
      </c>
    </row>
    <row r="9" spans="1:78" ht="16.5">
      <c r="A9" s="120" t="str">
        <f t="shared" si="1"/>
        <v>강화교통</v>
      </c>
      <c r="B9" s="121" t="str">
        <f t="shared" si="2"/>
        <v>고상돈</v>
      </c>
      <c r="C9" s="122" t="str">
        <f t="shared" si="3"/>
        <v>C</v>
      </c>
      <c r="D9" s="123">
        <f t="shared" si="4"/>
        <v>0.86340840398930851</v>
      </c>
      <c r="E9" s="124">
        <f t="shared" si="5"/>
        <v>8034</v>
      </c>
      <c r="F9" s="281" t="str">
        <f t="shared" si="6"/>
        <v>800</v>
      </c>
      <c r="G9" s="125" t="str">
        <f t="shared" si="7"/>
        <v>78바3241</v>
      </c>
      <c r="H9" s="126">
        <f t="shared" si="8"/>
        <v>8</v>
      </c>
      <c r="I9" s="127">
        <f t="shared" si="9"/>
        <v>1897.221</v>
      </c>
      <c r="J9" s="128">
        <f t="shared" si="10"/>
        <v>4.2339473848117485E-3</v>
      </c>
      <c r="K9" s="128">
        <f t="shared" si="11"/>
        <v>0.41207199520669058</v>
      </c>
      <c r="L9" s="128">
        <f t="shared" si="12"/>
        <v>0.24614949971563671</v>
      </c>
      <c r="M9" s="129">
        <f t="shared" si="13"/>
        <v>13.122999999999999</v>
      </c>
      <c r="N9" s="130">
        <f t="shared" si="14"/>
        <v>0.15812601694794651</v>
      </c>
      <c r="O9" s="130">
        <f t="shared" si="15"/>
        <v>20.503673530917062</v>
      </c>
      <c r="P9" s="221">
        <f t="shared" si="16"/>
        <v>30</v>
      </c>
      <c r="Q9" s="222">
        <f t="shared" si="17"/>
        <v>3</v>
      </c>
      <c r="R9" s="222">
        <f t="shared" si="18"/>
        <v>389</v>
      </c>
      <c r="T9">
        <v>503</v>
      </c>
      <c r="U9">
        <v>8034</v>
      </c>
      <c r="V9" t="s">
        <v>272</v>
      </c>
      <c r="W9">
        <v>1897.221</v>
      </c>
      <c r="X9">
        <v>800.66099999999994</v>
      </c>
      <c r="Y9">
        <v>2.37</v>
      </c>
      <c r="Z9">
        <v>13.122999999999999</v>
      </c>
      <c r="AA9">
        <v>95.850269999999995</v>
      </c>
      <c r="AB9">
        <v>0.40582499999999999</v>
      </c>
      <c r="AC9">
        <v>39.497211999999998</v>
      </c>
      <c r="AD9" s="1">
        <v>467</v>
      </c>
      <c r="AE9">
        <v>3</v>
      </c>
      <c r="AF9">
        <v>389</v>
      </c>
      <c r="AG9">
        <v>108</v>
      </c>
      <c r="AH9">
        <v>19.793589999999998</v>
      </c>
      <c r="AI9">
        <v>14167.1</v>
      </c>
      <c r="AJ9">
        <v>3981.8</v>
      </c>
      <c r="AK9">
        <v>30</v>
      </c>
      <c r="AL9">
        <v>25926</v>
      </c>
      <c r="AM9">
        <v>0.86340840398930851</v>
      </c>
      <c r="AN9" t="s">
        <v>69</v>
      </c>
      <c r="AO9">
        <v>334.37200000000001</v>
      </c>
      <c r="AP9" t="s">
        <v>449</v>
      </c>
      <c r="AQ9" t="s">
        <v>117</v>
      </c>
      <c r="AR9" t="s">
        <v>122</v>
      </c>
      <c r="AS9" t="s">
        <v>117</v>
      </c>
      <c r="AT9" t="s">
        <v>122</v>
      </c>
      <c r="AU9" t="s">
        <v>276</v>
      </c>
      <c r="AV9" t="s">
        <v>272</v>
      </c>
      <c r="AW9" t="s">
        <v>69</v>
      </c>
      <c r="AX9">
        <v>8034</v>
      </c>
      <c r="AY9" t="s">
        <v>353</v>
      </c>
      <c r="AZ9">
        <v>8</v>
      </c>
      <c r="BA9" t="s">
        <v>450</v>
      </c>
      <c r="BB9">
        <v>8</v>
      </c>
      <c r="BC9">
        <v>1</v>
      </c>
      <c r="BE9" t="s">
        <v>69</v>
      </c>
      <c r="BF9">
        <v>0</v>
      </c>
      <c r="BG9" t="s">
        <v>303</v>
      </c>
      <c r="BI9" t="s">
        <v>117</v>
      </c>
      <c r="BJ9" t="s">
        <v>272</v>
      </c>
      <c r="BK9" t="s">
        <v>69</v>
      </c>
      <c r="BL9">
        <v>0.86340840398930851</v>
      </c>
      <c r="BM9">
        <v>8034</v>
      </c>
      <c r="BN9" t="s">
        <v>122</v>
      </c>
      <c r="BO9" t="s">
        <v>276</v>
      </c>
      <c r="BP9">
        <v>8</v>
      </c>
      <c r="BQ9">
        <v>1897.221</v>
      </c>
      <c r="BR9">
        <v>4.2339473848117485E-3</v>
      </c>
      <c r="BS9">
        <v>0.41207199520669058</v>
      </c>
      <c r="BT9">
        <v>0.24614949971563671</v>
      </c>
      <c r="BU9">
        <v>13.122999999999999</v>
      </c>
      <c r="BV9">
        <v>0.15812601694794651</v>
      </c>
      <c r="BW9">
        <v>20.503673530917062</v>
      </c>
      <c r="BX9">
        <v>30</v>
      </c>
      <c r="BY9">
        <v>3</v>
      </c>
      <c r="BZ9">
        <v>389</v>
      </c>
    </row>
    <row r="10" spans="1:78" ht="16.5">
      <c r="A10" s="104" t="str">
        <f t="shared" si="1"/>
        <v>강화교통</v>
      </c>
      <c r="B10" s="105" t="str">
        <f t="shared" si="2"/>
        <v>고운성</v>
      </c>
      <c r="C10" s="106" t="str">
        <f t="shared" si="3"/>
        <v>B</v>
      </c>
      <c r="D10" s="107">
        <f t="shared" si="4"/>
        <v>0.92481481481481476</v>
      </c>
      <c r="E10" s="108">
        <f t="shared" si="5"/>
        <v>5222</v>
      </c>
      <c r="F10" s="282" t="str">
        <f t="shared" si="6"/>
        <v>800</v>
      </c>
      <c r="G10" s="109" t="str">
        <f t="shared" si="7"/>
        <v>78바3242</v>
      </c>
      <c r="H10" s="110">
        <f t="shared" si="8"/>
        <v>1</v>
      </c>
      <c r="I10" s="111">
        <f t="shared" si="9"/>
        <v>3139.279</v>
      </c>
      <c r="J10" s="112">
        <f t="shared" si="10"/>
        <v>2.5429525860735734E-2</v>
      </c>
      <c r="K10" s="112">
        <f t="shared" si="11"/>
        <v>0.37890503217255389</v>
      </c>
      <c r="L10" s="112">
        <f t="shared" si="12"/>
        <v>0.1751994645904362</v>
      </c>
      <c r="M10" s="113">
        <f t="shared" si="13"/>
        <v>11.654</v>
      </c>
      <c r="N10" s="114">
        <f t="shared" si="14"/>
        <v>0.28669003296616835</v>
      </c>
      <c r="O10" s="114">
        <f t="shared" si="15"/>
        <v>16.022787397998076</v>
      </c>
      <c r="P10" s="223">
        <f t="shared" si="16"/>
        <v>54</v>
      </c>
      <c r="Q10" s="224">
        <f t="shared" si="17"/>
        <v>9</v>
      </c>
      <c r="R10" s="224">
        <f t="shared" si="18"/>
        <v>503</v>
      </c>
      <c r="T10">
        <v>503</v>
      </c>
      <c r="U10">
        <v>5222</v>
      </c>
      <c r="V10" t="s">
        <v>250</v>
      </c>
      <c r="W10">
        <v>3139.279</v>
      </c>
      <c r="X10">
        <v>1257.1510000000001</v>
      </c>
      <c r="Y10">
        <v>2.4969999999999999</v>
      </c>
      <c r="Z10">
        <v>11.654</v>
      </c>
      <c r="AA10">
        <v>162.94385600000001</v>
      </c>
      <c r="AB10">
        <v>4.1435849999999999</v>
      </c>
      <c r="AC10">
        <v>61.740246999999997</v>
      </c>
      <c r="AD10" s="1">
        <v>550</v>
      </c>
      <c r="AE10">
        <v>9</v>
      </c>
      <c r="AF10">
        <v>503</v>
      </c>
      <c r="AG10">
        <v>107</v>
      </c>
      <c r="AH10">
        <v>19.266016</v>
      </c>
      <c r="AI10">
        <v>13272.5</v>
      </c>
      <c r="AJ10">
        <v>331.5</v>
      </c>
      <c r="AK10">
        <v>54</v>
      </c>
      <c r="AL10">
        <v>30272</v>
      </c>
      <c r="AM10">
        <v>0.92481481481481476</v>
      </c>
      <c r="AN10" t="s">
        <v>68</v>
      </c>
      <c r="AO10">
        <v>3139.279</v>
      </c>
      <c r="AP10" t="s">
        <v>451</v>
      </c>
      <c r="AQ10" t="s">
        <v>117</v>
      </c>
      <c r="AR10" t="s">
        <v>122</v>
      </c>
      <c r="AS10" t="s">
        <v>117</v>
      </c>
      <c r="AT10" t="s">
        <v>122</v>
      </c>
      <c r="AU10" t="s">
        <v>202</v>
      </c>
      <c r="AV10" t="s">
        <v>250</v>
      </c>
      <c r="AW10" t="s">
        <v>68</v>
      </c>
      <c r="AX10">
        <v>5222</v>
      </c>
      <c r="AY10" t="s">
        <v>368</v>
      </c>
      <c r="AZ10">
        <v>3</v>
      </c>
      <c r="BA10" t="s">
        <v>318</v>
      </c>
      <c r="BB10">
        <v>1</v>
      </c>
      <c r="BC10">
        <v>1</v>
      </c>
      <c r="BE10" t="s">
        <v>68</v>
      </c>
      <c r="BF10">
        <v>0</v>
      </c>
      <c r="BG10" t="s">
        <v>303</v>
      </c>
      <c r="BI10" t="s">
        <v>117</v>
      </c>
      <c r="BJ10" t="s">
        <v>250</v>
      </c>
      <c r="BK10" t="s">
        <v>68</v>
      </c>
      <c r="BL10">
        <v>0.92481481481481476</v>
      </c>
      <c r="BM10">
        <v>5222</v>
      </c>
      <c r="BN10" t="s">
        <v>122</v>
      </c>
      <c r="BO10" t="s">
        <v>202</v>
      </c>
      <c r="BP10">
        <v>1</v>
      </c>
      <c r="BQ10">
        <v>3139.279</v>
      </c>
      <c r="BR10">
        <v>2.5429525860735734E-2</v>
      </c>
      <c r="BS10">
        <v>0.37890503217255389</v>
      </c>
      <c r="BT10">
        <v>0.1751994645904362</v>
      </c>
      <c r="BU10">
        <v>11.654</v>
      </c>
      <c r="BV10">
        <v>0.28669003296616835</v>
      </c>
      <c r="BW10">
        <v>16.022787397998076</v>
      </c>
      <c r="BX10">
        <v>54</v>
      </c>
      <c r="BY10">
        <v>9</v>
      </c>
      <c r="BZ10">
        <v>503</v>
      </c>
    </row>
    <row r="11" spans="1:78" ht="16.5">
      <c r="A11" s="120" t="str">
        <f t="shared" si="1"/>
        <v>강화교통</v>
      </c>
      <c r="B11" s="121" t="str">
        <f t="shared" si="2"/>
        <v>고정복</v>
      </c>
      <c r="C11" s="122" t="str">
        <f t="shared" si="3"/>
        <v>C</v>
      </c>
      <c r="D11" s="123">
        <f t="shared" si="4"/>
        <v>0.85489644414303245</v>
      </c>
      <c r="E11" s="124">
        <f t="shared" si="5"/>
        <v>2993</v>
      </c>
      <c r="F11" s="281" t="str">
        <f t="shared" si="6"/>
        <v>17</v>
      </c>
      <c r="G11" s="125" t="str">
        <f t="shared" si="7"/>
        <v>70바3719</v>
      </c>
      <c r="H11" s="126">
        <f t="shared" si="8"/>
        <v>2</v>
      </c>
      <c r="I11" s="127">
        <f t="shared" si="9"/>
        <v>8497.2880000000005</v>
      </c>
      <c r="J11" s="128">
        <f t="shared" si="10"/>
        <v>2.3319053606349151E-2</v>
      </c>
      <c r="K11" s="128">
        <f t="shared" si="11"/>
        <v>0.36539580187168708</v>
      </c>
      <c r="L11" s="128">
        <f t="shared" si="12"/>
        <v>0.24360713677116744</v>
      </c>
      <c r="M11" s="129">
        <f t="shared" si="13"/>
        <v>10.686999999999999</v>
      </c>
      <c r="N11" s="130">
        <f t="shared" si="14"/>
        <v>0.52958073211123358</v>
      </c>
      <c r="O11" s="130">
        <f t="shared" si="15"/>
        <v>7.3082141031350236</v>
      </c>
      <c r="P11" s="221">
        <f t="shared" si="16"/>
        <v>28</v>
      </c>
      <c r="Q11" s="222">
        <f t="shared" si="17"/>
        <v>45</v>
      </c>
      <c r="R11" s="222">
        <f t="shared" si="18"/>
        <v>621</v>
      </c>
      <c r="T11">
        <v>503</v>
      </c>
      <c r="U11">
        <v>2993</v>
      </c>
      <c r="V11" t="s">
        <v>208</v>
      </c>
      <c r="W11">
        <v>8497.2880000000005</v>
      </c>
      <c r="X11">
        <v>3773.779</v>
      </c>
      <c r="Y11">
        <v>2.2519999999999998</v>
      </c>
      <c r="Z11">
        <v>10.686999999999999</v>
      </c>
      <c r="AA11">
        <v>562.01564699999994</v>
      </c>
      <c r="AB11">
        <v>13.105672999999999</v>
      </c>
      <c r="AC11">
        <v>205.358158</v>
      </c>
      <c r="AD11" s="1">
        <v>2070</v>
      </c>
      <c r="AE11">
        <v>45</v>
      </c>
      <c r="AF11">
        <v>621</v>
      </c>
      <c r="AG11">
        <v>81</v>
      </c>
      <c r="AH11">
        <v>15.119308</v>
      </c>
      <c r="AI11">
        <v>403.1</v>
      </c>
      <c r="AJ11">
        <v>0</v>
      </c>
      <c r="AK11">
        <v>28</v>
      </c>
      <c r="AL11">
        <v>12991</v>
      </c>
      <c r="AM11">
        <v>0.85489644414303245</v>
      </c>
      <c r="AN11" t="s">
        <v>69</v>
      </c>
      <c r="AO11">
        <v>5785.0510000000004</v>
      </c>
      <c r="AP11" t="s">
        <v>452</v>
      </c>
      <c r="AQ11" t="s">
        <v>117</v>
      </c>
      <c r="AR11" t="s">
        <v>118</v>
      </c>
      <c r="AS11" t="s">
        <v>117</v>
      </c>
      <c r="AT11" t="s">
        <v>118</v>
      </c>
      <c r="AU11" t="s">
        <v>174</v>
      </c>
      <c r="AV11" t="s">
        <v>208</v>
      </c>
      <c r="AW11" t="s">
        <v>69</v>
      </c>
      <c r="AX11">
        <v>2993</v>
      </c>
      <c r="AY11" t="s">
        <v>352</v>
      </c>
      <c r="AZ11">
        <v>7</v>
      </c>
      <c r="BA11" t="s">
        <v>453</v>
      </c>
      <c r="BB11">
        <v>2</v>
      </c>
      <c r="BC11">
        <v>1</v>
      </c>
      <c r="BE11" t="s">
        <v>69</v>
      </c>
      <c r="BF11">
        <v>0</v>
      </c>
      <c r="BG11" t="s">
        <v>303</v>
      </c>
      <c r="BI11" t="s">
        <v>117</v>
      </c>
      <c r="BJ11" t="s">
        <v>208</v>
      </c>
      <c r="BK11" t="s">
        <v>69</v>
      </c>
      <c r="BL11">
        <v>0.85489644414303245</v>
      </c>
      <c r="BM11">
        <v>2993</v>
      </c>
      <c r="BN11" t="s">
        <v>118</v>
      </c>
      <c r="BO11" t="s">
        <v>174</v>
      </c>
      <c r="BP11">
        <v>2</v>
      </c>
      <c r="BQ11">
        <v>8497.2880000000005</v>
      </c>
      <c r="BR11">
        <v>2.3319053606349151E-2</v>
      </c>
      <c r="BS11">
        <v>0.36539580187168708</v>
      </c>
      <c r="BT11">
        <v>0.24360713677116744</v>
      </c>
      <c r="BU11">
        <v>10.686999999999999</v>
      </c>
      <c r="BV11">
        <v>0.52958073211123358</v>
      </c>
      <c r="BW11">
        <v>7.3082141031350236</v>
      </c>
      <c r="BX11">
        <v>28</v>
      </c>
      <c r="BY11">
        <v>45</v>
      </c>
      <c r="BZ11">
        <v>621</v>
      </c>
    </row>
    <row r="12" spans="1:78" ht="16.5">
      <c r="A12" s="104" t="str">
        <f t="shared" si="1"/>
        <v>강화교통</v>
      </c>
      <c r="B12" s="105" t="str">
        <f t="shared" si="2"/>
        <v>김광운</v>
      </c>
      <c r="C12" s="106" t="str">
        <f t="shared" si="3"/>
        <v>C</v>
      </c>
      <c r="D12" s="107">
        <f t="shared" si="4"/>
        <v>0.85</v>
      </c>
      <c r="E12" s="108">
        <f t="shared" si="5"/>
        <v>972</v>
      </c>
      <c r="F12" s="282" t="str">
        <f t="shared" si="6"/>
        <v>70</v>
      </c>
      <c r="G12" s="109" t="str">
        <f t="shared" si="7"/>
        <v>78바3213</v>
      </c>
      <c r="H12" s="110">
        <f t="shared" si="8"/>
        <v>1</v>
      </c>
      <c r="I12" s="111">
        <f t="shared" si="9"/>
        <v>3432.6439999999998</v>
      </c>
      <c r="J12" s="112">
        <f t="shared" si="10"/>
        <v>2.000807494672114E-2</v>
      </c>
      <c r="K12" s="112">
        <f t="shared" si="11"/>
        <v>0.31378707074330714</v>
      </c>
      <c r="L12" s="112">
        <f t="shared" si="12"/>
        <v>0.19139765148963891</v>
      </c>
      <c r="M12" s="113">
        <f t="shared" si="13"/>
        <v>14.361000000000001</v>
      </c>
      <c r="N12" s="114">
        <f t="shared" si="14"/>
        <v>8.739618789481228E-2</v>
      </c>
      <c r="O12" s="114">
        <f t="shared" si="15"/>
        <v>28.141572502129556</v>
      </c>
      <c r="P12" s="223">
        <f t="shared" si="16"/>
        <v>36</v>
      </c>
      <c r="Q12" s="224">
        <f t="shared" si="17"/>
        <v>3</v>
      </c>
      <c r="R12" s="224">
        <f t="shared" si="18"/>
        <v>966</v>
      </c>
      <c r="T12">
        <v>503</v>
      </c>
      <c r="U12">
        <v>972</v>
      </c>
      <c r="V12" t="s">
        <v>209</v>
      </c>
      <c r="W12">
        <v>3432.6439999999998</v>
      </c>
      <c r="X12">
        <v>1392.5640000000001</v>
      </c>
      <c r="Y12">
        <v>2.4649999999999999</v>
      </c>
      <c r="Z12">
        <v>14.361000000000001</v>
      </c>
      <c r="AA12">
        <v>152.64497</v>
      </c>
      <c r="AB12">
        <v>3.0541320000000001</v>
      </c>
      <c r="AC12">
        <v>47.898018</v>
      </c>
      <c r="AD12" s="1">
        <v>657</v>
      </c>
      <c r="AE12">
        <v>3</v>
      </c>
      <c r="AF12">
        <v>966</v>
      </c>
      <c r="AG12">
        <v>78</v>
      </c>
      <c r="AH12">
        <v>22.487763000000001</v>
      </c>
      <c r="AI12">
        <v>7377.6</v>
      </c>
      <c r="AJ12">
        <v>0</v>
      </c>
      <c r="AK12">
        <v>36</v>
      </c>
      <c r="AL12">
        <v>16203</v>
      </c>
      <c r="AM12">
        <v>0.85</v>
      </c>
      <c r="AN12" t="s">
        <v>69</v>
      </c>
      <c r="AO12">
        <v>3432.6439999999998</v>
      </c>
      <c r="AP12" t="s">
        <v>454</v>
      </c>
      <c r="AQ12" t="s">
        <v>117</v>
      </c>
      <c r="AR12" t="s">
        <v>120</v>
      </c>
      <c r="AS12" t="s">
        <v>117</v>
      </c>
      <c r="AT12" t="s">
        <v>120</v>
      </c>
      <c r="AU12" t="s">
        <v>182</v>
      </c>
      <c r="AV12" t="s">
        <v>209</v>
      </c>
      <c r="AW12" t="s">
        <v>69</v>
      </c>
      <c r="AX12">
        <v>972</v>
      </c>
      <c r="AY12" t="s">
        <v>359</v>
      </c>
      <c r="AZ12">
        <v>9</v>
      </c>
      <c r="BA12" t="s">
        <v>455</v>
      </c>
      <c r="BB12">
        <v>1</v>
      </c>
      <c r="BC12">
        <v>1</v>
      </c>
      <c r="BE12" t="s">
        <v>67</v>
      </c>
      <c r="BF12">
        <v>1</v>
      </c>
      <c r="BG12" t="s">
        <v>298</v>
      </c>
      <c r="BI12" t="s">
        <v>117</v>
      </c>
      <c r="BJ12" t="s">
        <v>209</v>
      </c>
      <c r="BK12" t="s">
        <v>69</v>
      </c>
      <c r="BL12">
        <v>0.85</v>
      </c>
      <c r="BM12">
        <v>972</v>
      </c>
      <c r="BN12" t="s">
        <v>120</v>
      </c>
      <c r="BO12" t="s">
        <v>182</v>
      </c>
      <c r="BP12">
        <v>1</v>
      </c>
      <c r="BQ12">
        <v>3432.6439999999998</v>
      </c>
      <c r="BR12">
        <v>2.000807494672114E-2</v>
      </c>
      <c r="BS12">
        <v>0.31378707074330714</v>
      </c>
      <c r="BT12">
        <v>0.19139765148963891</v>
      </c>
      <c r="BU12">
        <v>14.361000000000001</v>
      </c>
      <c r="BV12">
        <v>8.739618789481228E-2</v>
      </c>
      <c r="BW12">
        <v>28.141572502129556</v>
      </c>
      <c r="BX12">
        <v>36</v>
      </c>
      <c r="BY12">
        <v>3</v>
      </c>
      <c r="BZ12">
        <v>966</v>
      </c>
    </row>
    <row r="13" spans="1:78" ht="16.5">
      <c r="A13" s="120" t="str">
        <f t="shared" si="1"/>
        <v>강화교통</v>
      </c>
      <c r="B13" s="121" t="str">
        <f t="shared" si="2"/>
        <v>김광제</v>
      </c>
      <c r="C13" s="122" t="str">
        <f t="shared" si="3"/>
        <v>D</v>
      </c>
      <c r="D13" s="123">
        <f t="shared" si="4"/>
        <v>0.80214285714285716</v>
      </c>
      <c r="E13" s="124">
        <f t="shared" si="5"/>
        <v>8368</v>
      </c>
      <c r="F13" s="281" t="str">
        <f t="shared" si="6"/>
        <v>800</v>
      </c>
      <c r="G13" s="125" t="str">
        <f t="shared" si="7"/>
        <v>78바3210</v>
      </c>
      <c r="H13" s="126">
        <f t="shared" si="8"/>
        <v>1</v>
      </c>
      <c r="I13" s="127">
        <f t="shared" si="9"/>
        <v>3101.7959999999998</v>
      </c>
      <c r="J13" s="128">
        <f t="shared" si="10"/>
        <v>5.844968717558896E-2</v>
      </c>
      <c r="K13" s="128">
        <f t="shared" si="11"/>
        <v>0.35663504829554232</v>
      </c>
      <c r="L13" s="128">
        <f t="shared" si="12"/>
        <v>0.25243439607246898</v>
      </c>
      <c r="M13" s="129">
        <f t="shared" si="13"/>
        <v>14.553000000000001</v>
      </c>
      <c r="N13" s="130">
        <f t="shared" si="14"/>
        <v>3.2239386471579694E-2</v>
      </c>
      <c r="O13" s="130">
        <f t="shared" si="15"/>
        <v>12.63783949685924</v>
      </c>
      <c r="P13" s="221">
        <f t="shared" si="16"/>
        <v>26</v>
      </c>
      <c r="Q13" s="222">
        <f t="shared" si="17"/>
        <v>1</v>
      </c>
      <c r="R13" s="222">
        <f t="shared" si="18"/>
        <v>392</v>
      </c>
      <c r="T13">
        <v>503</v>
      </c>
      <c r="U13">
        <v>8368</v>
      </c>
      <c r="V13" t="s">
        <v>251</v>
      </c>
      <c r="W13">
        <v>3101.7959999999998</v>
      </c>
      <c r="X13">
        <v>1380.97</v>
      </c>
      <c r="Y13">
        <v>2.246</v>
      </c>
      <c r="Z13">
        <v>14.553000000000001</v>
      </c>
      <c r="AA13">
        <v>157.75607099999999</v>
      </c>
      <c r="AB13">
        <v>9.2207930000000005</v>
      </c>
      <c r="AC13">
        <v>56.261344000000001</v>
      </c>
      <c r="AD13" s="1">
        <v>783</v>
      </c>
      <c r="AE13">
        <v>1</v>
      </c>
      <c r="AF13">
        <v>392</v>
      </c>
      <c r="AG13">
        <v>90</v>
      </c>
      <c r="AH13">
        <v>19.661975000000002</v>
      </c>
      <c r="AI13">
        <v>12228.4</v>
      </c>
      <c r="AJ13">
        <v>421.9</v>
      </c>
      <c r="AK13">
        <v>26</v>
      </c>
      <c r="AL13">
        <v>12569</v>
      </c>
      <c r="AM13">
        <v>0.80214285714285716</v>
      </c>
      <c r="AN13" t="s">
        <v>67</v>
      </c>
      <c r="AO13">
        <v>3101.7959999999998</v>
      </c>
      <c r="AP13" t="s">
        <v>456</v>
      </c>
      <c r="AQ13" t="s">
        <v>117</v>
      </c>
      <c r="AR13" t="s">
        <v>122</v>
      </c>
      <c r="AS13" t="s">
        <v>117</v>
      </c>
      <c r="AT13" t="s">
        <v>122</v>
      </c>
      <c r="AU13" t="s">
        <v>198</v>
      </c>
      <c r="AV13" t="s">
        <v>251</v>
      </c>
      <c r="AW13" t="s">
        <v>67</v>
      </c>
      <c r="AX13">
        <v>8368</v>
      </c>
      <c r="AY13" t="s">
        <v>366</v>
      </c>
      <c r="AZ13">
        <v>4</v>
      </c>
      <c r="BA13" t="s">
        <v>396</v>
      </c>
      <c r="BB13">
        <v>1</v>
      </c>
      <c r="BC13">
        <v>1</v>
      </c>
      <c r="BE13" t="s">
        <v>67</v>
      </c>
      <c r="BF13">
        <v>0</v>
      </c>
      <c r="BG13" t="s">
        <v>303</v>
      </c>
      <c r="BI13" t="s">
        <v>117</v>
      </c>
      <c r="BJ13" t="s">
        <v>251</v>
      </c>
      <c r="BK13" t="s">
        <v>67</v>
      </c>
      <c r="BL13">
        <v>0.80214285714285716</v>
      </c>
      <c r="BM13">
        <v>8368</v>
      </c>
      <c r="BN13" t="s">
        <v>122</v>
      </c>
      <c r="BO13" t="s">
        <v>198</v>
      </c>
      <c r="BP13">
        <v>1</v>
      </c>
      <c r="BQ13">
        <v>3101.7959999999998</v>
      </c>
      <c r="BR13">
        <v>5.844968717558896E-2</v>
      </c>
      <c r="BS13">
        <v>0.35663504829554232</v>
      </c>
      <c r="BT13">
        <v>0.25243439607246898</v>
      </c>
      <c r="BU13">
        <v>14.553000000000001</v>
      </c>
      <c r="BV13">
        <v>3.2239386471579694E-2</v>
      </c>
      <c r="BW13">
        <v>12.63783949685924</v>
      </c>
      <c r="BX13">
        <v>26</v>
      </c>
      <c r="BY13">
        <v>1</v>
      </c>
      <c r="BZ13">
        <v>392</v>
      </c>
    </row>
    <row r="14" spans="1:78" ht="16.5">
      <c r="A14" s="104" t="str">
        <f t="shared" si="1"/>
        <v>강화교통</v>
      </c>
      <c r="B14" s="105" t="str">
        <f t="shared" si="2"/>
        <v>김덕호</v>
      </c>
      <c r="C14" s="106" t="str">
        <f t="shared" si="3"/>
        <v>D</v>
      </c>
      <c r="D14" s="107">
        <f t="shared" si="4"/>
        <v>0.80528600981247433</v>
      </c>
      <c r="E14" s="108">
        <f t="shared" si="5"/>
        <v>2724</v>
      </c>
      <c r="F14" s="282" t="str">
        <f t="shared" si="6"/>
        <v>71</v>
      </c>
      <c r="G14" s="109" t="str">
        <f t="shared" si="7"/>
        <v>78바3237</v>
      </c>
      <c r="H14" s="110">
        <f t="shared" si="8"/>
        <v>4</v>
      </c>
      <c r="I14" s="111">
        <f t="shared" si="9"/>
        <v>2069.8140000000003</v>
      </c>
      <c r="J14" s="112">
        <f t="shared" si="10"/>
        <v>1.1608107329667454E-2</v>
      </c>
      <c r="K14" s="112">
        <f t="shared" si="11"/>
        <v>0.36252420822956938</v>
      </c>
      <c r="L14" s="112">
        <f t="shared" si="12"/>
        <v>0.28553290295649753</v>
      </c>
      <c r="M14" s="113">
        <f t="shared" si="13"/>
        <v>15.361000000000001</v>
      </c>
      <c r="N14" s="114">
        <f t="shared" si="14"/>
        <v>1.2078379989699555</v>
      </c>
      <c r="O14" s="114">
        <f t="shared" si="15"/>
        <v>39.76202692609094</v>
      </c>
      <c r="P14" s="223">
        <f t="shared" si="16"/>
        <v>27</v>
      </c>
      <c r="Q14" s="224">
        <f t="shared" si="17"/>
        <v>25</v>
      </c>
      <c r="R14" s="224">
        <f t="shared" si="18"/>
        <v>823</v>
      </c>
      <c r="T14">
        <v>503</v>
      </c>
      <c r="U14">
        <v>2724</v>
      </c>
      <c r="V14" t="s">
        <v>161</v>
      </c>
      <c r="W14">
        <v>2069.8139999999999</v>
      </c>
      <c r="X14">
        <v>877.44399999999996</v>
      </c>
      <c r="Y14">
        <v>2.359</v>
      </c>
      <c r="Z14">
        <v>15.361000000000001</v>
      </c>
      <c r="AA14">
        <v>95.669428999999994</v>
      </c>
      <c r="AB14">
        <v>1.110541</v>
      </c>
      <c r="AC14">
        <v>34.682484000000002</v>
      </c>
      <c r="AD14" s="1">
        <v>591</v>
      </c>
      <c r="AE14">
        <v>25</v>
      </c>
      <c r="AF14">
        <v>823</v>
      </c>
      <c r="AG14">
        <v>99</v>
      </c>
      <c r="AH14">
        <v>21.635061</v>
      </c>
      <c r="AI14">
        <v>9256</v>
      </c>
      <c r="AJ14">
        <v>716</v>
      </c>
      <c r="AK14">
        <v>27</v>
      </c>
      <c r="AL14">
        <v>9040</v>
      </c>
      <c r="AM14">
        <v>0.80528600981247433</v>
      </c>
      <c r="AN14" t="s">
        <v>67</v>
      </c>
      <c r="AO14">
        <v>848.89400000000001</v>
      </c>
      <c r="AP14" t="s">
        <v>457</v>
      </c>
      <c r="AQ14" t="s">
        <v>117</v>
      </c>
      <c r="AR14" t="s">
        <v>121</v>
      </c>
      <c r="AS14" t="s">
        <v>117</v>
      </c>
      <c r="AT14" t="s">
        <v>121</v>
      </c>
      <c r="AU14" t="s">
        <v>194</v>
      </c>
      <c r="AV14" t="s">
        <v>161</v>
      </c>
      <c r="AW14" t="s">
        <v>67</v>
      </c>
      <c r="AX14">
        <v>2724</v>
      </c>
      <c r="AY14" t="s">
        <v>358</v>
      </c>
      <c r="AZ14">
        <v>4</v>
      </c>
      <c r="BA14" t="s">
        <v>337</v>
      </c>
      <c r="BB14">
        <v>4</v>
      </c>
      <c r="BC14">
        <v>1</v>
      </c>
      <c r="BE14" t="s">
        <v>70</v>
      </c>
      <c r="BF14">
        <v>1</v>
      </c>
      <c r="BG14" t="s">
        <v>298</v>
      </c>
      <c r="BI14" t="s">
        <v>117</v>
      </c>
      <c r="BJ14" t="s">
        <v>161</v>
      </c>
      <c r="BK14" t="s">
        <v>67</v>
      </c>
      <c r="BL14">
        <v>0.80528600981247433</v>
      </c>
      <c r="BM14">
        <v>2724</v>
      </c>
      <c r="BN14" t="s">
        <v>121</v>
      </c>
      <c r="BO14" t="s">
        <v>194</v>
      </c>
      <c r="BP14">
        <v>4</v>
      </c>
      <c r="BQ14">
        <v>2069.8140000000003</v>
      </c>
      <c r="BR14">
        <v>1.1608107329667454E-2</v>
      </c>
      <c r="BS14">
        <v>0.36252420822956938</v>
      </c>
      <c r="BT14">
        <v>0.28553290295649758</v>
      </c>
      <c r="BU14">
        <v>15.361000000000001</v>
      </c>
      <c r="BV14">
        <v>1.2078379989699555</v>
      </c>
      <c r="BW14">
        <v>39.76202692609094</v>
      </c>
      <c r="BX14">
        <v>27</v>
      </c>
      <c r="BY14">
        <v>25</v>
      </c>
      <c r="BZ14">
        <v>823</v>
      </c>
    </row>
    <row r="15" spans="1:78" ht="16.5">
      <c r="A15" s="120" t="str">
        <f t="shared" si="1"/>
        <v>강화교통</v>
      </c>
      <c r="B15" s="121" t="str">
        <f t="shared" si="2"/>
        <v>김동진</v>
      </c>
      <c r="C15" s="122" t="str">
        <f t="shared" si="3"/>
        <v>C</v>
      </c>
      <c r="D15" s="123">
        <f t="shared" si="4"/>
        <v>0.86667127994930349</v>
      </c>
      <c r="E15" s="124">
        <f t="shared" si="5"/>
        <v>9192</v>
      </c>
      <c r="F15" s="281" t="str">
        <f t="shared" si="6"/>
        <v>800</v>
      </c>
      <c r="G15" s="125" t="str">
        <f t="shared" si="7"/>
        <v>78바3228</v>
      </c>
      <c r="H15" s="126">
        <f t="shared" si="8"/>
        <v>7</v>
      </c>
      <c r="I15" s="127">
        <f t="shared" si="9"/>
        <v>2361.0609999999997</v>
      </c>
      <c r="J15" s="128">
        <f t="shared" si="10"/>
        <v>2.3671386435863535E-2</v>
      </c>
      <c r="K15" s="128">
        <f t="shared" si="11"/>
        <v>0.30207317038328479</v>
      </c>
      <c r="L15" s="128">
        <f t="shared" si="12"/>
        <v>0.32273626136724132</v>
      </c>
      <c r="M15" s="129">
        <f t="shared" si="13"/>
        <v>13.282999999999999</v>
      </c>
      <c r="N15" s="130">
        <f t="shared" si="14"/>
        <v>3.8965532868485826</v>
      </c>
      <c r="O15" s="130">
        <f t="shared" si="15"/>
        <v>27.784119088833371</v>
      </c>
      <c r="P15" s="221">
        <f t="shared" si="16"/>
        <v>11</v>
      </c>
      <c r="Q15" s="222">
        <f t="shared" si="17"/>
        <v>92</v>
      </c>
      <c r="R15" s="222">
        <f t="shared" si="18"/>
        <v>656</v>
      </c>
      <c r="T15">
        <v>503</v>
      </c>
      <c r="U15">
        <v>9192</v>
      </c>
      <c r="V15" t="s">
        <v>210</v>
      </c>
      <c r="W15">
        <v>2361.0610000000001</v>
      </c>
      <c r="X15">
        <v>917.976</v>
      </c>
      <c r="Y15">
        <v>2.5720000000000001</v>
      </c>
      <c r="Z15">
        <v>13.282999999999999</v>
      </c>
      <c r="AA15">
        <v>101.15275699999999</v>
      </c>
      <c r="AB15">
        <v>2.3944260000000002</v>
      </c>
      <c r="AC15">
        <v>30.555534000000002</v>
      </c>
      <c r="AD15" s="1">
        <v>762</v>
      </c>
      <c r="AE15">
        <v>92</v>
      </c>
      <c r="AF15">
        <v>656</v>
      </c>
      <c r="AG15">
        <v>103</v>
      </c>
      <c r="AH15">
        <v>23.341538</v>
      </c>
      <c r="AI15">
        <v>7695.4</v>
      </c>
      <c r="AJ15">
        <v>540</v>
      </c>
      <c r="AK15">
        <v>11</v>
      </c>
      <c r="AL15">
        <v>4427</v>
      </c>
      <c r="AM15">
        <v>0.86667127994930349</v>
      </c>
      <c r="AN15" t="s">
        <v>69</v>
      </c>
      <c r="AO15">
        <v>522.74300000000005</v>
      </c>
      <c r="AP15" t="s">
        <v>458</v>
      </c>
      <c r="AQ15" t="s">
        <v>117</v>
      </c>
      <c r="AR15" t="s">
        <v>122</v>
      </c>
      <c r="AS15" t="s">
        <v>117</v>
      </c>
      <c r="AT15" t="s">
        <v>122</v>
      </c>
      <c r="AU15" t="s">
        <v>246</v>
      </c>
      <c r="AV15" t="s">
        <v>210</v>
      </c>
      <c r="AW15" t="s">
        <v>69</v>
      </c>
      <c r="AX15">
        <v>9192</v>
      </c>
      <c r="AY15" t="s">
        <v>353</v>
      </c>
      <c r="AZ15">
        <v>6</v>
      </c>
      <c r="BA15" t="s">
        <v>399</v>
      </c>
      <c r="BB15">
        <v>7</v>
      </c>
      <c r="BC15">
        <v>1</v>
      </c>
      <c r="BE15" t="s">
        <v>69</v>
      </c>
      <c r="BF15">
        <v>0</v>
      </c>
      <c r="BG15" t="s">
        <v>303</v>
      </c>
      <c r="BI15" t="s">
        <v>117</v>
      </c>
      <c r="BJ15" t="s">
        <v>210</v>
      </c>
      <c r="BK15" t="s">
        <v>69</v>
      </c>
      <c r="BL15">
        <v>0.86667127994930349</v>
      </c>
      <c r="BM15">
        <v>9192</v>
      </c>
      <c r="BN15" t="s">
        <v>122</v>
      </c>
      <c r="BO15" t="s">
        <v>246</v>
      </c>
      <c r="BP15">
        <v>7</v>
      </c>
      <c r="BQ15">
        <v>2361.0609999999997</v>
      </c>
      <c r="BR15">
        <v>2.3671386435863535E-2</v>
      </c>
      <c r="BS15">
        <v>0.30207317038328479</v>
      </c>
      <c r="BT15">
        <v>0.32273626136724121</v>
      </c>
      <c r="BU15">
        <v>13.282999999999999</v>
      </c>
      <c r="BV15">
        <v>3.8965532868485826</v>
      </c>
      <c r="BW15">
        <v>27.784119088833371</v>
      </c>
      <c r="BX15">
        <v>11</v>
      </c>
      <c r="BY15">
        <v>92</v>
      </c>
      <c r="BZ15">
        <v>656</v>
      </c>
    </row>
    <row r="16" spans="1:78" ht="16.5">
      <c r="A16" s="104" t="str">
        <f t="shared" si="1"/>
        <v>강화교통</v>
      </c>
      <c r="B16" s="105" t="str">
        <f t="shared" si="2"/>
        <v>김병준</v>
      </c>
      <c r="C16" s="106" t="str">
        <f t="shared" si="3"/>
        <v>B</v>
      </c>
      <c r="D16" s="107">
        <f t="shared" si="4"/>
        <v>0.90840261678927658</v>
      </c>
      <c r="E16" s="108">
        <f t="shared" si="5"/>
        <v>7619</v>
      </c>
      <c r="F16" s="282" t="str">
        <f t="shared" si="6"/>
        <v>800</v>
      </c>
      <c r="G16" s="109" t="str">
        <f t="shared" si="7"/>
        <v>78바3228</v>
      </c>
      <c r="H16" s="110">
        <f t="shared" si="8"/>
        <v>6</v>
      </c>
      <c r="I16" s="111">
        <f t="shared" si="9"/>
        <v>3197.482</v>
      </c>
      <c r="J16" s="112">
        <f t="shared" si="10"/>
        <v>1.4699047441445819E-2</v>
      </c>
      <c r="K16" s="112">
        <f t="shared" si="11"/>
        <v>0.34696511525325741</v>
      </c>
      <c r="L16" s="112">
        <f t="shared" si="12"/>
        <v>0.28647542034638507</v>
      </c>
      <c r="M16" s="113">
        <f t="shared" si="13"/>
        <v>12.074999999999999</v>
      </c>
      <c r="N16" s="114">
        <f t="shared" si="14"/>
        <v>0.34402070128932705</v>
      </c>
      <c r="O16" s="114">
        <f t="shared" si="15"/>
        <v>12.853864384537584</v>
      </c>
      <c r="P16" s="223">
        <f t="shared" si="16"/>
        <v>21</v>
      </c>
      <c r="Q16" s="224">
        <f t="shared" si="17"/>
        <v>11</v>
      </c>
      <c r="R16" s="224">
        <f t="shared" si="18"/>
        <v>411</v>
      </c>
      <c r="T16">
        <v>503</v>
      </c>
      <c r="U16">
        <v>7619</v>
      </c>
      <c r="V16" t="s">
        <v>273</v>
      </c>
      <c r="W16">
        <v>3197.482</v>
      </c>
      <c r="X16">
        <v>1211.6510000000001</v>
      </c>
      <c r="Y16">
        <v>2.6389999999999998</v>
      </c>
      <c r="Z16">
        <v>12.074999999999999</v>
      </c>
      <c r="AA16">
        <v>148.17524800000001</v>
      </c>
      <c r="AB16">
        <v>2.1780349999999999</v>
      </c>
      <c r="AC16">
        <v>51.411642000000001</v>
      </c>
      <c r="AD16" s="1">
        <v>916</v>
      </c>
      <c r="AE16">
        <v>11</v>
      </c>
      <c r="AF16">
        <v>411</v>
      </c>
      <c r="AG16">
        <v>100</v>
      </c>
      <c r="AH16">
        <v>21.579056000000001</v>
      </c>
      <c r="AI16">
        <v>11583.6</v>
      </c>
      <c r="AJ16">
        <v>155.5</v>
      </c>
      <c r="AK16">
        <v>21</v>
      </c>
      <c r="AL16">
        <v>15994</v>
      </c>
      <c r="AM16">
        <v>0.90840261678927658</v>
      </c>
      <c r="AN16" t="s">
        <v>68</v>
      </c>
      <c r="AO16">
        <v>858.95799999999997</v>
      </c>
      <c r="AP16" t="s">
        <v>459</v>
      </c>
      <c r="AQ16" t="s">
        <v>117</v>
      </c>
      <c r="AR16" t="s">
        <v>122</v>
      </c>
      <c r="AS16" t="s">
        <v>117</v>
      </c>
      <c r="AT16" t="s">
        <v>122</v>
      </c>
      <c r="AU16" t="s">
        <v>246</v>
      </c>
      <c r="AV16" t="s">
        <v>273</v>
      </c>
      <c r="AW16" t="s">
        <v>68</v>
      </c>
      <c r="AX16">
        <v>7619</v>
      </c>
      <c r="AY16" t="s">
        <v>368</v>
      </c>
      <c r="AZ16">
        <v>7</v>
      </c>
      <c r="BA16" t="s">
        <v>460</v>
      </c>
      <c r="BB16">
        <v>6</v>
      </c>
      <c r="BC16">
        <v>1</v>
      </c>
      <c r="BE16" t="s">
        <v>67</v>
      </c>
      <c r="BF16">
        <v>2</v>
      </c>
      <c r="BG16" t="s">
        <v>298</v>
      </c>
      <c r="BI16" t="s">
        <v>117</v>
      </c>
      <c r="BJ16" t="s">
        <v>273</v>
      </c>
      <c r="BK16" t="s">
        <v>68</v>
      </c>
      <c r="BL16">
        <v>0.90840261678927658</v>
      </c>
      <c r="BM16">
        <v>7619</v>
      </c>
      <c r="BN16" t="s">
        <v>122</v>
      </c>
      <c r="BO16" t="s">
        <v>246</v>
      </c>
      <c r="BP16">
        <v>6</v>
      </c>
      <c r="BQ16">
        <v>3197.482</v>
      </c>
      <c r="BR16">
        <v>1.4699047441445819E-2</v>
      </c>
      <c r="BS16">
        <v>0.34696511525325741</v>
      </c>
      <c r="BT16">
        <v>0.28647542034638507</v>
      </c>
      <c r="BU16">
        <v>12.074999999999999</v>
      </c>
      <c r="BV16">
        <v>0.34402070128932705</v>
      </c>
      <c r="BW16">
        <v>12.853864384537584</v>
      </c>
      <c r="BX16">
        <v>21</v>
      </c>
      <c r="BY16">
        <v>11</v>
      </c>
      <c r="BZ16">
        <v>411</v>
      </c>
    </row>
    <row r="17" spans="1:78" ht="16.5">
      <c r="A17" s="120" t="str">
        <f t="shared" si="1"/>
        <v>강화교통</v>
      </c>
      <c r="B17" s="121" t="str">
        <f t="shared" si="2"/>
        <v>김병철</v>
      </c>
      <c r="C17" s="122" t="str">
        <f t="shared" si="3"/>
        <v>C</v>
      </c>
      <c r="D17" s="123">
        <f t="shared" si="4"/>
        <v>0.89962962962962956</v>
      </c>
      <c r="E17" s="124">
        <f t="shared" si="5"/>
        <v>4059</v>
      </c>
      <c r="F17" s="281" t="str">
        <f t="shared" si="6"/>
        <v>800</v>
      </c>
      <c r="G17" s="125" t="str">
        <f t="shared" si="7"/>
        <v>78바3212</v>
      </c>
      <c r="H17" s="126">
        <f t="shared" si="8"/>
        <v>1</v>
      </c>
      <c r="I17" s="127">
        <f t="shared" si="9"/>
        <v>2623.8</v>
      </c>
      <c r="J17" s="128">
        <f t="shared" si="10"/>
        <v>5.2043349423422352E-3</v>
      </c>
      <c r="K17" s="128">
        <f t="shared" si="11"/>
        <v>0.44816380700019637</v>
      </c>
      <c r="L17" s="128">
        <f t="shared" si="12"/>
        <v>0.30299565515664301</v>
      </c>
      <c r="M17" s="129">
        <f t="shared" si="13"/>
        <v>12.144</v>
      </c>
      <c r="N17" s="130">
        <f t="shared" si="14"/>
        <v>0.87659120359783516</v>
      </c>
      <c r="O17" s="130">
        <f t="shared" si="15"/>
        <v>16.464669563228902</v>
      </c>
      <c r="P17" s="221">
        <f t="shared" si="16"/>
        <v>61</v>
      </c>
      <c r="Q17" s="222">
        <f t="shared" si="17"/>
        <v>23</v>
      </c>
      <c r="R17" s="222">
        <f t="shared" si="18"/>
        <v>432</v>
      </c>
      <c r="T17">
        <v>503</v>
      </c>
      <c r="U17">
        <v>4059</v>
      </c>
      <c r="V17" t="s">
        <v>252</v>
      </c>
      <c r="W17">
        <v>2623.8</v>
      </c>
      <c r="X17">
        <v>1080.011</v>
      </c>
      <c r="Y17">
        <v>2.4289999999999998</v>
      </c>
      <c r="Z17">
        <v>12.144</v>
      </c>
      <c r="AA17">
        <v>145.54943299999999</v>
      </c>
      <c r="AB17">
        <v>0.75748800000000005</v>
      </c>
      <c r="AC17">
        <v>65.229988000000006</v>
      </c>
      <c r="AD17" s="1">
        <v>795</v>
      </c>
      <c r="AE17">
        <v>23</v>
      </c>
      <c r="AF17">
        <v>432</v>
      </c>
      <c r="AG17">
        <v>92</v>
      </c>
      <c r="AH17">
        <v>18.026865000000001</v>
      </c>
      <c r="AI17">
        <v>11364.4</v>
      </c>
      <c r="AJ17">
        <v>4</v>
      </c>
      <c r="AK17">
        <v>61</v>
      </c>
      <c r="AL17">
        <v>57056</v>
      </c>
      <c r="AM17">
        <v>0.89962962962962956</v>
      </c>
      <c r="AN17" t="s">
        <v>69</v>
      </c>
      <c r="AO17">
        <v>2623.8</v>
      </c>
      <c r="AP17" t="s">
        <v>461</v>
      </c>
      <c r="AQ17" t="s">
        <v>117</v>
      </c>
      <c r="AR17" t="s">
        <v>122</v>
      </c>
      <c r="AS17" t="s">
        <v>117</v>
      </c>
      <c r="AT17" t="s">
        <v>122</v>
      </c>
      <c r="AU17" t="s">
        <v>245</v>
      </c>
      <c r="AV17" t="s">
        <v>252</v>
      </c>
      <c r="AW17" t="s">
        <v>69</v>
      </c>
      <c r="AX17">
        <v>4059</v>
      </c>
      <c r="AY17" t="s">
        <v>353</v>
      </c>
      <c r="AZ17">
        <v>1</v>
      </c>
      <c r="BA17" t="s">
        <v>197</v>
      </c>
      <c r="BB17">
        <v>1</v>
      </c>
      <c r="BC17">
        <v>1</v>
      </c>
      <c r="BE17" t="s">
        <v>68</v>
      </c>
      <c r="BF17">
        <v>-1</v>
      </c>
      <c r="BG17" t="s">
        <v>309</v>
      </c>
      <c r="BI17" t="s">
        <v>117</v>
      </c>
      <c r="BJ17" t="s">
        <v>252</v>
      </c>
      <c r="BK17" t="s">
        <v>69</v>
      </c>
      <c r="BL17">
        <v>0.89962962962962956</v>
      </c>
      <c r="BM17">
        <v>4059</v>
      </c>
      <c r="BN17" t="s">
        <v>122</v>
      </c>
      <c r="BO17" t="s">
        <v>245</v>
      </c>
      <c r="BP17">
        <v>1</v>
      </c>
      <c r="BQ17">
        <v>2623.8</v>
      </c>
      <c r="BR17">
        <v>5.2043349423422352E-3</v>
      </c>
      <c r="BS17">
        <v>0.44816380700019637</v>
      </c>
      <c r="BT17">
        <v>0.30299565515664301</v>
      </c>
      <c r="BU17">
        <v>12.144</v>
      </c>
      <c r="BV17">
        <v>0.87659120359783516</v>
      </c>
      <c r="BW17">
        <v>16.464669563228902</v>
      </c>
      <c r="BX17">
        <v>61</v>
      </c>
      <c r="BY17">
        <v>23</v>
      </c>
      <c r="BZ17">
        <v>432</v>
      </c>
    </row>
    <row r="18" spans="1:78" ht="16.5">
      <c r="A18" s="104" t="str">
        <f t="shared" si="1"/>
        <v>강화교통</v>
      </c>
      <c r="B18" s="105" t="str">
        <f t="shared" si="2"/>
        <v>김선기</v>
      </c>
      <c r="C18" s="106" t="str">
        <f t="shared" si="3"/>
        <v>C</v>
      </c>
      <c r="D18" s="107">
        <f t="shared" si="4"/>
        <v>0.87263157894736842</v>
      </c>
      <c r="E18" s="108">
        <f t="shared" si="5"/>
        <v>7905</v>
      </c>
      <c r="F18" s="282" t="str">
        <f t="shared" si="6"/>
        <v>60-5</v>
      </c>
      <c r="G18" s="109" t="str">
        <f t="shared" si="7"/>
        <v>78바3232</v>
      </c>
      <c r="H18" s="110">
        <f t="shared" si="8"/>
        <v>1</v>
      </c>
      <c r="I18" s="111">
        <f t="shared" si="9"/>
        <v>4646.3289999999997</v>
      </c>
      <c r="J18" s="112">
        <f t="shared" si="10"/>
        <v>2.1136944630720397E-2</v>
      </c>
      <c r="K18" s="112">
        <f t="shared" si="11"/>
        <v>0.26238024236832785</v>
      </c>
      <c r="L18" s="112">
        <f t="shared" si="12"/>
        <v>0.1876750441047115</v>
      </c>
      <c r="M18" s="113">
        <f t="shared" si="13"/>
        <v>13.385</v>
      </c>
      <c r="N18" s="114">
        <f t="shared" si="14"/>
        <v>6.4567102329602583E-2</v>
      </c>
      <c r="O18" s="114">
        <f t="shared" si="15"/>
        <v>11.858824461203673</v>
      </c>
      <c r="P18" s="223">
        <f t="shared" si="16"/>
        <v>45</v>
      </c>
      <c r="Q18" s="224">
        <f t="shared" si="17"/>
        <v>3</v>
      </c>
      <c r="R18" s="224">
        <f t="shared" si="18"/>
        <v>551</v>
      </c>
      <c r="T18">
        <v>503</v>
      </c>
      <c r="U18">
        <v>7905</v>
      </c>
      <c r="V18" t="s">
        <v>280</v>
      </c>
      <c r="W18">
        <v>4646.3289999999997</v>
      </c>
      <c r="X18">
        <v>1401.001</v>
      </c>
      <c r="Y18">
        <v>3.3159999999999998</v>
      </c>
      <c r="Z18">
        <v>13.385</v>
      </c>
      <c r="AA18">
        <v>152.50969599999999</v>
      </c>
      <c r="AB18">
        <v>3.223589</v>
      </c>
      <c r="AC18">
        <v>40.015531000000003</v>
      </c>
      <c r="AD18" s="1">
        <v>872</v>
      </c>
      <c r="AE18">
        <v>3</v>
      </c>
      <c r="AF18">
        <v>551</v>
      </c>
      <c r="AG18">
        <v>91</v>
      </c>
      <c r="AH18">
        <v>30.465793999999999</v>
      </c>
      <c r="AI18">
        <v>32363.7</v>
      </c>
      <c r="AJ18">
        <v>2554.5</v>
      </c>
      <c r="AK18">
        <v>45</v>
      </c>
      <c r="AL18">
        <v>36662</v>
      </c>
      <c r="AM18">
        <v>0.87263157894736842</v>
      </c>
      <c r="AN18" t="s">
        <v>69</v>
      </c>
      <c r="AO18">
        <v>4646.3289999999997</v>
      </c>
      <c r="AP18" t="s">
        <v>462</v>
      </c>
      <c r="AQ18" t="s">
        <v>117</v>
      </c>
      <c r="AR18" t="s">
        <v>119</v>
      </c>
      <c r="AS18" t="s">
        <v>117</v>
      </c>
      <c r="AT18" t="s">
        <v>119</v>
      </c>
      <c r="AU18" t="s">
        <v>177</v>
      </c>
      <c r="AV18" t="s">
        <v>280</v>
      </c>
      <c r="AW18" t="s">
        <v>69</v>
      </c>
      <c r="AX18">
        <v>7905</v>
      </c>
      <c r="AY18" t="s">
        <v>355</v>
      </c>
      <c r="AZ18">
        <v>2</v>
      </c>
      <c r="BA18" t="s">
        <v>356</v>
      </c>
      <c r="BB18">
        <v>1</v>
      </c>
      <c r="BC18">
        <v>1</v>
      </c>
      <c r="BE18" t="s">
        <v>67</v>
      </c>
      <c r="BF18">
        <v>1</v>
      </c>
      <c r="BG18" t="s">
        <v>298</v>
      </c>
      <c r="BI18" t="s">
        <v>117</v>
      </c>
      <c r="BJ18" t="s">
        <v>280</v>
      </c>
      <c r="BK18" t="s">
        <v>69</v>
      </c>
      <c r="BL18">
        <v>0.87263157894736842</v>
      </c>
      <c r="BM18">
        <v>7905</v>
      </c>
      <c r="BN18" t="s">
        <v>119</v>
      </c>
      <c r="BO18" t="s">
        <v>177</v>
      </c>
      <c r="BP18">
        <v>1</v>
      </c>
      <c r="BQ18">
        <v>4646.3289999999997</v>
      </c>
      <c r="BR18">
        <v>2.1136944630720397E-2</v>
      </c>
      <c r="BS18">
        <v>0.26238024236832785</v>
      </c>
      <c r="BT18">
        <v>0.1876750441047115</v>
      </c>
      <c r="BU18">
        <v>13.385</v>
      </c>
      <c r="BV18">
        <v>6.4567102329602583E-2</v>
      </c>
      <c r="BW18">
        <v>11.858824461203673</v>
      </c>
      <c r="BX18">
        <v>45</v>
      </c>
      <c r="BY18">
        <v>3</v>
      </c>
      <c r="BZ18">
        <v>551</v>
      </c>
    </row>
    <row r="19" spans="1:78" ht="16.5">
      <c r="A19" s="120" t="str">
        <f t="shared" si="1"/>
        <v>강화교통</v>
      </c>
      <c r="B19" s="121" t="str">
        <f t="shared" si="2"/>
        <v>김영길</v>
      </c>
      <c r="C19" s="122" t="str">
        <f t="shared" si="3"/>
        <v>C</v>
      </c>
      <c r="D19" s="123">
        <f t="shared" si="4"/>
        <v>0.89793567146485931</v>
      </c>
      <c r="E19" s="124">
        <f t="shared" si="5"/>
        <v>5110</v>
      </c>
      <c r="F19" s="281" t="str">
        <f t="shared" si="6"/>
        <v>17</v>
      </c>
      <c r="G19" s="125" t="str">
        <f t="shared" si="7"/>
        <v>78바3209</v>
      </c>
      <c r="H19" s="126">
        <f t="shared" si="8"/>
        <v>2</v>
      </c>
      <c r="I19" s="127">
        <f t="shared" si="9"/>
        <v>2100.5439999999999</v>
      </c>
      <c r="J19" s="128">
        <f t="shared" si="10"/>
        <v>2.3430294460796631E-2</v>
      </c>
      <c r="K19" s="128">
        <f t="shared" si="11"/>
        <v>0.3659794538852193</v>
      </c>
      <c r="L19" s="128">
        <f t="shared" si="12"/>
        <v>3.9037506474513269E-2</v>
      </c>
      <c r="M19" s="129">
        <f t="shared" si="13"/>
        <v>9.0030000000000001</v>
      </c>
      <c r="N19" s="130">
        <f t="shared" si="14"/>
        <v>0.61888729776667384</v>
      </c>
      <c r="O19" s="130">
        <f t="shared" si="15"/>
        <v>6.1888729776667377</v>
      </c>
      <c r="P19" s="221">
        <f t="shared" si="16"/>
        <v>3</v>
      </c>
      <c r="Q19" s="222">
        <f t="shared" si="17"/>
        <v>13</v>
      </c>
      <c r="R19" s="222">
        <f t="shared" si="18"/>
        <v>130</v>
      </c>
      <c r="T19">
        <v>503</v>
      </c>
      <c r="U19">
        <v>5110</v>
      </c>
      <c r="V19" t="s">
        <v>463</v>
      </c>
      <c r="W19">
        <v>2100.5439999999999</v>
      </c>
      <c r="X19">
        <v>875.09799999999996</v>
      </c>
      <c r="Y19">
        <v>2.4</v>
      </c>
      <c r="Z19">
        <v>9.0030000000000001</v>
      </c>
      <c r="AA19">
        <v>144.730234</v>
      </c>
      <c r="AB19">
        <v>3.3910719999999999</v>
      </c>
      <c r="AC19">
        <v>52.968291999999998</v>
      </c>
      <c r="AD19" s="1">
        <v>82</v>
      </c>
      <c r="AE19">
        <v>13</v>
      </c>
      <c r="AF19">
        <v>130</v>
      </c>
      <c r="AG19">
        <v>74</v>
      </c>
      <c r="AH19">
        <v>14.513512</v>
      </c>
      <c r="AI19">
        <v>172.7</v>
      </c>
      <c r="AJ19">
        <v>0</v>
      </c>
      <c r="AK19">
        <v>3</v>
      </c>
      <c r="AL19">
        <v>4577</v>
      </c>
      <c r="AM19">
        <v>0.89793567146485931</v>
      </c>
      <c r="AN19" t="s">
        <v>69</v>
      </c>
      <c r="AO19">
        <v>1844.4549999999999</v>
      </c>
      <c r="AP19" t="s">
        <v>464</v>
      </c>
      <c r="AQ19" t="s">
        <v>117</v>
      </c>
      <c r="AR19" t="s">
        <v>118</v>
      </c>
      <c r="AS19" t="s">
        <v>117</v>
      </c>
      <c r="AT19" t="s">
        <v>118</v>
      </c>
      <c r="AU19" t="s">
        <v>439</v>
      </c>
      <c r="AV19" t="s">
        <v>463</v>
      </c>
      <c r="AW19" t="s">
        <v>69</v>
      </c>
      <c r="AX19">
        <v>5110</v>
      </c>
      <c r="AY19" t="s">
        <v>352</v>
      </c>
      <c r="AZ19">
        <v>1</v>
      </c>
      <c r="BA19" t="s">
        <v>300</v>
      </c>
      <c r="BB19">
        <v>2</v>
      </c>
      <c r="BC19">
        <v>1</v>
      </c>
      <c r="BE19" t="s">
        <v>437</v>
      </c>
      <c r="BF19" t="s">
        <v>438</v>
      </c>
      <c r="BG19" t="s">
        <v>437</v>
      </c>
      <c r="BI19" t="s">
        <v>117</v>
      </c>
      <c r="BJ19" t="s">
        <v>463</v>
      </c>
      <c r="BK19" t="s">
        <v>69</v>
      </c>
      <c r="BL19">
        <v>0.89793567146485931</v>
      </c>
      <c r="BM19">
        <v>5110</v>
      </c>
      <c r="BN19" t="s">
        <v>118</v>
      </c>
      <c r="BO19" t="s">
        <v>439</v>
      </c>
      <c r="BP19">
        <v>2</v>
      </c>
      <c r="BQ19">
        <v>2100.5439999999999</v>
      </c>
      <c r="BR19">
        <v>2.3430294460796631E-2</v>
      </c>
      <c r="BS19">
        <v>0.3659794538852193</v>
      </c>
      <c r="BT19">
        <v>3.9037506474513269E-2</v>
      </c>
      <c r="BU19">
        <v>9.0030000000000001</v>
      </c>
      <c r="BV19">
        <v>0.61888729776667384</v>
      </c>
      <c r="BW19">
        <v>6.1888729776667377</v>
      </c>
      <c r="BX19">
        <v>3</v>
      </c>
      <c r="BY19">
        <v>13</v>
      </c>
      <c r="BZ19">
        <v>130</v>
      </c>
    </row>
    <row r="20" spans="1:78" ht="16.5">
      <c r="A20" s="104" t="str">
        <f t="shared" si="1"/>
        <v>강화교통</v>
      </c>
      <c r="B20" s="105" t="str">
        <f t="shared" si="2"/>
        <v>김영민</v>
      </c>
      <c r="C20" s="106" t="str">
        <f t="shared" si="3"/>
        <v>B</v>
      </c>
      <c r="D20" s="107">
        <f t="shared" si="4"/>
        <v>0.93793103448275872</v>
      </c>
      <c r="E20" s="108">
        <f t="shared" si="5"/>
        <v>1658</v>
      </c>
      <c r="F20" s="282" t="str">
        <f t="shared" si="6"/>
        <v>70</v>
      </c>
      <c r="G20" s="109" t="str">
        <f t="shared" si="7"/>
        <v>78바3214</v>
      </c>
      <c r="H20" s="110">
        <f t="shared" si="8"/>
        <v>1</v>
      </c>
      <c r="I20" s="111">
        <f t="shared" si="9"/>
        <v>3284.1979999999999</v>
      </c>
      <c r="J20" s="112">
        <f t="shared" si="10"/>
        <v>1.6632035731796117E-2</v>
      </c>
      <c r="K20" s="112">
        <f t="shared" si="11"/>
        <v>0.31677138248644049</v>
      </c>
      <c r="L20" s="112">
        <f t="shared" si="12"/>
        <v>0.1833019811838385</v>
      </c>
      <c r="M20" s="113">
        <f t="shared" si="13"/>
        <v>12.545999999999999</v>
      </c>
      <c r="N20" s="114">
        <f t="shared" si="14"/>
        <v>6.0897668167388203E-2</v>
      </c>
      <c r="O20" s="114">
        <f t="shared" si="15"/>
        <v>16.83820524828284</v>
      </c>
      <c r="P20" s="223">
        <f t="shared" si="16"/>
        <v>33</v>
      </c>
      <c r="Q20" s="224">
        <f t="shared" si="17"/>
        <v>2</v>
      </c>
      <c r="R20" s="224">
        <f t="shared" si="18"/>
        <v>553</v>
      </c>
      <c r="T20">
        <v>503</v>
      </c>
      <c r="U20">
        <v>1658</v>
      </c>
      <c r="V20" t="s">
        <v>211</v>
      </c>
      <c r="W20">
        <v>3284.1979999999999</v>
      </c>
      <c r="X20">
        <v>1207.6420000000001</v>
      </c>
      <c r="Y20">
        <v>2.72</v>
      </c>
      <c r="Z20">
        <v>12.545999999999999</v>
      </c>
      <c r="AA20">
        <v>152.933594</v>
      </c>
      <c r="AB20">
        <v>2.5435970000000001</v>
      </c>
      <c r="AC20">
        <v>48.444986</v>
      </c>
      <c r="AD20" s="1">
        <v>602</v>
      </c>
      <c r="AE20">
        <v>2</v>
      </c>
      <c r="AF20">
        <v>553</v>
      </c>
      <c r="AG20">
        <v>86</v>
      </c>
      <c r="AH20">
        <v>21.474665999999999</v>
      </c>
      <c r="AI20">
        <v>5749.9</v>
      </c>
      <c r="AJ20">
        <v>95.6</v>
      </c>
      <c r="AK20">
        <v>33</v>
      </c>
      <c r="AL20">
        <v>13636</v>
      </c>
      <c r="AM20">
        <v>0.93793103448275872</v>
      </c>
      <c r="AN20" t="s">
        <v>68</v>
      </c>
      <c r="AO20">
        <v>3284.1979999999999</v>
      </c>
      <c r="AP20" t="s">
        <v>465</v>
      </c>
      <c r="AQ20" t="s">
        <v>117</v>
      </c>
      <c r="AR20" t="s">
        <v>120</v>
      </c>
      <c r="AS20" t="s">
        <v>117</v>
      </c>
      <c r="AT20" t="s">
        <v>120</v>
      </c>
      <c r="AU20" t="s">
        <v>183</v>
      </c>
      <c r="AV20" t="s">
        <v>211</v>
      </c>
      <c r="AW20" t="s">
        <v>68</v>
      </c>
      <c r="AX20">
        <v>1658</v>
      </c>
      <c r="AY20" t="s">
        <v>363</v>
      </c>
      <c r="AZ20">
        <v>3</v>
      </c>
      <c r="BA20" t="s">
        <v>382</v>
      </c>
      <c r="BB20">
        <v>1</v>
      </c>
      <c r="BC20">
        <v>1</v>
      </c>
      <c r="BE20" t="s">
        <v>69</v>
      </c>
      <c r="BF20">
        <v>1</v>
      </c>
      <c r="BG20" t="s">
        <v>298</v>
      </c>
      <c r="BI20" t="s">
        <v>117</v>
      </c>
      <c r="BJ20" t="s">
        <v>211</v>
      </c>
      <c r="BK20" t="s">
        <v>68</v>
      </c>
      <c r="BL20">
        <v>0.93793103448275872</v>
      </c>
      <c r="BM20">
        <v>1658</v>
      </c>
      <c r="BN20" t="s">
        <v>120</v>
      </c>
      <c r="BO20" t="s">
        <v>183</v>
      </c>
      <c r="BP20">
        <v>1</v>
      </c>
      <c r="BQ20">
        <v>3284.1979999999999</v>
      </c>
      <c r="BR20">
        <v>1.6632035731796117E-2</v>
      </c>
      <c r="BS20">
        <v>0.31677138248644049</v>
      </c>
      <c r="BT20">
        <v>0.1833019811838385</v>
      </c>
      <c r="BU20">
        <v>12.545999999999999</v>
      </c>
      <c r="BV20">
        <v>6.0897668167388203E-2</v>
      </c>
      <c r="BW20">
        <v>16.83820524828284</v>
      </c>
      <c r="BX20">
        <v>33</v>
      </c>
      <c r="BY20">
        <v>2</v>
      </c>
      <c r="BZ20">
        <v>553</v>
      </c>
    </row>
    <row r="21" spans="1:78" ht="16.5">
      <c r="A21" s="120" t="str">
        <f t="shared" si="1"/>
        <v>강화교통</v>
      </c>
      <c r="B21" s="121" t="str">
        <f t="shared" si="2"/>
        <v>김영소</v>
      </c>
      <c r="C21" s="122" t="str">
        <f t="shared" si="3"/>
        <v>D</v>
      </c>
      <c r="D21" s="123">
        <f t="shared" si="4"/>
        <v>0.80941176470588228</v>
      </c>
      <c r="E21" s="124">
        <f t="shared" si="5"/>
        <v>4106</v>
      </c>
      <c r="F21" s="281" t="str">
        <f t="shared" si="6"/>
        <v>71</v>
      </c>
      <c r="G21" s="125" t="str">
        <f t="shared" si="7"/>
        <v>78바3229</v>
      </c>
      <c r="H21" s="126">
        <f t="shared" si="8"/>
        <v>1</v>
      </c>
      <c r="I21" s="127">
        <f t="shared" si="9"/>
        <v>3755.1930000000002</v>
      </c>
      <c r="J21" s="128">
        <f t="shared" si="10"/>
        <v>1.49677473668771E-2</v>
      </c>
      <c r="K21" s="128">
        <f t="shared" si="11"/>
        <v>0.27425563888810989</v>
      </c>
      <c r="L21" s="128">
        <f t="shared" si="12"/>
        <v>0.19865823141447056</v>
      </c>
      <c r="M21" s="129">
        <f t="shared" si="13"/>
        <v>13.692</v>
      </c>
      <c r="N21" s="130">
        <f t="shared" si="14"/>
        <v>5.3259579467686481E-2</v>
      </c>
      <c r="O21" s="130">
        <f t="shared" si="15"/>
        <v>24.259738447531191</v>
      </c>
      <c r="P21" s="221">
        <f t="shared" si="16"/>
        <v>19</v>
      </c>
      <c r="Q21" s="222">
        <f t="shared" si="17"/>
        <v>2</v>
      </c>
      <c r="R21" s="222">
        <f t="shared" si="18"/>
        <v>911</v>
      </c>
      <c r="T21">
        <v>503</v>
      </c>
      <c r="U21">
        <v>4106</v>
      </c>
      <c r="V21" t="s">
        <v>212</v>
      </c>
      <c r="W21">
        <v>3755.1930000000002</v>
      </c>
      <c r="X21">
        <v>1364.374</v>
      </c>
      <c r="Y21">
        <v>2.7519999999999998</v>
      </c>
      <c r="Z21">
        <v>13.692</v>
      </c>
      <c r="AA21">
        <v>147.48191199999999</v>
      </c>
      <c r="AB21">
        <v>2.2074720000000001</v>
      </c>
      <c r="AC21">
        <v>40.447746000000002</v>
      </c>
      <c r="AD21" s="1">
        <v>746</v>
      </c>
      <c r="AE21">
        <v>2</v>
      </c>
      <c r="AF21">
        <v>911</v>
      </c>
      <c r="AG21">
        <v>77</v>
      </c>
      <c r="AH21">
        <v>25.462057999999999</v>
      </c>
      <c r="AI21">
        <v>5117.6000000000004</v>
      </c>
      <c r="AJ21">
        <v>0</v>
      </c>
      <c r="AK21">
        <v>19</v>
      </c>
      <c r="AL21">
        <v>5315</v>
      </c>
      <c r="AM21">
        <v>0.80941176470588228</v>
      </c>
      <c r="AN21" t="s">
        <v>67</v>
      </c>
      <c r="AO21">
        <v>3755.1930000000002</v>
      </c>
      <c r="AP21" t="s">
        <v>466</v>
      </c>
      <c r="AQ21" t="s">
        <v>117</v>
      </c>
      <c r="AR21" t="s">
        <v>121</v>
      </c>
      <c r="AS21" t="s">
        <v>117</v>
      </c>
      <c r="AT21" t="s">
        <v>121</v>
      </c>
      <c r="AU21" t="s">
        <v>193</v>
      </c>
      <c r="AV21" t="s">
        <v>212</v>
      </c>
      <c r="AW21" t="s">
        <v>67</v>
      </c>
      <c r="AX21">
        <v>4106</v>
      </c>
      <c r="AY21" t="s">
        <v>358</v>
      </c>
      <c r="AZ21">
        <v>3</v>
      </c>
      <c r="BA21" t="s">
        <v>338</v>
      </c>
      <c r="BB21">
        <v>1</v>
      </c>
      <c r="BC21">
        <v>1</v>
      </c>
      <c r="BE21" t="s">
        <v>70</v>
      </c>
      <c r="BF21">
        <v>1</v>
      </c>
      <c r="BG21" t="s">
        <v>298</v>
      </c>
      <c r="BI21" t="s">
        <v>117</v>
      </c>
      <c r="BJ21" t="s">
        <v>212</v>
      </c>
      <c r="BK21" t="s">
        <v>67</v>
      </c>
      <c r="BL21">
        <v>0.80941176470588228</v>
      </c>
      <c r="BM21">
        <v>4106</v>
      </c>
      <c r="BN21" t="s">
        <v>121</v>
      </c>
      <c r="BO21" t="s">
        <v>193</v>
      </c>
      <c r="BP21">
        <v>1</v>
      </c>
      <c r="BQ21">
        <v>3755.1930000000002</v>
      </c>
      <c r="BR21">
        <v>1.49677473668771E-2</v>
      </c>
      <c r="BS21">
        <v>0.27425563888810989</v>
      </c>
      <c r="BT21">
        <v>0.19865823141447056</v>
      </c>
      <c r="BU21">
        <v>13.692</v>
      </c>
      <c r="BV21">
        <v>5.3259579467686481E-2</v>
      </c>
      <c r="BW21">
        <v>24.259738447531191</v>
      </c>
      <c r="BX21">
        <v>19</v>
      </c>
      <c r="BY21">
        <v>2</v>
      </c>
      <c r="BZ21">
        <v>911</v>
      </c>
    </row>
    <row r="22" spans="1:78" ht="16.5">
      <c r="A22" s="104" t="str">
        <f t="shared" si="1"/>
        <v>강화교통</v>
      </c>
      <c r="B22" s="105" t="str">
        <f t="shared" si="2"/>
        <v>김익순</v>
      </c>
      <c r="C22" s="106" t="str">
        <f t="shared" si="3"/>
        <v>C</v>
      </c>
      <c r="D22" s="107">
        <f t="shared" si="4"/>
        <v>0.86111111111111116</v>
      </c>
      <c r="E22" s="108">
        <f t="shared" si="5"/>
        <v>4684</v>
      </c>
      <c r="F22" s="282" t="str">
        <f t="shared" si="6"/>
        <v>70</v>
      </c>
      <c r="G22" s="109" t="str">
        <f t="shared" si="7"/>
        <v>78바3202</v>
      </c>
      <c r="H22" s="110">
        <f t="shared" si="8"/>
        <v>1</v>
      </c>
      <c r="I22" s="111">
        <f t="shared" si="9"/>
        <v>3896.1680000000001</v>
      </c>
      <c r="J22" s="112">
        <f t="shared" si="10"/>
        <v>3.2986468273735678E-2</v>
      </c>
      <c r="K22" s="112">
        <f t="shared" si="11"/>
        <v>0.28849348705760519</v>
      </c>
      <c r="L22" s="112">
        <f t="shared" si="12"/>
        <v>0.26307900480677426</v>
      </c>
      <c r="M22" s="113">
        <f t="shared" si="13"/>
        <v>15.907999999999999</v>
      </c>
      <c r="N22" s="114">
        <f t="shared" si="14"/>
        <v>0</v>
      </c>
      <c r="O22" s="114">
        <f t="shared" si="15"/>
        <v>7.2122146683613231</v>
      </c>
      <c r="P22" s="223">
        <f t="shared" si="16"/>
        <v>6</v>
      </c>
      <c r="Q22" s="224">
        <f t="shared" si="17"/>
        <v>0</v>
      </c>
      <c r="R22" s="224">
        <f t="shared" si="18"/>
        <v>281</v>
      </c>
      <c r="T22">
        <v>503</v>
      </c>
      <c r="U22">
        <v>4684</v>
      </c>
      <c r="V22" t="s">
        <v>213</v>
      </c>
      <c r="W22">
        <v>3896.1680000000001</v>
      </c>
      <c r="X22">
        <v>1675.425</v>
      </c>
      <c r="Y22">
        <v>2.3250000000000002</v>
      </c>
      <c r="Z22">
        <v>15.907999999999999</v>
      </c>
      <c r="AA22">
        <v>171.37384800000001</v>
      </c>
      <c r="AB22">
        <v>5.6530180000000003</v>
      </c>
      <c r="AC22">
        <v>49.440238999999998</v>
      </c>
      <c r="AD22" s="1">
        <v>1025</v>
      </c>
      <c r="AE22">
        <v>0</v>
      </c>
      <c r="AF22">
        <v>281</v>
      </c>
      <c r="AG22">
        <v>80</v>
      </c>
      <c r="AH22">
        <v>22.734904</v>
      </c>
      <c r="AI22">
        <v>7295.7</v>
      </c>
      <c r="AJ22">
        <v>0</v>
      </c>
      <c r="AK22">
        <v>6</v>
      </c>
      <c r="AL22">
        <v>2338</v>
      </c>
      <c r="AM22">
        <v>0.86111111111111116</v>
      </c>
      <c r="AN22" t="s">
        <v>69</v>
      </c>
      <c r="AO22">
        <v>3896.1680000000001</v>
      </c>
      <c r="AP22" t="s">
        <v>467</v>
      </c>
      <c r="AQ22" t="s">
        <v>117</v>
      </c>
      <c r="AR22" t="s">
        <v>120</v>
      </c>
      <c r="AS22" t="s">
        <v>117</v>
      </c>
      <c r="AT22" t="s">
        <v>120</v>
      </c>
      <c r="AU22" t="s">
        <v>179</v>
      </c>
      <c r="AV22" t="s">
        <v>213</v>
      </c>
      <c r="AW22" t="s">
        <v>69</v>
      </c>
      <c r="AX22">
        <v>4684</v>
      </c>
      <c r="AY22" t="s">
        <v>359</v>
      </c>
      <c r="AZ22">
        <v>6</v>
      </c>
      <c r="BA22" t="s">
        <v>386</v>
      </c>
      <c r="BB22">
        <v>1</v>
      </c>
      <c r="BC22">
        <v>1</v>
      </c>
      <c r="BE22" t="s">
        <v>67</v>
      </c>
      <c r="BF22">
        <v>1</v>
      </c>
      <c r="BG22" t="s">
        <v>298</v>
      </c>
      <c r="BI22" t="s">
        <v>117</v>
      </c>
      <c r="BJ22" t="s">
        <v>213</v>
      </c>
      <c r="BK22" t="s">
        <v>69</v>
      </c>
      <c r="BL22">
        <v>0.86111111111111116</v>
      </c>
      <c r="BM22">
        <v>4684</v>
      </c>
      <c r="BN22" t="s">
        <v>120</v>
      </c>
      <c r="BO22" t="s">
        <v>179</v>
      </c>
      <c r="BP22">
        <v>1</v>
      </c>
      <c r="BQ22">
        <v>3896.1680000000001</v>
      </c>
      <c r="BR22">
        <v>3.2986468273735678E-2</v>
      </c>
      <c r="BS22">
        <v>0.28849348705760519</v>
      </c>
      <c r="BT22">
        <v>0.26307900480677426</v>
      </c>
      <c r="BU22">
        <v>15.907999999999999</v>
      </c>
      <c r="BV22">
        <v>0</v>
      </c>
      <c r="BW22">
        <v>7.2122146683613231</v>
      </c>
      <c r="BX22">
        <v>6</v>
      </c>
      <c r="BY22">
        <v>0</v>
      </c>
      <c r="BZ22">
        <v>281</v>
      </c>
    </row>
    <row r="23" spans="1:78" ht="16.5">
      <c r="A23" s="120" t="str">
        <f t="shared" si="1"/>
        <v>강화교통</v>
      </c>
      <c r="B23" s="121" t="str">
        <f t="shared" si="2"/>
        <v>김재화</v>
      </c>
      <c r="C23" s="122" t="str">
        <f t="shared" si="3"/>
        <v>B</v>
      </c>
      <c r="D23" s="123">
        <f t="shared" si="4"/>
        <v>0.90481481481481474</v>
      </c>
      <c r="E23" s="124">
        <f t="shared" si="5"/>
        <v>1052</v>
      </c>
      <c r="F23" s="281" t="str">
        <f t="shared" si="6"/>
        <v>800</v>
      </c>
      <c r="G23" s="125" t="str">
        <f t="shared" si="7"/>
        <v>78바3211</v>
      </c>
      <c r="H23" s="126">
        <f t="shared" si="8"/>
        <v>1</v>
      </c>
      <c r="I23" s="127">
        <f t="shared" si="9"/>
        <v>2802.3420000000001</v>
      </c>
      <c r="J23" s="128">
        <f t="shared" si="10"/>
        <v>3.7995857127865448E-2</v>
      </c>
      <c r="K23" s="128">
        <f t="shared" si="11"/>
        <v>0.33496892956776614</v>
      </c>
      <c r="L23" s="128">
        <f t="shared" si="12"/>
        <v>0.24729315693801826</v>
      </c>
      <c r="M23" s="129">
        <f t="shared" si="13"/>
        <v>12.07</v>
      </c>
      <c r="N23" s="130">
        <f t="shared" si="14"/>
        <v>0.32115994407534837</v>
      </c>
      <c r="O23" s="130">
        <f t="shared" si="15"/>
        <v>9.5277450075686687</v>
      </c>
      <c r="P23" s="221">
        <f t="shared" si="16"/>
        <v>18</v>
      </c>
      <c r="Q23" s="222">
        <f t="shared" si="17"/>
        <v>9</v>
      </c>
      <c r="R23" s="222">
        <f t="shared" si="18"/>
        <v>267</v>
      </c>
      <c r="T23">
        <v>503</v>
      </c>
      <c r="U23">
        <v>1052</v>
      </c>
      <c r="V23" t="s">
        <v>253</v>
      </c>
      <c r="W23">
        <v>2802.3420000000001</v>
      </c>
      <c r="X23">
        <v>1147.135</v>
      </c>
      <c r="Y23">
        <v>2.4430000000000001</v>
      </c>
      <c r="Z23">
        <v>12.07</v>
      </c>
      <c r="AA23">
        <v>135.28440699999999</v>
      </c>
      <c r="AB23">
        <v>5.1402469999999996</v>
      </c>
      <c r="AC23">
        <v>45.316073000000003</v>
      </c>
      <c r="AD23" s="1">
        <v>693</v>
      </c>
      <c r="AE23">
        <v>9</v>
      </c>
      <c r="AF23">
        <v>267</v>
      </c>
      <c r="AG23">
        <v>107</v>
      </c>
      <c r="AH23">
        <v>20.714448999999998</v>
      </c>
      <c r="AI23">
        <v>10999.1</v>
      </c>
      <c r="AJ23">
        <v>237.7</v>
      </c>
      <c r="AK23">
        <v>18</v>
      </c>
      <c r="AL23">
        <v>8780</v>
      </c>
      <c r="AM23">
        <v>0.90481481481481474</v>
      </c>
      <c r="AN23" t="s">
        <v>68</v>
      </c>
      <c r="AO23">
        <v>2802.3420000000001</v>
      </c>
      <c r="AP23" t="s">
        <v>468</v>
      </c>
      <c r="AQ23" t="s">
        <v>117</v>
      </c>
      <c r="AR23" t="s">
        <v>122</v>
      </c>
      <c r="AS23" t="s">
        <v>117</v>
      </c>
      <c r="AT23" t="s">
        <v>122</v>
      </c>
      <c r="AU23" t="s">
        <v>244</v>
      </c>
      <c r="AV23" t="s">
        <v>253</v>
      </c>
      <c r="AW23" t="s">
        <v>68</v>
      </c>
      <c r="AX23">
        <v>1052</v>
      </c>
      <c r="AY23" t="s">
        <v>368</v>
      </c>
      <c r="AZ23">
        <v>8</v>
      </c>
      <c r="BA23" t="s">
        <v>469</v>
      </c>
      <c r="BB23">
        <v>1</v>
      </c>
      <c r="BC23">
        <v>2</v>
      </c>
      <c r="BE23" t="s">
        <v>69</v>
      </c>
      <c r="BF23">
        <v>1</v>
      </c>
      <c r="BG23" t="s">
        <v>298</v>
      </c>
      <c r="BI23" t="s">
        <v>117</v>
      </c>
      <c r="BJ23" t="s">
        <v>253</v>
      </c>
      <c r="BK23" t="s">
        <v>68</v>
      </c>
      <c r="BL23">
        <v>0.90481481481481474</v>
      </c>
      <c r="BM23">
        <v>1052</v>
      </c>
      <c r="BN23" t="s">
        <v>122</v>
      </c>
      <c r="BO23" t="s">
        <v>244</v>
      </c>
      <c r="BP23">
        <v>1</v>
      </c>
      <c r="BQ23">
        <v>2802.3420000000001</v>
      </c>
      <c r="BR23">
        <v>3.7995857127865448E-2</v>
      </c>
      <c r="BS23">
        <v>0.33496892956776614</v>
      </c>
      <c r="BT23">
        <v>0.24729315693801826</v>
      </c>
      <c r="BU23">
        <v>12.07</v>
      </c>
      <c r="BV23">
        <v>0.32115994407534837</v>
      </c>
      <c r="BW23">
        <v>9.5277450075686687</v>
      </c>
      <c r="BX23">
        <v>18</v>
      </c>
      <c r="BY23">
        <v>9</v>
      </c>
      <c r="BZ23">
        <v>267</v>
      </c>
    </row>
    <row r="24" spans="1:78" ht="16.5">
      <c r="A24" s="104" t="str">
        <f t="shared" si="1"/>
        <v>강화교통</v>
      </c>
      <c r="B24" s="105" t="str">
        <f t="shared" si="2"/>
        <v>김종만</v>
      </c>
      <c r="C24" s="106" t="str">
        <f t="shared" si="3"/>
        <v>S</v>
      </c>
      <c r="D24" s="107">
        <f t="shared" si="4"/>
        <v>1.0481481481481481</v>
      </c>
      <c r="E24" s="108">
        <f t="shared" si="5"/>
        <v>6077</v>
      </c>
      <c r="F24" s="282" t="str">
        <f t="shared" si="6"/>
        <v>801</v>
      </c>
      <c r="G24" s="109" t="str">
        <f t="shared" si="7"/>
        <v>78바3216</v>
      </c>
      <c r="H24" s="110">
        <f t="shared" si="8"/>
        <v>1</v>
      </c>
      <c r="I24" s="111">
        <f t="shared" si="9"/>
        <v>3951.248</v>
      </c>
      <c r="J24" s="112">
        <f t="shared" si="10"/>
        <v>3.6701035959469969E-2</v>
      </c>
      <c r="K24" s="112">
        <f t="shared" si="11"/>
        <v>0.34668855292747947</v>
      </c>
      <c r="L24" s="112">
        <f t="shared" si="12"/>
        <v>0.28826335375557294</v>
      </c>
      <c r="M24" s="113">
        <f t="shared" si="13"/>
        <v>11.422000000000001</v>
      </c>
      <c r="N24" s="114">
        <f t="shared" si="14"/>
        <v>1.543816029770847</v>
      </c>
      <c r="O24" s="114">
        <f t="shared" si="15"/>
        <v>6.5801994711544305</v>
      </c>
      <c r="P24" s="223">
        <f t="shared" si="16"/>
        <v>59</v>
      </c>
      <c r="Q24" s="224">
        <f t="shared" si="17"/>
        <v>61</v>
      </c>
      <c r="R24" s="224">
        <f t="shared" si="18"/>
        <v>260</v>
      </c>
      <c r="T24">
        <v>503</v>
      </c>
      <c r="U24">
        <v>6077</v>
      </c>
      <c r="V24" t="s">
        <v>254</v>
      </c>
      <c r="W24">
        <v>3951.248</v>
      </c>
      <c r="X24">
        <v>1396.4369999999999</v>
      </c>
      <c r="Y24">
        <v>2.83</v>
      </c>
      <c r="Z24">
        <v>11.422000000000001</v>
      </c>
      <c r="AA24">
        <v>147.52025</v>
      </c>
      <c r="AB24">
        <v>5.4141459999999997</v>
      </c>
      <c r="AC24">
        <v>51.143582000000002</v>
      </c>
      <c r="AD24" s="1">
        <v>1139</v>
      </c>
      <c r="AE24">
        <v>61</v>
      </c>
      <c r="AF24">
        <v>260</v>
      </c>
      <c r="AG24">
        <v>108</v>
      </c>
      <c r="AH24">
        <v>26.784444000000001</v>
      </c>
      <c r="AI24">
        <v>28964.1</v>
      </c>
      <c r="AJ24">
        <v>20275.3</v>
      </c>
      <c r="AK24">
        <v>59</v>
      </c>
      <c r="AL24">
        <v>41727</v>
      </c>
      <c r="AM24">
        <v>1.0481481481481481</v>
      </c>
      <c r="AN24" t="s">
        <v>71</v>
      </c>
      <c r="AO24">
        <v>3951.248</v>
      </c>
      <c r="AP24" t="s">
        <v>470</v>
      </c>
      <c r="AQ24" t="s">
        <v>117</v>
      </c>
      <c r="AR24" t="s">
        <v>123</v>
      </c>
      <c r="AS24" t="s">
        <v>117</v>
      </c>
      <c r="AT24" t="s">
        <v>123</v>
      </c>
      <c r="AU24" t="s">
        <v>247</v>
      </c>
      <c r="AV24" t="s">
        <v>254</v>
      </c>
      <c r="AW24" t="s">
        <v>71</v>
      </c>
      <c r="AX24">
        <v>6077</v>
      </c>
      <c r="AY24" t="s">
        <v>357</v>
      </c>
      <c r="AZ24">
        <v>2</v>
      </c>
      <c r="BA24" t="s">
        <v>371</v>
      </c>
      <c r="BB24">
        <v>1</v>
      </c>
      <c r="BC24">
        <v>1</v>
      </c>
      <c r="BE24" t="s">
        <v>71</v>
      </c>
      <c r="BF24">
        <v>0</v>
      </c>
      <c r="BG24" t="s">
        <v>303</v>
      </c>
      <c r="BI24" t="s">
        <v>117</v>
      </c>
      <c r="BJ24" t="s">
        <v>254</v>
      </c>
      <c r="BK24" t="s">
        <v>71</v>
      </c>
      <c r="BL24">
        <v>1.0481481481481481</v>
      </c>
      <c r="BM24">
        <v>6077</v>
      </c>
      <c r="BN24" t="s">
        <v>123</v>
      </c>
      <c r="BO24" t="s">
        <v>247</v>
      </c>
      <c r="BP24">
        <v>1</v>
      </c>
      <c r="BQ24">
        <v>3951.248</v>
      </c>
      <c r="BR24">
        <v>3.6701035959469969E-2</v>
      </c>
      <c r="BS24">
        <v>0.34668855292747947</v>
      </c>
      <c r="BT24">
        <v>0.28826335375557294</v>
      </c>
      <c r="BU24">
        <v>11.422000000000001</v>
      </c>
      <c r="BV24">
        <v>1.543816029770847</v>
      </c>
      <c r="BW24">
        <v>6.5801994711544305</v>
      </c>
      <c r="BX24">
        <v>59</v>
      </c>
      <c r="BY24">
        <v>61</v>
      </c>
      <c r="BZ24">
        <v>260</v>
      </c>
    </row>
    <row r="25" spans="1:78" ht="16.5">
      <c r="A25" s="120" t="str">
        <f t="shared" si="1"/>
        <v>강화교통</v>
      </c>
      <c r="B25" s="121" t="str">
        <f t="shared" si="2"/>
        <v>김준호</v>
      </c>
      <c r="C25" s="122" t="str">
        <f t="shared" si="3"/>
        <v>C</v>
      </c>
      <c r="D25" s="123">
        <f t="shared" si="4"/>
        <v>0.89616912587171937</v>
      </c>
      <c r="E25" s="124">
        <f t="shared" si="5"/>
        <v>7824</v>
      </c>
      <c r="F25" s="281" t="str">
        <f t="shared" si="6"/>
        <v>17</v>
      </c>
      <c r="G25" s="125" t="str">
        <f t="shared" si="7"/>
        <v>70바3716</v>
      </c>
      <c r="H25" s="126">
        <f t="shared" si="8"/>
        <v>2</v>
      </c>
      <c r="I25" s="127">
        <f t="shared" si="9"/>
        <v>1801.6119999999999</v>
      </c>
      <c r="J25" s="128">
        <f t="shared" si="10"/>
        <v>6.0371394675778595E-2</v>
      </c>
      <c r="K25" s="128">
        <f t="shared" si="11"/>
        <v>0.36506252145171519</v>
      </c>
      <c r="L25" s="128">
        <f t="shared" si="12"/>
        <v>7.5487951900853237E-2</v>
      </c>
      <c r="M25" s="129">
        <f t="shared" si="13"/>
        <v>11.632</v>
      </c>
      <c r="N25" s="130">
        <f t="shared" si="14"/>
        <v>0</v>
      </c>
      <c r="O25" s="130">
        <f t="shared" si="15"/>
        <v>11.045663550198379</v>
      </c>
      <c r="P25" s="221">
        <f t="shared" si="16"/>
        <v>26</v>
      </c>
      <c r="Q25" s="222">
        <f t="shared" si="17"/>
        <v>0</v>
      </c>
      <c r="R25" s="222">
        <f t="shared" si="18"/>
        <v>199</v>
      </c>
      <c r="T25">
        <v>503</v>
      </c>
      <c r="U25">
        <v>7824</v>
      </c>
      <c r="V25" t="s">
        <v>471</v>
      </c>
      <c r="W25">
        <v>1801.6120000000001</v>
      </c>
      <c r="X25">
        <v>804.19799999999998</v>
      </c>
      <c r="Y25">
        <v>2.2400000000000002</v>
      </c>
      <c r="Z25">
        <v>11.632</v>
      </c>
      <c r="AA25">
        <v>121.686074</v>
      </c>
      <c r="AB25">
        <v>7.3463580000000004</v>
      </c>
      <c r="AC25">
        <v>44.423025000000003</v>
      </c>
      <c r="AD25" s="1">
        <v>136</v>
      </c>
      <c r="AE25">
        <v>0</v>
      </c>
      <c r="AF25">
        <v>199</v>
      </c>
      <c r="AG25">
        <v>70</v>
      </c>
      <c r="AH25">
        <v>14.805408</v>
      </c>
      <c r="AI25">
        <v>132.69999999999999</v>
      </c>
      <c r="AJ25">
        <v>0</v>
      </c>
      <c r="AK25">
        <v>26</v>
      </c>
      <c r="AL25">
        <v>13444</v>
      </c>
      <c r="AM25">
        <v>0.89616912587171937</v>
      </c>
      <c r="AN25" t="s">
        <v>69</v>
      </c>
      <c r="AO25">
        <v>1672.454</v>
      </c>
      <c r="AP25" t="s">
        <v>472</v>
      </c>
      <c r="AQ25" t="s">
        <v>117</v>
      </c>
      <c r="AR25" t="s">
        <v>118</v>
      </c>
      <c r="AS25" t="s">
        <v>117</v>
      </c>
      <c r="AT25" t="s">
        <v>118</v>
      </c>
      <c r="AU25" t="s">
        <v>436</v>
      </c>
      <c r="AV25" t="s">
        <v>471</v>
      </c>
      <c r="AW25" t="s">
        <v>69</v>
      </c>
      <c r="AX25">
        <v>7824</v>
      </c>
      <c r="AY25" t="s">
        <v>352</v>
      </c>
      <c r="AZ25">
        <v>2</v>
      </c>
      <c r="BA25" t="s">
        <v>302</v>
      </c>
      <c r="BB25">
        <v>2</v>
      </c>
      <c r="BC25">
        <v>1</v>
      </c>
      <c r="BE25" t="s">
        <v>437</v>
      </c>
      <c r="BF25" t="s">
        <v>438</v>
      </c>
      <c r="BG25" t="s">
        <v>437</v>
      </c>
      <c r="BI25" t="s">
        <v>117</v>
      </c>
      <c r="BJ25" t="s">
        <v>471</v>
      </c>
      <c r="BK25" t="s">
        <v>69</v>
      </c>
      <c r="BL25">
        <v>0.89616912587171937</v>
      </c>
      <c r="BM25">
        <v>7824</v>
      </c>
      <c r="BN25" t="s">
        <v>118</v>
      </c>
      <c r="BO25" t="s">
        <v>436</v>
      </c>
      <c r="BP25">
        <v>2</v>
      </c>
      <c r="BQ25">
        <v>1801.6119999999999</v>
      </c>
      <c r="BR25">
        <v>6.0371394675778595E-2</v>
      </c>
      <c r="BS25">
        <v>0.36506252145171519</v>
      </c>
      <c r="BT25">
        <v>7.5487951900853237E-2</v>
      </c>
      <c r="BU25">
        <v>11.632</v>
      </c>
      <c r="BV25">
        <v>0</v>
      </c>
      <c r="BW25">
        <v>11.045663550198379</v>
      </c>
      <c r="BX25">
        <v>26</v>
      </c>
      <c r="BY25">
        <v>0</v>
      </c>
      <c r="BZ25">
        <v>199</v>
      </c>
    </row>
    <row r="26" spans="1:78" ht="16.5">
      <c r="A26" s="104" t="str">
        <f t="shared" si="1"/>
        <v>강화교통</v>
      </c>
      <c r="B26" s="105" t="str">
        <f t="shared" si="2"/>
        <v>김진태</v>
      </c>
      <c r="C26" s="106" t="str">
        <f t="shared" si="3"/>
        <v>D</v>
      </c>
      <c r="D26" s="107">
        <f t="shared" si="4"/>
        <v>0.82406249999999992</v>
      </c>
      <c r="E26" s="108">
        <f t="shared" si="5"/>
        <v>2377</v>
      </c>
      <c r="F26" s="282" t="str">
        <f t="shared" si="6"/>
        <v>71</v>
      </c>
      <c r="G26" s="109" t="str">
        <f t="shared" si="7"/>
        <v>78바3226</v>
      </c>
      <c r="H26" s="110">
        <f t="shared" si="8"/>
        <v>1</v>
      </c>
      <c r="I26" s="111">
        <f t="shared" si="9"/>
        <v>3704.16</v>
      </c>
      <c r="J26" s="112">
        <f t="shared" si="10"/>
        <v>1.1828060155783911E-2</v>
      </c>
      <c r="K26" s="112">
        <f t="shared" si="11"/>
        <v>0.30280757770794958</v>
      </c>
      <c r="L26" s="112">
        <f t="shared" si="12"/>
        <v>0.22920176234287937</v>
      </c>
      <c r="M26" s="113">
        <f t="shared" si="13"/>
        <v>14.49</v>
      </c>
      <c r="N26" s="114">
        <f t="shared" si="14"/>
        <v>0.161980044058572</v>
      </c>
      <c r="O26" s="114">
        <f t="shared" si="15"/>
        <v>22.785192864239125</v>
      </c>
      <c r="P26" s="223">
        <f t="shared" si="16"/>
        <v>45</v>
      </c>
      <c r="Q26" s="224">
        <f t="shared" si="17"/>
        <v>6</v>
      </c>
      <c r="R26" s="224">
        <f t="shared" si="18"/>
        <v>844</v>
      </c>
      <c r="T26">
        <v>503</v>
      </c>
      <c r="U26">
        <v>2377</v>
      </c>
      <c r="V26" t="s">
        <v>214</v>
      </c>
      <c r="W26">
        <v>3704.16</v>
      </c>
      <c r="X26">
        <v>1404.873</v>
      </c>
      <c r="Y26">
        <v>2.637</v>
      </c>
      <c r="Z26">
        <v>14.49</v>
      </c>
      <c r="AA26">
        <v>151.639151</v>
      </c>
      <c r="AB26">
        <v>1.7935970000000001</v>
      </c>
      <c r="AC26">
        <v>45.917484000000002</v>
      </c>
      <c r="AD26" s="1">
        <v>849</v>
      </c>
      <c r="AE26">
        <v>6</v>
      </c>
      <c r="AF26">
        <v>844</v>
      </c>
      <c r="AG26">
        <v>81</v>
      </c>
      <c r="AH26">
        <v>24.427464000000001</v>
      </c>
      <c r="AI26">
        <v>14192.8</v>
      </c>
      <c r="AJ26">
        <v>0</v>
      </c>
      <c r="AK26">
        <v>45</v>
      </c>
      <c r="AL26">
        <v>24715</v>
      </c>
      <c r="AM26">
        <v>0.82406249999999992</v>
      </c>
      <c r="AN26" t="s">
        <v>67</v>
      </c>
      <c r="AO26">
        <v>3704.16</v>
      </c>
      <c r="AP26" t="s">
        <v>473</v>
      </c>
      <c r="AQ26" t="s">
        <v>117</v>
      </c>
      <c r="AR26" t="s">
        <v>121</v>
      </c>
      <c r="AS26" t="s">
        <v>117</v>
      </c>
      <c r="AT26" t="s">
        <v>121</v>
      </c>
      <c r="AU26" t="s">
        <v>191</v>
      </c>
      <c r="AV26" t="s">
        <v>214</v>
      </c>
      <c r="AW26" t="s">
        <v>67</v>
      </c>
      <c r="AX26">
        <v>2377</v>
      </c>
      <c r="AY26" t="s">
        <v>358</v>
      </c>
      <c r="AZ26">
        <v>2</v>
      </c>
      <c r="BA26" t="s">
        <v>336</v>
      </c>
      <c r="BB26">
        <v>1</v>
      </c>
      <c r="BC26">
        <v>1</v>
      </c>
      <c r="BE26" t="s">
        <v>67</v>
      </c>
      <c r="BF26">
        <v>0</v>
      </c>
      <c r="BG26" t="s">
        <v>303</v>
      </c>
      <c r="BI26" t="s">
        <v>117</v>
      </c>
      <c r="BJ26" t="s">
        <v>214</v>
      </c>
      <c r="BK26" t="s">
        <v>67</v>
      </c>
      <c r="BL26">
        <v>0.82406249999999992</v>
      </c>
      <c r="BM26">
        <v>2377</v>
      </c>
      <c r="BN26" t="s">
        <v>121</v>
      </c>
      <c r="BO26" t="s">
        <v>191</v>
      </c>
      <c r="BP26">
        <v>1</v>
      </c>
      <c r="BQ26">
        <v>3704.16</v>
      </c>
      <c r="BR26">
        <v>1.1828060155783911E-2</v>
      </c>
      <c r="BS26">
        <v>0.30280757770794958</v>
      </c>
      <c r="BT26">
        <v>0.22920176234287937</v>
      </c>
      <c r="BU26">
        <v>14.49</v>
      </c>
      <c r="BV26">
        <v>0.161980044058572</v>
      </c>
      <c r="BW26">
        <v>22.785192864239125</v>
      </c>
      <c r="BX26">
        <v>45</v>
      </c>
      <c r="BY26">
        <v>6</v>
      </c>
      <c r="BZ26">
        <v>844</v>
      </c>
    </row>
    <row r="27" spans="1:78" ht="16.5">
      <c r="A27" s="120" t="str">
        <f t="shared" si="1"/>
        <v>강화교통</v>
      </c>
      <c r="B27" s="121" t="str">
        <f t="shared" si="2"/>
        <v>김춘동</v>
      </c>
      <c r="C27" s="122" t="str">
        <f t="shared" si="3"/>
        <v>C</v>
      </c>
      <c r="D27" s="123">
        <f t="shared" si="4"/>
        <v>0.883793103448276</v>
      </c>
      <c r="E27" s="124">
        <f t="shared" si="5"/>
        <v>3233</v>
      </c>
      <c r="F27" s="281" t="str">
        <f t="shared" si="6"/>
        <v>70</v>
      </c>
      <c r="G27" s="125" t="str">
        <f t="shared" si="7"/>
        <v>78바3203</v>
      </c>
      <c r="H27" s="126">
        <f t="shared" si="8"/>
        <v>1</v>
      </c>
      <c r="I27" s="127">
        <f t="shared" si="9"/>
        <v>3016.9569999999999</v>
      </c>
      <c r="J27" s="128">
        <f t="shared" si="10"/>
        <v>6.3546726247812865E-2</v>
      </c>
      <c r="K27" s="128">
        <f t="shared" si="11"/>
        <v>0.29683325040796366</v>
      </c>
      <c r="L27" s="128">
        <f t="shared" si="12"/>
        <v>0.24958923842799219</v>
      </c>
      <c r="M27" s="129">
        <f t="shared" si="13"/>
        <v>12.778</v>
      </c>
      <c r="N27" s="130">
        <f t="shared" si="14"/>
        <v>3.3145981198936546E-2</v>
      </c>
      <c r="O27" s="130">
        <f t="shared" si="15"/>
        <v>16.838158449059765</v>
      </c>
      <c r="P27" s="221">
        <f t="shared" si="16"/>
        <v>11</v>
      </c>
      <c r="Q27" s="222">
        <f t="shared" si="17"/>
        <v>1</v>
      </c>
      <c r="R27" s="222">
        <f t="shared" si="18"/>
        <v>508</v>
      </c>
      <c r="T27">
        <v>503</v>
      </c>
      <c r="U27">
        <v>3233</v>
      </c>
      <c r="V27" t="s">
        <v>215</v>
      </c>
      <c r="W27">
        <v>3016.9569999999999</v>
      </c>
      <c r="X27">
        <v>1177.251</v>
      </c>
      <c r="Y27">
        <v>2.5630000000000002</v>
      </c>
      <c r="Z27">
        <v>12.778</v>
      </c>
      <c r="AA27">
        <v>139.59941800000001</v>
      </c>
      <c r="AB27">
        <v>8.871086</v>
      </c>
      <c r="AC27">
        <v>41.437748999999997</v>
      </c>
      <c r="AD27" s="1">
        <v>753</v>
      </c>
      <c r="AE27">
        <v>1</v>
      </c>
      <c r="AF27">
        <v>508</v>
      </c>
      <c r="AG27">
        <v>76</v>
      </c>
      <c r="AH27">
        <v>21.611529000000001</v>
      </c>
      <c r="AI27">
        <v>2654.2</v>
      </c>
      <c r="AJ27">
        <v>0</v>
      </c>
      <c r="AK27">
        <v>11</v>
      </c>
      <c r="AL27">
        <v>11217</v>
      </c>
      <c r="AM27">
        <v>0.883793103448276</v>
      </c>
      <c r="AN27" t="s">
        <v>69</v>
      </c>
      <c r="AO27">
        <v>3016.9569999999999</v>
      </c>
      <c r="AP27" t="s">
        <v>474</v>
      </c>
      <c r="AQ27" t="s">
        <v>117</v>
      </c>
      <c r="AR27" t="s">
        <v>120</v>
      </c>
      <c r="AS27" t="s">
        <v>117</v>
      </c>
      <c r="AT27" t="s">
        <v>120</v>
      </c>
      <c r="AU27" t="s">
        <v>180</v>
      </c>
      <c r="AV27" t="s">
        <v>215</v>
      </c>
      <c r="AW27" t="s">
        <v>69</v>
      </c>
      <c r="AX27">
        <v>3233</v>
      </c>
      <c r="AY27" t="s">
        <v>359</v>
      </c>
      <c r="AZ27">
        <v>2</v>
      </c>
      <c r="BA27" t="s">
        <v>313</v>
      </c>
      <c r="BB27">
        <v>1</v>
      </c>
      <c r="BC27">
        <v>1</v>
      </c>
      <c r="BE27" t="s">
        <v>67</v>
      </c>
      <c r="BF27">
        <v>1</v>
      </c>
      <c r="BG27" t="s">
        <v>298</v>
      </c>
      <c r="BI27" t="s">
        <v>117</v>
      </c>
      <c r="BJ27" t="s">
        <v>215</v>
      </c>
      <c r="BK27" t="s">
        <v>69</v>
      </c>
      <c r="BL27">
        <v>0.883793103448276</v>
      </c>
      <c r="BM27">
        <v>3233</v>
      </c>
      <c r="BN27" t="s">
        <v>120</v>
      </c>
      <c r="BO27" t="s">
        <v>180</v>
      </c>
      <c r="BP27">
        <v>1</v>
      </c>
      <c r="BQ27">
        <v>3016.9569999999999</v>
      </c>
      <c r="BR27">
        <v>6.3546726247812865E-2</v>
      </c>
      <c r="BS27">
        <v>0.29683325040796366</v>
      </c>
      <c r="BT27">
        <v>0.24958923842799219</v>
      </c>
      <c r="BU27">
        <v>12.778</v>
      </c>
      <c r="BV27">
        <v>3.3145981198936546E-2</v>
      </c>
      <c r="BW27">
        <v>16.838158449059765</v>
      </c>
      <c r="BX27">
        <v>11</v>
      </c>
      <c r="BY27">
        <v>1</v>
      </c>
      <c r="BZ27">
        <v>508</v>
      </c>
    </row>
    <row r="28" spans="1:78" ht="16.5">
      <c r="A28" s="104" t="str">
        <f t="shared" si="1"/>
        <v>강화교통</v>
      </c>
      <c r="B28" s="105" t="str">
        <f t="shared" si="2"/>
        <v>김태윤</v>
      </c>
      <c r="C28" s="106" t="str">
        <f t="shared" si="3"/>
        <v>C</v>
      </c>
      <c r="D28" s="107">
        <f t="shared" si="4"/>
        <v>0.87767455405357553</v>
      </c>
      <c r="E28" s="108">
        <f t="shared" si="5"/>
        <v>2557</v>
      </c>
      <c r="F28" s="282" t="str">
        <f t="shared" si="6"/>
        <v>800</v>
      </c>
      <c r="G28" s="109" t="str">
        <f t="shared" si="7"/>
        <v>70바3720</v>
      </c>
      <c r="H28" s="110">
        <f t="shared" si="8"/>
        <v>6</v>
      </c>
      <c r="I28" s="111">
        <f t="shared" si="9"/>
        <v>2315.6860000000001</v>
      </c>
      <c r="J28" s="112">
        <f t="shared" si="10"/>
        <v>2.2490428186583328E-2</v>
      </c>
      <c r="K28" s="112">
        <f t="shared" si="11"/>
        <v>0.34423751934998986</v>
      </c>
      <c r="L28" s="112">
        <f t="shared" si="12"/>
        <v>0.14812025464592349</v>
      </c>
      <c r="M28" s="113">
        <f t="shared" si="13"/>
        <v>12.83</v>
      </c>
      <c r="N28" s="114">
        <f t="shared" si="14"/>
        <v>0.69093996336290842</v>
      </c>
      <c r="O28" s="114">
        <f t="shared" si="15"/>
        <v>17.878071552015253</v>
      </c>
      <c r="P28" s="223">
        <f t="shared" si="16"/>
        <v>15</v>
      </c>
      <c r="Q28" s="224">
        <f t="shared" si="17"/>
        <v>16</v>
      </c>
      <c r="R28" s="224">
        <f t="shared" si="18"/>
        <v>414</v>
      </c>
      <c r="T28">
        <v>503</v>
      </c>
      <c r="U28">
        <v>2557</v>
      </c>
      <c r="V28" t="s">
        <v>216</v>
      </c>
      <c r="W28">
        <v>2315.6860000000001</v>
      </c>
      <c r="X28">
        <v>943.15200000000004</v>
      </c>
      <c r="Y28">
        <v>2.4550000000000001</v>
      </c>
      <c r="Z28">
        <v>12.83</v>
      </c>
      <c r="AA28">
        <v>107.662201</v>
      </c>
      <c r="AB28">
        <v>2.4213689999999999</v>
      </c>
      <c r="AC28">
        <v>37.061368999999999</v>
      </c>
      <c r="AD28" s="1">
        <v>343</v>
      </c>
      <c r="AE28">
        <v>16</v>
      </c>
      <c r="AF28">
        <v>414</v>
      </c>
      <c r="AG28">
        <v>90</v>
      </c>
      <c r="AH28">
        <v>21.508811000000001</v>
      </c>
      <c r="AI28">
        <v>6664</v>
      </c>
      <c r="AJ28">
        <v>245.1</v>
      </c>
      <c r="AK28">
        <v>15</v>
      </c>
      <c r="AL28">
        <v>12419</v>
      </c>
      <c r="AM28">
        <v>0.87767455405357553</v>
      </c>
      <c r="AN28" t="s">
        <v>69</v>
      </c>
      <c r="AO28">
        <v>527.48699999999997</v>
      </c>
      <c r="AP28" t="s">
        <v>475</v>
      </c>
      <c r="AQ28" t="s">
        <v>117</v>
      </c>
      <c r="AR28" t="s">
        <v>122</v>
      </c>
      <c r="AS28" t="s">
        <v>117</v>
      </c>
      <c r="AT28" t="s">
        <v>122</v>
      </c>
      <c r="AU28" t="s">
        <v>243</v>
      </c>
      <c r="AV28" t="s">
        <v>216</v>
      </c>
      <c r="AW28" t="s">
        <v>69</v>
      </c>
      <c r="AX28">
        <v>2557</v>
      </c>
      <c r="AY28" t="s">
        <v>353</v>
      </c>
      <c r="AZ28">
        <v>4</v>
      </c>
      <c r="BA28" t="s">
        <v>389</v>
      </c>
      <c r="BB28">
        <v>6</v>
      </c>
      <c r="BC28">
        <v>1</v>
      </c>
      <c r="BE28" t="s">
        <v>69</v>
      </c>
      <c r="BF28">
        <v>0</v>
      </c>
      <c r="BG28" t="s">
        <v>303</v>
      </c>
      <c r="BI28" t="s">
        <v>117</v>
      </c>
      <c r="BJ28" t="s">
        <v>216</v>
      </c>
      <c r="BK28" t="s">
        <v>69</v>
      </c>
      <c r="BL28">
        <v>0.87767455405357553</v>
      </c>
      <c r="BM28">
        <v>2557</v>
      </c>
      <c r="BN28" t="s">
        <v>122</v>
      </c>
      <c r="BO28" t="s">
        <v>243</v>
      </c>
      <c r="BP28">
        <v>6</v>
      </c>
      <c r="BQ28">
        <v>2315.6860000000001</v>
      </c>
      <c r="BR28">
        <v>2.2490428186583328E-2</v>
      </c>
      <c r="BS28">
        <v>0.34423751934998986</v>
      </c>
      <c r="BT28">
        <v>0.14812025464592349</v>
      </c>
      <c r="BU28">
        <v>12.83</v>
      </c>
      <c r="BV28">
        <v>0.69093996336290842</v>
      </c>
      <c r="BW28">
        <v>17.878071552015253</v>
      </c>
      <c r="BX28">
        <v>15</v>
      </c>
      <c r="BY28">
        <v>16</v>
      </c>
      <c r="BZ28">
        <v>414</v>
      </c>
    </row>
    <row r="29" spans="1:78" ht="16.5">
      <c r="A29" s="120" t="str">
        <f t="shared" si="1"/>
        <v>강화교통</v>
      </c>
      <c r="B29" s="121" t="str">
        <f t="shared" si="2"/>
        <v>김태호</v>
      </c>
      <c r="C29" s="122" t="str">
        <f t="shared" si="3"/>
        <v>D</v>
      </c>
      <c r="D29" s="123">
        <f t="shared" si="4"/>
        <v>0.84631578947368435</v>
      </c>
      <c r="E29" s="124">
        <f t="shared" si="5"/>
        <v>8133</v>
      </c>
      <c r="F29" s="281" t="str">
        <f t="shared" si="6"/>
        <v>60-5</v>
      </c>
      <c r="G29" s="125" t="str">
        <f t="shared" si="7"/>
        <v>78바3231</v>
      </c>
      <c r="H29" s="126">
        <f t="shared" si="8"/>
        <v>1</v>
      </c>
      <c r="I29" s="127">
        <f t="shared" si="9"/>
        <v>3740.3310000000001</v>
      </c>
      <c r="J29" s="128">
        <f t="shared" si="10"/>
        <v>3.7652119376196898E-2</v>
      </c>
      <c r="K29" s="128">
        <f t="shared" si="11"/>
        <v>0.23042120569397093</v>
      </c>
      <c r="L29" s="128">
        <f t="shared" si="12"/>
        <v>0.13207387260646183</v>
      </c>
      <c r="M29" s="129">
        <f t="shared" si="13"/>
        <v>15.257999999999999</v>
      </c>
      <c r="N29" s="130">
        <f t="shared" si="14"/>
        <v>0.13367800871099375</v>
      </c>
      <c r="O29" s="130">
        <f t="shared" si="15"/>
        <v>4.5717878979159865</v>
      </c>
      <c r="P29" s="221">
        <f t="shared" si="16"/>
        <v>15</v>
      </c>
      <c r="Q29" s="222">
        <f t="shared" si="17"/>
        <v>5</v>
      </c>
      <c r="R29" s="222">
        <f t="shared" si="18"/>
        <v>171</v>
      </c>
      <c r="T29">
        <v>503</v>
      </c>
      <c r="U29">
        <v>8133</v>
      </c>
      <c r="V29" t="s">
        <v>171</v>
      </c>
      <c r="W29">
        <v>3740.3310000000001</v>
      </c>
      <c r="X29">
        <v>1163.1769999999999</v>
      </c>
      <c r="Y29">
        <v>3.2160000000000002</v>
      </c>
      <c r="Z29">
        <v>15.257999999999999</v>
      </c>
      <c r="AA29">
        <v>132.79414499999999</v>
      </c>
      <c r="AB29">
        <v>4.999981</v>
      </c>
      <c r="AC29">
        <v>30.598586999999998</v>
      </c>
      <c r="AD29" s="1">
        <v>494</v>
      </c>
      <c r="AE29">
        <v>5</v>
      </c>
      <c r="AF29">
        <v>171</v>
      </c>
      <c r="AG29">
        <v>92</v>
      </c>
      <c r="AH29">
        <v>28.166384000000001</v>
      </c>
      <c r="AI29">
        <v>12796.5</v>
      </c>
      <c r="AJ29">
        <v>1173.3</v>
      </c>
      <c r="AK29">
        <v>15</v>
      </c>
      <c r="AL29">
        <v>16738</v>
      </c>
      <c r="AM29">
        <v>0.84631578947368435</v>
      </c>
      <c r="AN29" t="s">
        <v>67</v>
      </c>
      <c r="AO29">
        <v>3740.3310000000001</v>
      </c>
      <c r="AP29" t="s">
        <v>476</v>
      </c>
      <c r="AQ29" t="s">
        <v>117</v>
      </c>
      <c r="AR29" t="s">
        <v>119</v>
      </c>
      <c r="AS29" t="s">
        <v>117</v>
      </c>
      <c r="AT29" t="s">
        <v>119</v>
      </c>
      <c r="AU29" t="s">
        <v>176</v>
      </c>
      <c r="AV29" t="s">
        <v>171</v>
      </c>
      <c r="AW29" t="s">
        <v>67</v>
      </c>
      <c r="AX29">
        <v>8133</v>
      </c>
      <c r="AY29" t="s">
        <v>369</v>
      </c>
      <c r="AZ29">
        <v>1</v>
      </c>
      <c r="BA29" t="s">
        <v>310</v>
      </c>
      <c r="BB29">
        <v>1</v>
      </c>
      <c r="BC29">
        <v>1</v>
      </c>
      <c r="BE29" t="s">
        <v>69</v>
      </c>
      <c r="BF29">
        <v>-1</v>
      </c>
      <c r="BG29" t="s">
        <v>309</v>
      </c>
      <c r="BI29" t="s">
        <v>117</v>
      </c>
      <c r="BJ29" t="s">
        <v>171</v>
      </c>
      <c r="BK29" t="s">
        <v>67</v>
      </c>
      <c r="BL29">
        <v>0.84631578947368435</v>
      </c>
      <c r="BM29">
        <v>8133</v>
      </c>
      <c r="BN29" t="s">
        <v>119</v>
      </c>
      <c r="BO29" t="s">
        <v>176</v>
      </c>
      <c r="BP29">
        <v>1</v>
      </c>
      <c r="BQ29">
        <v>3740.3310000000001</v>
      </c>
      <c r="BR29">
        <v>3.7652119376196898E-2</v>
      </c>
      <c r="BS29">
        <v>0.23042120569397093</v>
      </c>
      <c r="BT29">
        <v>0.13207387260646183</v>
      </c>
      <c r="BU29">
        <v>15.257999999999999</v>
      </c>
      <c r="BV29">
        <v>0.13367800871099375</v>
      </c>
      <c r="BW29">
        <v>4.5717878979159865</v>
      </c>
      <c r="BX29">
        <v>15</v>
      </c>
      <c r="BY29">
        <v>5</v>
      </c>
      <c r="BZ29">
        <v>171</v>
      </c>
    </row>
    <row r="30" spans="1:78" ht="16.5">
      <c r="A30" s="104" t="str">
        <f t="shared" si="1"/>
        <v>강화교통</v>
      </c>
      <c r="B30" s="105" t="str">
        <f t="shared" si="2"/>
        <v>노영운</v>
      </c>
      <c r="C30" s="106" t="str">
        <f t="shared" si="3"/>
        <v>D</v>
      </c>
      <c r="D30" s="107">
        <f t="shared" si="4"/>
        <v>0.84275862068965524</v>
      </c>
      <c r="E30" s="108">
        <f t="shared" si="5"/>
        <v>7543</v>
      </c>
      <c r="F30" s="282" t="str">
        <f t="shared" si="6"/>
        <v>800</v>
      </c>
      <c r="G30" s="109" t="str">
        <f t="shared" si="7"/>
        <v>70바3704</v>
      </c>
      <c r="H30" s="110">
        <f t="shared" si="8"/>
        <v>1</v>
      </c>
      <c r="I30" s="111">
        <f t="shared" si="9"/>
        <v>2900.9650000000001</v>
      </c>
      <c r="J30" s="112">
        <f t="shared" si="10"/>
        <v>1.635999970503485E-2</v>
      </c>
      <c r="K30" s="112">
        <f t="shared" si="11"/>
        <v>0.31600888182036529</v>
      </c>
      <c r="L30" s="112">
        <f t="shared" si="12"/>
        <v>0.22785521369613213</v>
      </c>
      <c r="M30" s="113">
        <f t="shared" si="13"/>
        <v>11.13</v>
      </c>
      <c r="N30" s="114">
        <f t="shared" si="14"/>
        <v>0.13788515200976226</v>
      </c>
      <c r="O30" s="114">
        <f t="shared" si="15"/>
        <v>7.1700279045076378</v>
      </c>
      <c r="P30" s="223">
        <f t="shared" si="16"/>
        <v>8</v>
      </c>
      <c r="Q30" s="224">
        <f t="shared" si="17"/>
        <v>4</v>
      </c>
      <c r="R30" s="224">
        <f t="shared" si="18"/>
        <v>208</v>
      </c>
      <c r="T30">
        <v>503</v>
      </c>
      <c r="U30">
        <v>7543</v>
      </c>
      <c r="V30" t="s">
        <v>283</v>
      </c>
      <c r="W30">
        <v>2900.9650000000001</v>
      </c>
      <c r="X30">
        <v>1187.059</v>
      </c>
      <c r="Y30">
        <v>2.444</v>
      </c>
      <c r="Z30">
        <v>11.13</v>
      </c>
      <c r="AA30">
        <v>135.338022</v>
      </c>
      <c r="AB30">
        <v>2.2141299999999999</v>
      </c>
      <c r="AC30">
        <v>42.768017</v>
      </c>
      <c r="AD30" s="1">
        <v>661</v>
      </c>
      <c r="AE30">
        <v>4</v>
      </c>
      <c r="AF30">
        <v>208</v>
      </c>
      <c r="AG30">
        <v>87</v>
      </c>
      <c r="AH30">
        <v>21.434958999999999</v>
      </c>
      <c r="AI30">
        <v>6960.7</v>
      </c>
      <c r="AJ30">
        <v>19.399999999999999</v>
      </c>
      <c r="AK30">
        <v>8</v>
      </c>
      <c r="AL30">
        <v>1551</v>
      </c>
      <c r="AM30">
        <v>0.84275862068965524</v>
      </c>
      <c r="AN30" t="s">
        <v>67</v>
      </c>
      <c r="AO30">
        <v>2900.9650000000001</v>
      </c>
      <c r="AP30" t="s">
        <v>477</v>
      </c>
      <c r="AQ30" t="s">
        <v>117</v>
      </c>
      <c r="AR30" t="s">
        <v>122</v>
      </c>
      <c r="AS30" t="s">
        <v>117</v>
      </c>
      <c r="AT30" t="s">
        <v>122</v>
      </c>
      <c r="AU30" t="s">
        <v>282</v>
      </c>
      <c r="AV30" t="s">
        <v>283</v>
      </c>
      <c r="AW30" t="s">
        <v>67</v>
      </c>
      <c r="AX30">
        <v>7543</v>
      </c>
      <c r="AY30" t="s">
        <v>366</v>
      </c>
      <c r="AZ30">
        <v>1</v>
      </c>
      <c r="BA30" t="s">
        <v>339</v>
      </c>
      <c r="BB30">
        <v>1</v>
      </c>
      <c r="BC30">
        <v>1</v>
      </c>
      <c r="BE30" t="s">
        <v>67</v>
      </c>
      <c r="BF30">
        <v>0</v>
      </c>
      <c r="BG30" t="s">
        <v>303</v>
      </c>
      <c r="BI30" t="s">
        <v>117</v>
      </c>
      <c r="BJ30" t="s">
        <v>283</v>
      </c>
      <c r="BK30" t="s">
        <v>67</v>
      </c>
      <c r="BL30">
        <v>0.84275862068965524</v>
      </c>
      <c r="BM30">
        <v>7543</v>
      </c>
      <c r="BN30" t="s">
        <v>122</v>
      </c>
      <c r="BO30" t="s">
        <v>282</v>
      </c>
      <c r="BP30">
        <v>1</v>
      </c>
      <c r="BQ30">
        <v>2900.9650000000001</v>
      </c>
      <c r="BR30">
        <v>1.635999970503485E-2</v>
      </c>
      <c r="BS30">
        <v>0.31600888182036529</v>
      </c>
      <c r="BT30">
        <v>0.22785521369613213</v>
      </c>
      <c r="BU30">
        <v>11.13</v>
      </c>
      <c r="BV30">
        <v>0.13788515200976226</v>
      </c>
      <c r="BW30">
        <v>7.1700279045076378</v>
      </c>
      <c r="BX30">
        <v>8</v>
      </c>
      <c r="BY30">
        <v>4</v>
      </c>
      <c r="BZ30">
        <v>208</v>
      </c>
    </row>
    <row r="31" spans="1:78" ht="16.5">
      <c r="A31" s="120" t="str">
        <f t="shared" si="1"/>
        <v>강화교통</v>
      </c>
      <c r="B31" s="121" t="str">
        <f t="shared" si="2"/>
        <v>마창국</v>
      </c>
      <c r="C31" s="122" t="str">
        <f t="shared" si="3"/>
        <v>D</v>
      </c>
      <c r="D31" s="123">
        <f t="shared" si="4"/>
        <v>0.81519999999999992</v>
      </c>
      <c r="E31" s="124">
        <f t="shared" si="5"/>
        <v>3217</v>
      </c>
      <c r="F31" s="281" t="str">
        <f t="shared" si="6"/>
        <v>17</v>
      </c>
      <c r="G31" s="125" t="str">
        <f t="shared" si="7"/>
        <v>78바3239</v>
      </c>
      <c r="H31" s="126">
        <f t="shared" si="8"/>
        <v>1</v>
      </c>
      <c r="I31" s="127">
        <f t="shared" si="9"/>
        <v>2203.3319999999999</v>
      </c>
      <c r="J31" s="128">
        <f t="shared" si="10"/>
        <v>1.3313567448002914E-2</v>
      </c>
      <c r="K31" s="128">
        <f t="shared" si="11"/>
        <v>0.3777537672378668</v>
      </c>
      <c r="L31" s="128">
        <f t="shared" si="12"/>
        <v>0.19470511026027854</v>
      </c>
      <c r="M31" s="129">
        <f t="shared" si="13"/>
        <v>11.233000000000001</v>
      </c>
      <c r="N31" s="130">
        <f t="shared" si="14"/>
        <v>0</v>
      </c>
      <c r="O31" s="130">
        <f t="shared" si="15"/>
        <v>1.4069600042118029</v>
      </c>
      <c r="P31" s="221">
        <f t="shared" si="16"/>
        <v>0</v>
      </c>
      <c r="Q31" s="222">
        <f t="shared" si="17"/>
        <v>0</v>
      </c>
      <c r="R31" s="222">
        <f t="shared" si="18"/>
        <v>31</v>
      </c>
      <c r="T31">
        <v>503</v>
      </c>
      <c r="U31">
        <v>3217</v>
      </c>
      <c r="V31" t="s">
        <v>294</v>
      </c>
      <c r="W31">
        <v>2203.3319999999999</v>
      </c>
      <c r="X31">
        <v>1081.0930000000001</v>
      </c>
      <c r="Y31">
        <v>2.0379999999999998</v>
      </c>
      <c r="Z31">
        <v>11.233000000000001</v>
      </c>
      <c r="AA31">
        <v>154.83107799999999</v>
      </c>
      <c r="AB31">
        <v>2.0613540000000001</v>
      </c>
      <c r="AC31">
        <v>58.488022999999998</v>
      </c>
      <c r="AD31" s="1">
        <v>429</v>
      </c>
      <c r="AE31">
        <v>0</v>
      </c>
      <c r="AF31">
        <v>31</v>
      </c>
      <c r="AG31">
        <v>63</v>
      </c>
      <c r="AH31">
        <v>14.230553</v>
      </c>
      <c r="AI31">
        <v>35.1</v>
      </c>
      <c r="AJ31">
        <v>0</v>
      </c>
      <c r="AK31">
        <v>0</v>
      </c>
      <c r="AL31">
        <v>0</v>
      </c>
      <c r="AM31">
        <v>0.81519999999999992</v>
      </c>
      <c r="AN31" t="s">
        <v>67</v>
      </c>
      <c r="AO31">
        <v>2203.3319999999999</v>
      </c>
      <c r="AP31" t="s">
        <v>478</v>
      </c>
      <c r="AQ31" t="s">
        <v>117</v>
      </c>
      <c r="AR31" t="s">
        <v>118</v>
      </c>
      <c r="AS31" t="s">
        <v>117</v>
      </c>
      <c r="AT31" t="s">
        <v>118</v>
      </c>
      <c r="AU31" t="s">
        <v>293</v>
      </c>
      <c r="AV31" t="s">
        <v>294</v>
      </c>
      <c r="AW31" t="s">
        <v>67</v>
      </c>
      <c r="AX31">
        <v>3217</v>
      </c>
      <c r="AY31" t="s">
        <v>362</v>
      </c>
      <c r="AZ31">
        <v>3</v>
      </c>
      <c r="BA31" t="s">
        <v>379</v>
      </c>
      <c r="BB31">
        <v>1</v>
      </c>
      <c r="BC31">
        <v>1</v>
      </c>
      <c r="BE31" t="s">
        <v>67</v>
      </c>
      <c r="BF31">
        <v>0</v>
      </c>
      <c r="BG31" t="s">
        <v>303</v>
      </c>
      <c r="BI31" t="s">
        <v>117</v>
      </c>
      <c r="BJ31" t="s">
        <v>294</v>
      </c>
      <c r="BK31" t="s">
        <v>67</v>
      </c>
      <c r="BL31">
        <v>0.81519999999999992</v>
      </c>
      <c r="BM31">
        <v>3217</v>
      </c>
      <c r="BN31" t="s">
        <v>118</v>
      </c>
      <c r="BO31" t="s">
        <v>293</v>
      </c>
      <c r="BP31">
        <v>1</v>
      </c>
      <c r="BQ31">
        <v>2203.3319999999999</v>
      </c>
      <c r="BR31">
        <v>1.3313567448002914E-2</v>
      </c>
      <c r="BS31">
        <v>0.3777537672378668</v>
      </c>
      <c r="BT31">
        <v>0.19470511026027854</v>
      </c>
      <c r="BU31">
        <v>11.233000000000001</v>
      </c>
      <c r="BV31">
        <v>0</v>
      </c>
      <c r="BW31">
        <v>1.4069600042118029</v>
      </c>
      <c r="BX31">
        <v>0</v>
      </c>
      <c r="BY31">
        <v>0</v>
      </c>
      <c r="BZ31">
        <v>31</v>
      </c>
    </row>
    <row r="32" spans="1:78" ht="16.5">
      <c r="A32" s="104" t="str">
        <f t="shared" si="1"/>
        <v>강화교통</v>
      </c>
      <c r="B32" s="105" t="str">
        <f t="shared" si="2"/>
        <v>문영호</v>
      </c>
      <c r="C32" s="106" t="str">
        <f t="shared" si="3"/>
        <v>A</v>
      </c>
      <c r="D32" s="107">
        <f t="shared" si="4"/>
        <v>0.96860911757926382</v>
      </c>
      <c r="E32" s="108">
        <f t="shared" si="5"/>
        <v>6409</v>
      </c>
      <c r="F32" s="282" t="str">
        <f t="shared" si="6"/>
        <v>800</v>
      </c>
      <c r="G32" s="109" t="str">
        <f t="shared" si="7"/>
        <v>78바3228</v>
      </c>
      <c r="H32" s="110">
        <f t="shared" si="8"/>
        <v>8</v>
      </c>
      <c r="I32" s="111">
        <f t="shared" si="9"/>
        <v>2515.4349999999999</v>
      </c>
      <c r="J32" s="112">
        <f t="shared" si="10"/>
        <v>1.3403204195243013E-2</v>
      </c>
      <c r="K32" s="112">
        <f t="shared" si="11"/>
        <v>0.32487025475114201</v>
      </c>
      <c r="L32" s="112">
        <f t="shared" si="12"/>
        <v>0.13198512384537864</v>
      </c>
      <c r="M32" s="113">
        <f t="shared" si="13"/>
        <v>9.4499999999999993</v>
      </c>
      <c r="N32" s="114">
        <f t="shared" si="14"/>
        <v>0</v>
      </c>
      <c r="O32" s="114">
        <f t="shared" si="15"/>
        <v>9.9783933991536262</v>
      </c>
      <c r="P32" s="223">
        <f t="shared" si="16"/>
        <v>16</v>
      </c>
      <c r="Q32" s="224">
        <f t="shared" si="17"/>
        <v>0</v>
      </c>
      <c r="R32" s="224">
        <f t="shared" si="18"/>
        <v>251</v>
      </c>
      <c r="T32">
        <v>503</v>
      </c>
      <c r="U32">
        <v>6409</v>
      </c>
      <c r="V32" t="s">
        <v>320</v>
      </c>
      <c r="W32">
        <v>2515.4349999999999</v>
      </c>
      <c r="X32">
        <v>942.57299999999998</v>
      </c>
      <c r="Y32">
        <v>2.669</v>
      </c>
      <c r="Z32">
        <v>9.4499999999999993</v>
      </c>
      <c r="AA32">
        <v>131.849144</v>
      </c>
      <c r="AB32">
        <v>1.767201</v>
      </c>
      <c r="AC32">
        <v>42.833865000000003</v>
      </c>
      <c r="AD32" s="1">
        <v>332</v>
      </c>
      <c r="AE32">
        <v>0</v>
      </c>
      <c r="AF32">
        <v>251</v>
      </c>
      <c r="AG32">
        <v>75</v>
      </c>
      <c r="AH32">
        <v>19.078129000000001</v>
      </c>
      <c r="AI32">
        <v>2377.8000000000002</v>
      </c>
      <c r="AJ32">
        <v>0</v>
      </c>
      <c r="AK32">
        <v>16</v>
      </c>
      <c r="AL32">
        <v>9651</v>
      </c>
      <c r="AM32">
        <v>0.96860911757926382</v>
      </c>
      <c r="AN32" t="s">
        <v>66</v>
      </c>
      <c r="AO32">
        <v>518.59400000000005</v>
      </c>
      <c r="AP32" t="s">
        <v>479</v>
      </c>
      <c r="AQ32" t="s">
        <v>117</v>
      </c>
      <c r="AR32" t="s">
        <v>122</v>
      </c>
      <c r="AS32" t="s">
        <v>117</v>
      </c>
      <c r="AT32" t="s">
        <v>122</v>
      </c>
      <c r="AU32" t="s">
        <v>246</v>
      </c>
      <c r="AV32" t="s">
        <v>320</v>
      </c>
      <c r="AW32" t="s">
        <v>66</v>
      </c>
      <c r="AX32">
        <v>6409</v>
      </c>
      <c r="AY32" t="s">
        <v>360</v>
      </c>
      <c r="AZ32">
        <v>3</v>
      </c>
      <c r="BA32" t="s">
        <v>361</v>
      </c>
      <c r="BB32">
        <v>8</v>
      </c>
      <c r="BC32">
        <v>1</v>
      </c>
      <c r="BE32" t="s">
        <v>66</v>
      </c>
      <c r="BF32">
        <v>0</v>
      </c>
      <c r="BG32" t="s">
        <v>303</v>
      </c>
      <c r="BI32" t="s">
        <v>117</v>
      </c>
      <c r="BJ32" t="s">
        <v>320</v>
      </c>
      <c r="BK32" t="s">
        <v>66</v>
      </c>
      <c r="BL32">
        <v>0.96860911757926382</v>
      </c>
      <c r="BM32">
        <v>6409</v>
      </c>
      <c r="BN32" t="s">
        <v>122</v>
      </c>
      <c r="BO32" t="s">
        <v>246</v>
      </c>
      <c r="BP32">
        <v>8</v>
      </c>
      <c r="BQ32">
        <v>2515.4349999999999</v>
      </c>
      <c r="BR32">
        <v>1.3403204195243013E-2</v>
      </c>
      <c r="BS32">
        <v>0.32487025475114201</v>
      </c>
      <c r="BT32">
        <v>0.13198512384537864</v>
      </c>
      <c r="BU32">
        <v>9.4499999999999993</v>
      </c>
      <c r="BV32">
        <v>0</v>
      </c>
      <c r="BW32">
        <v>9.9783933991536262</v>
      </c>
      <c r="BX32">
        <v>16</v>
      </c>
      <c r="BY32">
        <v>0</v>
      </c>
      <c r="BZ32">
        <v>251</v>
      </c>
    </row>
    <row r="33" spans="1:78" ht="16.5">
      <c r="A33" s="120" t="str">
        <f t="shared" si="1"/>
        <v>강화교통</v>
      </c>
      <c r="B33" s="121" t="str">
        <f t="shared" si="2"/>
        <v>문태일</v>
      </c>
      <c r="C33" s="122" t="str">
        <f t="shared" si="3"/>
        <v>A</v>
      </c>
      <c r="D33" s="123">
        <f t="shared" si="4"/>
        <v>0.96034482758620698</v>
      </c>
      <c r="E33" s="124">
        <f t="shared" si="5"/>
        <v>6269</v>
      </c>
      <c r="F33" s="281" t="str">
        <f t="shared" si="6"/>
        <v>70</v>
      </c>
      <c r="G33" s="125" t="str">
        <f t="shared" si="7"/>
        <v>78바3220</v>
      </c>
      <c r="H33" s="126">
        <f t="shared" si="8"/>
        <v>1</v>
      </c>
      <c r="I33" s="127">
        <f t="shared" si="9"/>
        <v>3410.6579999999999</v>
      </c>
      <c r="J33" s="128">
        <f t="shared" si="10"/>
        <v>7.1086130204780522E-3</v>
      </c>
      <c r="K33" s="128">
        <f t="shared" si="11"/>
        <v>0.32471944564939159</v>
      </c>
      <c r="L33" s="128">
        <f t="shared" si="12"/>
        <v>0.23133366054292165</v>
      </c>
      <c r="M33" s="129">
        <f t="shared" si="13"/>
        <v>12.11</v>
      </c>
      <c r="N33" s="130">
        <f t="shared" si="14"/>
        <v>0.14659927791059674</v>
      </c>
      <c r="O33" s="130">
        <f t="shared" si="15"/>
        <v>8.4441184076503717</v>
      </c>
      <c r="P33" s="221">
        <f t="shared" si="16"/>
        <v>13</v>
      </c>
      <c r="Q33" s="222">
        <f t="shared" si="17"/>
        <v>5</v>
      </c>
      <c r="R33" s="222">
        <f t="shared" si="18"/>
        <v>288</v>
      </c>
      <c r="T33">
        <v>503</v>
      </c>
      <c r="U33">
        <v>6269</v>
      </c>
      <c r="V33" t="s">
        <v>217</v>
      </c>
      <c r="W33">
        <v>3410.6579999999999</v>
      </c>
      <c r="X33">
        <v>1224.6410000000001</v>
      </c>
      <c r="Y33">
        <v>2.7850000000000001</v>
      </c>
      <c r="Z33">
        <v>12.11</v>
      </c>
      <c r="AA33">
        <v>155.403311</v>
      </c>
      <c r="AB33">
        <v>1.1047020000000001</v>
      </c>
      <c r="AC33">
        <v>50.462477</v>
      </c>
      <c r="AD33" s="1">
        <v>789</v>
      </c>
      <c r="AE33">
        <v>5</v>
      </c>
      <c r="AF33">
        <v>288</v>
      </c>
      <c r="AG33">
        <v>79</v>
      </c>
      <c r="AH33">
        <v>21.947137999999999</v>
      </c>
      <c r="AI33">
        <v>6404.4</v>
      </c>
      <c r="AJ33">
        <v>0</v>
      </c>
      <c r="AK33">
        <v>13</v>
      </c>
      <c r="AL33">
        <v>10131</v>
      </c>
      <c r="AM33">
        <v>0.96034482758620698</v>
      </c>
      <c r="AN33" t="s">
        <v>66</v>
      </c>
      <c r="AO33">
        <v>3410.6579999999999</v>
      </c>
      <c r="AP33" t="s">
        <v>480</v>
      </c>
      <c r="AQ33" t="s">
        <v>117</v>
      </c>
      <c r="AR33" t="s">
        <v>120</v>
      </c>
      <c r="AS33" t="s">
        <v>117</v>
      </c>
      <c r="AT33" t="s">
        <v>120</v>
      </c>
      <c r="AU33" t="s">
        <v>184</v>
      </c>
      <c r="AV33" t="s">
        <v>217</v>
      </c>
      <c r="AW33" t="s">
        <v>66</v>
      </c>
      <c r="AX33">
        <v>6269</v>
      </c>
      <c r="AY33" t="s">
        <v>392</v>
      </c>
      <c r="AZ33">
        <v>2</v>
      </c>
      <c r="BA33" t="s">
        <v>481</v>
      </c>
      <c r="BB33">
        <v>1</v>
      </c>
      <c r="BC33">
        <v>1</v>
      </c>
      <c r="BE33" t="s">
        <v>68</v>
      </c>
      <c r="BF33">
        <v>1</v>
      </c>
      <c r="BG33" t="s">
        <v>298</v>
      </c>
      <c r="BI33" t="s">
        <v>117</v>
      </c>
      <c r="BJ33" t="s">
        <v>217</v>
      </c>
      <c r="BK33" t="s">
        <v>66</v>
      </c>
      <c r="BL33">
        <v>0.96034482758620698</v>
      </c>
      <c r="BM33">
        <v>6269</v>
      </c>
      <c r="BN33" t="s">
        <v>120</v>
      </c>
      <c r="BO33" t="s">
        <v>184</v>
      </c>
      <c r="BP33">
        <v>1</v>
      </c>
      <c r="BQ33">
        <v>3410.6579999999999</v>
      </c>
      <c r="BR33">
        <v>7.1086130204780522E-3</v>
      </c>
      <c r="BS33">
        <v>0.32471944564939159</v>
      </c>
      <c r="BT33">
        <v>0.23133366054292165</v>
      </c>
      <c r="BU33">
        <v>12.11</v>
      </c>
      <c r="BV33">
        <v>0.14659927791059674</v>
      </c>
      <c r="BW33">
        <v>8.4441184076503717</v>
      </c>
      <c r="BX33">
        <v>13</v>
      </c>
      <c r="BY33">
        <v>5</v>
      </c>
      <c r="BZ33">
        <v>288</v>
      </c>
    </row>
    <row r="34" spans="1:78" ht="16.5">
      <c r="A34" s="104" t="str">
        <f t="shared" si="1"/>
        <v>강화교통</v>
      </c>
      <c r="B34" s="105" t="str">
        <f t="shared" si="2"/>
        <v>박명춘</v>
      </c>
      <c r="C34" s="106" t="str">
        <f t="shared" si="3"/>
        <v>C</v>
      </c>
      <c r="D34" s="107">
        <f t="shared" si="4"/>
        <v>0.87093749999999992</v>
      </c>
      <c r="E34" s="108">
        <f t="shared" si="5"/>
        <v>49</v>
      </c>
      <c r="F34" s="282" t="str">
        <f t="shared" si="6"/>
        <v>71</v>
      </c>
      <c r="G34" s="109" t="str">
        <f t="shared" si="7"/>
        <v>78바3226</v>
      </c>
      <c r="H34" s="110">
        <f t="shared" si="8"/>
        <v>1</v>
      </c>
      <c r="I34" s="111">
        <f t="shared" si="9"/>
        <v>4702.6099999999997</v>
      </c>
      <c r="J34" s="112">
        <f t="shared" si="10"/>
        <v>2.0339096712578164E-2</v>
      </c>
      <c r="K34" s="112">
        <f t="shared" si="11"/>
        <v>0.28017090225210872</v>
      </c>
      <c r="L34" s="112">
        <f t="shared" si="12"/>
        <v>0.24369445903445111</v>
      </c>
      <c r="M34" s="113">
        <f t="shared" si="13"/>
        <v>13.617000000000001</v>
      </c>
      <c r="N34" s="114">
        <f t="shared" si="14"/>
        <v>2.1264787001261002E-2</v>
      </c>
      <c r="O34" s="114">
        <f t="shared" si="15"/>
        <v>10.483539991621674</v>
      </c>
      <c r="P34" s="223">
        <f t="shared" si="16"/>
        <v>27</v>
      </c>
      <c r="Q34" s="224">
        <f t="shared" si="17"/>
        <v>1</v>
      </c>
      <c r="R34" s="224">
        <f t="shared" si="18"/>
        <v>493</v>
      </c>
      <c r="T34">
        <v>503</v>
      </c>
      <c r="U34">
        <v>49</v>
      </c>
      <c r="V34" t="s">
        <v>218</v>
      </c>
      <c r="W34">
        <v>4702.6099999999997</v>
      </c>
      <c r="X34">
        <v>1687.087</v>
      </c>
      <c r="Y34">
        <v>2.7869999999999999</v>
      </c>
      <c r="Z34">
        <v>13.617000000000001</v>
      </c>
      <c r="AA34">
        <v>186.011358</v>
      </c>
      <c r="AB34">
        <v>3.7833030000000001</v>
      </c>
      <c r="AC34">
        <v>52.11497</v>
      </c>
      <c r="AD34" s="1">
        <v>1146</v>
      </c>
      <c r="AE34">
        <v>1</v>
      </c>
      <c r="AF34">
        <v>493</v>
      </c>
      <c r="AG34">
        <v>81</v>
      </c>
      <c r="AH34">
        <v>25.281305</v>
      </c>
      <c r="AI34">
        <v>9825.2999999999993</v>
      </c>
      <c r="AJ34">
        <v>0</v>
      </c>
      <c r="AK34">
        <v>27</v>
      </c>
      <c r="AL34">
        <v>20674</v>
      </c>
      <c r="AM34">
        <v>0.87093749999999992</v>
      </c>
      <c r="AN34" t="s">
        <v>69</v>
      </c>
      <c r="AO34">
        <v>4702.6099999999997</v>
      </c>
      <c r="AP34" t="s">
        <v>482</v>
      </c>
      <c r="AQ34" t="s">
        <v>117</v>
      </c>
      <c r="AR34" t="s">
        <v>121</v>
      </c>
      <c r="AS34" t="s">
        <v>117</v>
      </c>
      <c r="AT34" t="s">
        <v>121</v>
      </c>
      <c r="AU34" t="s">
        <v>191</v>
      </c>
      <c r="AV34" t="s">
        <v>218</v>
      </c>
      <c r="AW34" t="s">
        <v>69</v>
      </c>
      <c r="AX34">
        <v>49</v>
      </c>
      <c r="AY34" t="s">
        <v>373</v>
      </c>
      <c r="AZ34">
        <v>4</v>
      </c>
      <c r="BA34" t="s">
        <v>385</v>
      </c>
      <c r="BB34">
        <v>1</v>
      </c>
      <c r="BC34">
        <v>1</v>
      </c>
      <c r="BE34" t="s">
        <v>69</v>
      </c>
      <c r="BF34">
        <v>0</v>
      </c>
      <c r="BG34" t="s">
        <v>303</v>
      </c>
      <c r="BI34" t="s">
        <v>117</v>
      </c>
      <c r="BJ34" t="s">
        <v>218</v>
      </c>
      <c r="BK34" t="s">
        <v>69</v>
      </c>
      <c r="BL34">
        <v>0.87093749999999992</v>
      </c>
      <c r="BM34">
        <v>49</v>
      </c>
      <c r="BN34" t="s">
        <v>121</v>
      </c>
      <c r="BO34" t="s">
        <v>191</v>
      </c>
      <c r="BP34">
        <v>1</v>
      </c>
      <c r="BQ34">
        <v>4702.6099999999997</v>
      </c>
      <c r="BR34">
        <v>2.0339096712578164E-2</v>
      </c>
      <c r="BS34">
        <v>0.28017090225210872</v>
      </c>
      <c r="BT34">
        <v>0.24369445903445111</v>
      </c>
      <c r="BU34">
        <v>13.617000000000001</v>
      </c>
      <c r="BV34">
        <v>2.1264787001261002E-2</v>
      </c>
      <c r="BW34">
        <v>10.483539991621674</v>
      </c>
      <c r="BX34">
        <v>27</v>
      </c>
      <c r="BY34">
        <v>1</v>
      </c>
      <c r="BZ34">
        <v>493</v>
      </c>
    </row>
    <row r="35" spans="1:78" ht="16.5">
      <c r="A35" s="120" t="str">
        <f t="shared" si="1"/>
        <v>강화교통</v>
      </c>
      <c r="B35" s="121" t="str">
        <f t="shared" si="2"/>
        <v>박상석</v>
      </c>
      <c r="C35" s="122" t="str">
        <f t="shared" si="3"/>
        <v>F</v>
      </c>
      <c r="D35" s="123">
        <f t="shared" si="4"/>
        <v>0.79717948717948717</v>
      </c>
      <c r="E35" s="124">
        <f t="shared" si="5"/>
        <v>4743</v>
      </c>
      <c r="F35" s="281" t="str">
        <f t="shared" si="6"/>
        <v>60-5</v>
      </c>
      <c r="G35" s="125" t="str">
        <f t="shared" si="7"/>
        <v>78바3205</v>
      </c>
      <c r="H35" s="126">
        <f t="shared" si="8"/>
        <v>1</v>
      </c>
      <c r="I35" s="127">
        <f t="shared" si="9"/>
        <v>2522.2379999999998</v>
      </c>
      <c r="J35" s="128">
        <f t="shared" si="10"/>
        <v>2.6906098436086247E-2</v>
      </c>
      <c r="K35" s="128">
        <f t="shared" si="11"/>
        <v>0.26029333063756077</v>
      </c>
      <c r="L35" s="128">
        <f t="shared" si="12"/>
        <v>0.17880945414350272</v>
      </c>
      <c r="M35" s="129">
        <f t="shared" si="13"/>
        <v>14.432</v>
      </c>
      <c r="N35" s="130">
        <f t="shared" si="14"/>
        <v>3.9647329078381977E-2</v>
      </c>
      <c r="O35" s="130">
        <f t="shared" si="15"/>
        <v>11.339136116417246</v>
      </c>
      <c r="P35" s="221">
        <f t="shared" si="16"/>
        <v>22</v>
      </c>
      <c r="Q35" s="222">
        <f t="shared" si="17"/>
        <v>1</v>
      </c>
      <c r="R35" s="222">
        <f t="shared" si="18"/>
        <v>286</v>
      </c>
      <c r="T35">
        <v>503</v>
      </c>
      <c r="U35">
        <v>4743</v>
      </c>
      <c r="V35" t="s">
        <v>255</v>
      </c>
      <c r="W35">
        <v>2522.2379999999998</v>
      </c>
      <c r="X35">
        <v>811.14599999999996</v>
      </c>
      <c r="Y35">
        <v>3.109</v>
      </c>
      <c r="Z35">
        <v>14.432</v>
      </c>
      <c r="AA35">
        <v>84.418593999999999</v>
      </c>
      <c r="AB35">
        <v>2.2713749999999999</v>
      </c>
      <c r="AC35">
        <v>21.973597000000002</v>
      </c>
      <c r="AD35" s="1">
        <v>451</v>
      </c>
      <c r="AE35">
        <v>1</v>
      </c>
      <c r="AF35">
        <v>286</v>
      </c>
      <c r="AG35">
        <v>91</v>
      </c>
      <c r="AH35">
        <v>29.877753999999999</v>
      </c>
      <c r="AI35">
        <v>17720</v>
      </c>
      <c r="AJ35">
        <v>967.1</v>
      </c>
      <c r="AK35">
        <v>22</v>
      </c>
      <c r="AL35">
        <v>16109</v>
      </c>
      <c r="AM35">
        <v>0.79717948717948717</v>
      </c>
      <c r="AN35" t="s">
        <v>70</v>
      </c>
      <c r="AO35">
        <v>2522.2379999999998</v>
      </c>
      <c r="AP35" t="s">
        <v>483</v>
      </c>
      <c r="AQ35" t="s">
        <v>117</v>
      </c>
      <c r="AR35" t="s">
        <v>119</v>
      </c>
      <c r="AS35" t="s">
        <v>117</v>
      </c>
      <c r="AT35" t="s">
        <v>119</v>
      </c>
      <c r="AU35" t="s">
        <v>175</v>
      </c>
      <c r="AV35" t="s">
        <v>255</v>
      </c>
      <c r="AW35" t="s">
        <v>70</v>
      </c>
      <c r="AX35">
        <v>4743</v>
      </c>
      <c r="AY35" t="s">
        <v>354</v>
      </c>
      <c r="AZ35">
        <v>1</v>
      </c>
      <c r="BA35" t="s">
        <v>288</v>
      </c>
      <c r="BB35">
        <v>1</v>
      </c>
      <c r="BC35">
        <v>1</v>
      </c>
      <c r="BE35" t="s">
        <v>70</v>
      </c>
      <c r="BF35">
        <v>0</v>
      </c>
      <c r="BG35" t="s">
        <v>303</v>
      </c>
      <c r="BI35" t="s">
        <v>117</v>
      </c>
      <c r="BJ35" t="s">
        <v>255</v>
      </c>
      <c r="BK35" t="s">
        <v>70</v>
      </c>
      <c r="BL35">
        <v>0.79717948717948717</v>
      </c>
      <c r="BM35">
        <v>4743</v>
      </c>
      <c r="BN35" t="s">
        <v>119</v>
      </c>
      <c r="BO35" t="s">
        <v>175</v>
      </c>
      <c r="BP35">
        <v>1</v>
      </c>
      <c r="BQ35">
        <v>2522.2379999999998</v>
      </c>
      <c r="BR35">
        <v>2.6906098436086247E-2</v>
      </c>
      <c r="BS35">
        <v>0.26029333063756077</v>
      </c>
      <c r="BT35">
        <v>0.17880945414350272</v>
      </c>
      <c r="BU35">
        <v>14.432</v>
      </c>
      <c r="BV35">
        <v>3.9647329078381977E-2</v>
      </c>
      <c r="BW35">
        <v>11.339136116417246</v>
      </c>
      <c r="BX35">
        <v>22</v>
      </c>
      <c r="BY35">
        <v>1</v>
      </c>
      <c r="BZ35">
        <v>286</v>
      </c>
    </row>
    <row r="36" spans="1:78" ht="16.5">
      <c r="A36" s="104" t="str">
        <f t="shared" si="1"/>
        <v>강화교통</v>
      </c>
      <c r="B36" s="105" t="str">
        <f t="shared" si="2"/>
        <v>박소열</v>
      </c>
      <c r="C36" s="106" t="str">
        <f t="shared" si="3"/>
        <v>B</v>
      </c>
      <c r="D36" s="107">
        <f t="shared" si="4"/>
        <v>0.93999999999999984</v>
      </c>
      <c r="E36" s="108">
        <f t="shared" si="5"/>
        <v>6719</v>
      </c>
      <c r="F36" s="282" t="str">
        <f t="shared" si="6"/>
        <v>800</v>
      </c>
      <c r="G36" s="109" t="str">
        <f t="shared" si="7"/>
        <v>78바3242</v>
      </c>
      <c r="H36" s="110">
        <f t="shared" si="8"/>
        <v>1</v>
      </c>
      <c r="I36" s="111">
        <f t="shared" si="9"/>
        <v>3102.4169999999999</v>
      </c>
      <c r="J36" s="112">
        <f t="shared" si="10"/>
        <v>6.5021104488567454E-3</v>
      </c>
      <c r="K36" s="112">
        <f t="shared" si="11"/>
        <v>0.32271963096532014</v>
      </c>
      <c r="L36" s="112">
        <f t="shared" si="12"/>
        <v>0.19500924601689587</v>
      </c>
      <c r="M36" s="113">
        <f t="shared" si="13"/>
        <v>11.699</v>
      </c>
      <c r="N36" s="114">
        <f t="shared" si="14"/>
        <v>0.2256305325815324</v>
      </c>
      <c r="O36" s="114">
        <f t="shared" si="15"/>
        <v>14.504819951669941</v>
      </c>
      <c r="P36" s="223">
        <f t="shared" si="16"/>
        <v>0</v>
      </c>
      <c r="Q36" s="224">
        <f t="shared" si="17"/>
        <v>7</v>
      </c>
      <c r="R36" s="224">
        <f t="shared" si="18"/>
        <v>450</v>
      </c>
      <c r="T36">
        <v>503</v>
      </c>
      <c r="U36">
        <v>6719</v>
      </c>
      <c r="V36" t="s">
        <v>256</v>
      </c>
      <c r="W36">
        <v>3102.4169999999999</v>
      </c>
      <c r="X36">
        <v>1222.3820000000001</v>
      </c>
      <c r="Y36">
        <v>2.5379999999999998</v>
      </c>
      <c r="Z36">
        <v>11.699</v>
      </c>
      <c r="AA36">
        <v>140.33412799999999</v>
      </c>
      <c r="AB36">
        <v>0.91246799999999995</v>
      </c>
      <c r="AC36">
        <v>45.288578000000001</v>
      </c>
      <c r="AD36" s="1">
        <v>605</v>
      </c>
      <c r="AE36">
        <v>7</v>
      </c>
      <c r="AF36">
        <v>450</v>
      </c>
      <c r="AG36">
        <v>75</v>
      </c>
      <c r="AH36">
        <v>22.107358999999999</v>
      </c>
      <c r="AI36">
        <v>3519.9</v>
      </c>
      <c r="AJ36">
        <v>0</v>
      </c>
      <c r="AK36">
        <v>0</v>
      </c>
      <c r="AL36">
        <v>0</v>
      </c>
      <c r="AM36">
        <v>0.93999999999999984</v>
      </c>
      <c r="AN36" t="s">
        <v>68</v>
      </c>
      <c r="AO36">
        <v>3102.4169999999999</v>
      </c>
      <c r="AP36" t="s">
        <v>484</v>
      </c>
      <c r="AQ36" t="s">
        <v>117</v>
      </c>
      <c r="AR36" t="s">
        <v>122</v>
      </c>
      <c r="AS36" t="s">
        <v>117</v>
      </c>
      <c r="AT36" t="s">
        <v>122</v>
      </c>
      <c r="AU36" t="s">
        <v>202</v>
      </c>
      <c r="AV36" t="s">
        <v>256</v>
      </c>
      <c r="AW36" t="s">
        <v>68</v>
      </c>
      <c r="AX36">
        <v>6719</v>
      </c>
      <c r="AY36" t="s">
        <v>368</v>
      </c>
      <c r="AZ36">
        <v>2</v>
      </c>
      <c r="BA36" t="s">
        <v>199</v>
      </c>
      <c r="BB36">
        <v>1</v>
      </c>
      <c r="BC36">
        <v>1</v>
      </c>
      <c r="BE36" t="s">
        <v>68</v>
      </c>
      <c r="BF36">
        <v>0</v>
      </c>
      <c r="BG36" t="s">
        <v>303</v>
      </c>
      <c r="BI36" t="s">
        <v>117</v>
      </c>
      <c r="BJ36" t="s">
        <v>256</v>
      </c>
      <c r="BK36" t="s">
        <v>68</v>
      </c>
      <c r="BL36">
        <v>0.93999999999999984</v>
      </c>
      <c r="BM36">
        <v>6719</v>
      </c>
      <c r="BN36" t="s">
        <v>122</v>
      </c>
      <c r="BO36" t="s">
        <v>202</v>
      </c>
      <c r="BP36">
        <v>1</v>
      </c>
      <c r="BQ36">
        <v>3102.4169999999999</v>
      </c>
      <c r="BR36">
        <v>6.5021104488567454E-3</v>
      </c>
      <c r="BS36">
        <v>0.32271963096532014</v>
      </c>
      <c r="BT36">
        <v>0.19500924601689587</v>
      </c>
      <c r="BU36">
        <v>11.699</v>
      </c>
      <c r="BV36">
        <v>0.2256305325815324</v>
      </c>
      <c r="BW36">
        <v>14.504819951669941</v>
      </c>
      <c r="BX36">
        <v>0</v>
      </c>
      <c r="BY36">
        <v>7</v>
      </c>
      <c r="BZ36">
        <v>450</v>
      </c>
    </row>
    <row r="37" spans="1:78" ht="16.5">
      <c r="A37" s="120" t="str">
        <f t="shared" si="1"/>
        <v>강화교통</v>
      </c>
      <c r="B37" s="121" t="str">
        <f t="shared" si="2"/>
        <v>박용규</v>
      </c>
      <c r="C37" s="122" t="str">
        <f t="shared" si="3"/>
        <v>F</v>
      </c>
      <c r="D37" s="123">
        <f t="shared" si="4"/>
        <v>0.76735986898537289</v>
      </c>
      <c r="E37" s="124">
        <f t="shared" si="5"/>
        <v>4156</v>
      </c>
      <c r="F37" s="281" t="str">
        <f t="shared" si="6"/>
        <v>800</v>
      </c>
      <c r="G37" s="125" t="str">
        <f t="shared" si="7"/>
        <v>70바3704</v>
      </c>
      <c r="H37" s="126">
        <f t="shared" si="8"/>
        <v>3</v>
      </c>
      <c r="I37" s="127">
        <f t="shared" si="9"/>
        <v>1934.0029999999999</v>
      </c>
      <c r="J37" s="128">
        <f t="shared" si="10"/>
        <v>3.2787757734144683E-2</v>
      </c>
      <c r="K37" s="128">
        <f t="shared" si="11"/>
        <v>0.41741719626823365</v>
      </c>
      <c r="L37" s="128">
        <f t="shared" si="12"/>
        <v>0.21147847237051856</v>
      </c>
      <c r="M37" s="129">
        <f t="shared" si="13"/>
        <v>14.521000000000001</v>
      </c>
      <c r="N37" s="130">
        <f t="shared" si="14"/>
        <v>0.20682491185380789</v>
      </c>
      <c r="O37" s="130">
        <f t="shared" si="15"/>
        <v>19.389835486294491</v>
      </c>
      <c r="P37" s="221">
        <f t="shared" si="16"/>
        <v>32</v>
      </c>
      <c r="Q37" s="222">
        <f t="shared" si="17"/>
        <v>4</v>
      </c>
      <c r="R37" s="222">
        <f t="shared" si="18"/>
        <v>375</v>
      </c>
      <c r="T37">
        <v>503</v>
      </c>
      <c r="U37">
        <v>4156</v>
      </c>
      <c r="V37" t="s">
        <v>219</v>
      </c>
      <c r="W37">
        <v>1934.0029999999999</v>
      </c>
      <c r="X37">
        <v>902.08100000000002</v>
      </c>
      <c r="Y37">
        <v>2.1440000000000001</v>
      </c>
      <c r="Z37">
        <v>14.521000000000001</v>
      </c>
      <c r="AA37">
        <v>106.70443</v>
      </c>
      <c r="AB37">
        <v>3.498599</v>
      </c>
      <c r="AC37">
        <v>44.540264000000001</v>
      </c>
      <c r="AD37" s="1">
        <v>409</v>
      </c>
      <c r="AE37">
        <v>4</v>
      </c>
      <c r="AF37">
        <v>375</v>
      </c>
      <c r="AG37">
        <v>97</v>
      </c>
      <c r="AH37">
        <v>18.124860999999999</v>
      </c>
      <c r="AI37">
        <v>7314.8</v>
      </c>
      <c r="AJ37">
        <v>540.29999999999995</v>
      </c>
      <c r="AK37">
        <v>32</v>
      </c>
      <c r="AL37">
        <v>30486</v>
      </c>
      <c r="AM37">
        <v>0.76735986898537289</v>
      </c>
      <c r="AN37" t="s">
        <v>70</v>
      </c>
      <c r="AO37">
        <v>960.19500000000005</v>
      </c>
      <c r="AP37" t="s">
        <v>485</v>
      </c>
      <c r="AQ37" t="s">
        <v>117</v>
      </c>
      <c r="AR37" t="s">
        <v>122</v>
      </c>
      <c r="AS37" t="s">
        <v>117</v>
      </c>
      <c r="AT37" t="s">
        <v>122</v>
      </c>
      <c r="AU37" t="s">
        <v>282</v>
      </c>
      <c r="AV37" t="s">
        <v>219</v>
      </c>
      <c r="AW37" t="s">
        <v>70</v>
      </c>
      <c r="AX37">
        <v>4156</v>
      </c>
      <c r="AY37" t="s">
        <v>377</v>
      </c>
      <c r="AZ37">
        <v>1</v>
      </c>
      <c r="BA37" t="s">
        <v>271</v>
      </c>
      <c r="BB37">
        <v>3</v>
      </c>
      <c r="BC37">
        <v>1</v>
      </c>
      <c r="BE37" t="s">
        <v>70</v>
      </c>
      <c r="BF37">
        <v>0</v>
      </c>
      <c r="BG37" t="s">
        <v>303</v>
      </c>
      <c r="BI37" t="s">
        <v>117</v>
      </c>
      <c r="BJ37" t="s">
        <v>219</v>
      </c>
      <c r="BK37" t="s">
        <v>70</v>
      </c>
      <c r="BL37">
        <v>0.76735986898537289</v>
      </c>
      <c r="BM37">
        <v>4156</v>
      </c>
      <c r="BN37" t="s">
        <v>122</v>
      </c>
      <c r="BO37" t="s">
        <v>282</v>
      </c>
      <c r="BP37">
        <v>3</v>
      </c>
      <c r="BQ37">
        <v>1934.0029999999999</v>
      </c>
      <c r="BR37">
        <v>3.2787757734144683E-2</v>
      </c>
      <c r="BS37">
        <v>0.41741719626823365</v>
      </c>
      <c r="BT37">
        <v>0.21147847237051856</v>
      </c>
      <c r="BU37">
        <v>14.521000000000001</v>
      </c>
      <c r="BV37">
        <v>0.20682491185380789</v>
      </c>
      <c r="BW37">
        <v>19.389835486294491</v>
      </c>
      <c r="BX37">
        <v>32</v>
      </c>
      <c r="BY37">
        <v>4</v>
      </c>
      <c r="BZ37">
        <v>375</v>
      </c>
    </row>
    <row r="38" spans="1:78" ht="16.5">
      <c r="A38" s="104" t="str">
        <f t="shared" si="1"/>
        <v>강화교통</v>
      </c>
      <c r="B38" s="105" t="str">
        <f t="shared" si="2"/>
        <v>박원숙</v>
      </c>
      <c r="C38" s="106" t="str">
        <f t="shared" si="3"/>
        <v>C</v>
      </c>
      <c r="D38" s="107">
        <f t="shared" si="4"/>
        <v>0.8706330564589958</v>
      </c>
      <c r="E38" s="108">
        <f t="shared" si="5"/>
        <v>6050</v>
      </c>
      <c r="F38" s="282" t="str">
        <f t="shared" si="6"/>
        <v>17</v>
      </c>
      <c r="G38" s="109" t="str">
        <f t="shared" si="7"/>
        <v>70바3716</v>
      </c>
      <c r="H38" s="110">
        <f t="shared" si="8"/>
        <v>2</v>
      </c>
      <c r="I38" s="111">
        <f t="shared" si="9"/>
        <v>1968.402</v>
      </c>
      <c r="J38" s="112">
        <f t="shared" si="10"/>
        <v>1.6865709870341312E-2</v>
      </c>
      <c r="K38" s="112">
        <f t="shared" si="11"/>
        <v>0.37752914390098841</v>
      </c>
      <c r="L38" s="112">
        <f t="shared" si="12"/>
        <v>0.13462697152309336</v>
      </c>
      <c r="M38" s="113">
        <f t="shared" si="13"/>
        <v>10.180999999999999</v>
      </c>
      <c r="N38" s="114">
        <f t="shared" si="14"/>
        <v>0</v>
      </c>
      <c r="O38" s="114">
        <f t="shared" si="15"/>
        <v>1.0668552460320606</v>
      </c>
      <c r="P38" s="223">
        <f t="shared" si="16"/>
        <v>10</v>
      </c>
      <c r="Q38" s="224">
        <f t="shared" si="17"/>
        <v>0</v>
      </c>
      <c r="R38" s="224">
        <f t="shared" si="18"/>
        <v>21</v>
      </c>
      <c r="T38">
        <v>503</v>
      </c>
      <c r="U38">
        <v>6050</v>
      </c>
      <c r="V38" t="s">
        <v>486</v>
      </c>
      <c r="W38">
        <v>1968.402</v>
      </c>
      <c r="X38">
        <v>905.05799999999999</v>
      </c>
      <c r="Y38">
        <v>2.1749999999999998</v>
      </c>
      <c r="Z38">
        <v>10.180999999999999</v>
      </c>
      <c r="AA38">
        <v>140.93163100000001</v>
      </c>
      <c r="AB38">
        <v>2.3769119999999999</v>
      </c>
      <c r="AC38">
        <v>53.205798000000001</v>
      </c>
      <c r="AD38" s="1">
        <v>265</v>
      </c>
      <c r="AE38">
        <v>0</v>
      </c>
      <c r="AF38">
        <v>21</v>
      </c>
      <c r="AG38">
        <v>64</v>
      </c>
      <c r="AH38">
        <v>13.96707</v>
      </c>
      <c r="AI38">
        <v>0</v>
      </c>
      <c r="AJ38">
        <v>0</v>
      </c>
      <c r="AK38">
        <v>10</v>
      </c>
      <c r="AL38">
        <v>3160</v>
      </c>
      <c r="AM38">
        <v>0.8706330564589958</v>
      </c>
      <c r="AN38" t="s">
        <v>69</v>
      </c>
      <c r="AO38">
        <v>1715.134</v>
      </c>
      <c r="AP38" t="s">
        <v>487</v>
      </c>
      <c r="AQ38" t="s">
        <v>117</v>
      </c>
      <c r="AR38" t="s">
        <v>118</v>
      </c>
      <c r="AS38" t="s">
        <v>117</v>
      </c>
      <c r="AT38" t="s">
        <v>118</v>
      </c>
      <c r="AU38" t="s">
        <v>436</v>
      </c>
      <c r="AV38" t="s">
        <v>486</v>
      </c>
      <c r="AW38" t="s">
        <v>69</v>
      </c>
      <c r="AX38">
        <v>6050</v>
      </c>
      <c r="AY38" t="s">
        <v>352</v>
      </c>
      <c r="AZ38">
        <v>5</v>
      </c>
      <c r="BA38" t="s">
        <v>330</v>
      </c>
      <c r="BB38">
        <v>2</v>
      </c>
      <c r="BC38">
        <v>1</v>
      </c>
      <c r="BE38" t="s">
        <v>437</v>
      </c>
      <c r="BF38" t="s">
        <v>438</v>
      </c>
      <c r="BG38" t="s">
        <v>437</v>
      </c>
      <c r="BI38" t="s">
        <v>117</v>
      </c>
      <c r="BJ38" t="s">
        <v>486</v>
      </c>
      <c r="BK38" t="s">
        <v>69</v>
      </c>
      <c r="BL38">
        <v>0.8706330564589958</v>
      </c>
      <c r="BM38">
        <v>6050</v>
      </c>
      <c r="BN38" t="s">
        <v>118</v>
      </c>
      <c r="BO38" t="s">
        <v>436</v>
      </c>
      <c r="BP38">
        <v>2</v>
      </c>
      <c r="BQ38">
        <v>1968.402</v>
      </c>
      <c r="BR38">
        <v>1.6865709870341312E-2</v>
      </c>
      <c r="BS38">
        <v>0.37752914390098841</v>
      </c>
      <c r="BT38">
        <v>0.13462697152309336</v>
      </c>
      <c r="BU38">
        <v>10.180999999999999</v>
      </c>
      <c r="BV38">
        <v>0</v>
      </c>
      <c r="BW38">
        <v>1.0668552460320606</v>
      </c>
      <c r="BX38">
        <v>10</v>
      </c>
      <c r="BY38">
        <v>0</v>
      </c>
      <c r="BZ38">
        <v>21</v>
      </c>
    </row>
    <row r="39" spans="1:78" ht="16.5">
      <c r="A39" s="120" t="str">
        <f t="shared" si="1"/>
        <v>강화교통</v>
      </c>
      <c r="B39" s="121" t="str">
        <f t="shared" si="2"/>
        <v>박은서</v>
      </c>
      <c r="C39" s="122" t="str">
        <f t="shared" si="3"/>
        <v>C</v>
      </c>
      <c r="D39" s="123">
        <f t="shared" si="4"/>
        <v>0.87454545454545463</v>
      </c>
      <c r="E39" s="124">
        <f t="shared" si="5"/>
        <v>2824</v>
      </c>
      <c r="F39" s="281" t="str">
        <f t="shared" si="6"/>
        <v>71</v>
      </c>
      <c r="G39" s="125" t="str">
        <f t="shared" si="7"/>
        <v>78바3208</v>
      </c>
      <c r="H39" s="126">
        <f t="shared" si="8"/>
        <v>1</v>
      </c>
      <c r="I39" s="127">
        <f t="shared" si="9"/>
        <v>4013.6179999999999</v>
      </c>
      <c r="J39" s="128">
        <f t="shared" si="10"/>
        <v>1.4680133019762625E-2</v>
      </c>
      <c r="K39" s="128">
        <f t="shared" si="11"/>
        <v>0.25128132611345455</v>
      </c>
      <c r="L39" s="128">
        <f t="shared" si="12"/>
        <v>8.944548285362483E-2</v>
      </c>
      <c r="M39" s="129">
        <f t="shared" si="13"/>
        <v>12.406000000000001</v>
      </c>
      <c r="N39" s="130">
        <f t="shared" si="14"/>
        <v>4.9830352564693502E-2</v>
      </c>
      <c r="O39" s="130">
        <f t="shared" si="15"/>
        <v>19.782649968183321</v>
      </c>
      <c r="P39" s="221">
        <f t="shared" si="16"/>
        <v>7</v>
      </c>
      <c r="Q39" s="222">
        <f t="shared" si="17"/>
        <v>2</v>
      </c>
      <c r="R39" s="222">
        <f t="shared" si="18"/>
        <v>794</v>
      </c>
      <c r="T39">
        <v>503</v>
      </c>
      <c r="U39">
        <v>2824</v>
      </c>
      <c r="V39" t="s">
        <v>220</v>
      </c>
      <c r="W39">
        <v>4013.6179999999999</v>
      </c>
      <c r="X39">
        <v>1390.931</v>
      </c>
      <c r="Y39">
        <v>2.8860000000000001</v>
      </c>
      <c r="Z39">
        <v>12.406000000000001</v>
      </c>
      <c r="AA39">
        <v>155.25302099999999</v>
      </c>
      <c r="AB39">
        <v>2.2791350000000001</v>
      </c>
      <c r="AC39">
        <v>39.012185000000002</v>
      </c>
      <c r="AD39" s="1">
        <v>359</v>
      </c>
      <c r="AE39">
        <v>2</v>
      </c>
      <c r="AF39">
        <v>794</v>
      </c>
      <c r="AG39">
        <v>80</v>
      </c>
      <c r="AH39">
        <v>25.852108000000001</v>
      </c>
      <c r="AI39">
        <v>5878.4</v>
      </c>
      <c r="AJ39">
        <v>0</v>
      </c>
      <c r="AK39">
        <v>7</v>
      </c>
      <c r="AL39">
        <v>12477</v>
      </c>
      <c r="AM39">
        <v>0.87454545454545463</v>
      </c>
      <c r="AN39" t="s">
        <v>69</v>
      </c>
      <c r="AO39">
        <v>4013.6179999999999</v>
      </c>
      <c r="AP39" t="s">
        <v>488</v>
      </c>
      <c r="AQ39" t="s">
        <v>117</v>
      </c>
      <c r="AR39" t="s">
        <v>121</v>
      </c>
      <c r="AS39" t="s">
        <v>117</v>
      </c>
      <c r="AT39" t="s">
        <v>121</v>
      </c>
      <c r="AU39" t="s">
        <v>187</v>
      </c>
      <c r="AV39" t="s">
        <v>220</v>
      </c>
      <c r="AW39" t="s">
        <v>69</v>
      </c>
      <c r="AX39">
        <v>2824</v>
      </c>
      <c r="AY39" t="s">
        <v>373</v>
      </c>
      <c r="AZ39">
        <v>2</v>
      </c>
      <c r="BA39" t="s">
        <v>316</v>
      </c>
      <c r="BB39">
        <v>1</v>
      </c>
      <c r="BC39">
        <v>1</v>
      </c>
      <c r="BE39" t="s">
        <v>69</v>
      </c>
      <c r="BF39">
        <v>0</v>
      </c>
      <c r="BG39" t="s">
        <v>303</v>
      </c>
      <c r="BI39" t="s">
        <v>117</v>
      </c>
      <c r="BJ39" t="s">
        <v>220</v>
      </c>
      <c r="BK39" t="s">
        <v>69</v>
      </c>
      <c r="BL39">
        <v>0.87454545454545463</v>
      </c>
      <c r="BM39">
        <v>2824</v>
      </c>
      <c r="BN39" t="s">
        <v>121</v>
      </c>
      <c r="BO39" t="s">
        <v>187</v>
      </c>
      <c r="BP39">
        <v>1</v>
      </c>
      <c r="BQ39">
        <v>4013.6179999999999</v>
      </c>
      <c r="BR39">
        <v>1.4680133019762625E-2</v>
      </c>
      <c r="BS39">
        <v>0.25128132611345455</v>
      </c>
      <c r="BT39">
        <v>8.944548285362483E-2</v>
      </c>
      <c r="BU39">
        <v>12.406000000000001</v>
      </c>
      <c r="BV39">
        <v>4.9830352564693502E-2</v>
      </c>
      <c r="BW39">
        <v>19.782649968183321</v>
      </c>
      <c r="BX39">
        <v>7</v>
      </c>
      <c r="BY39">
        <v>2</v>
      </c>
      <c r="BZ39">
        <v>794</v>
      </c>
    </row>
    <row r="40" spans="1:78" ht="16.5">
      <c r="A40" s="104" t="str">
        <f t="shared" si="1"/>
        <v>강화교통</v>
      </c>
      <c r="B40" s="105" t="str">
        <f t="shared" si="2"/>
        <v>박종무</v>
      </c>
      <c r="C40" s="106" t="str">
        <f t="shared" si="3"/>
        <v>D</v>
      </c>
      <c r="D40" s="107">
        <f t="shared" si="4"/>
        <v>0.8147926924164629</v>
      </c>
      <c r="E40" s="108">
        <f t="shared" si="5"/>
        <v>1424</v>
      </c>
      <c r="F40" s="282" t="str">
        <f t="shared" si="6"/>
        <v>17</v>
      </c>
      <c r="G40" s="109" t="str">
        <f t="shared" si="7"/>
        <v>70바3702</v>
      </c>
      <c r="H40" s="110">
        <f t="shared" si="8"/>
        <v>2</v>
      </c>
      <c r="I40" s="111">
        <f t="shared" si="9"/>
        <v>2501.1460000000002</v>
      </c>
      <c r="J40" s="112">
        <f t="shared" si="10"/>
        <v>1.8975034438441164E-2</v>
      </c>
      <c r="K40" s="112">
        <f t="shared" si="11"/>
        <v>0.40532625995489679</v>
      </c>
      <c r="L40" s="112">
        <f t="shared" si="12"/>
        <v>0.14793218788507348</v>
      </c>
      <c r="M40" s="113">
        <f t="shared" si="13"/>
        <v>12.789</v>
      </c>
      <c r="N40" s="114">
        <f t="shared" si="14"/>
        <v>0.95956013763290904</v>
      </c>
      <c r="O40" s="114">
        <f t="shared" si="15"/>
        <v>8.2762061870838401</v>
      </c>
      <c r="P40" s="223">
        <f t="shared" si="16"/>
        <v>35</v>
      </c>
      <c r="Q40" s="224">
        <f t="shared" si="17"/>
        <v>24</v>
      </c>
      <c r="R40" s="224">
        <f t="shared" si="18"/>
        <v>207</v>
      </c>
      <c r="T40">
        <v>503</v>
      </c>
      <c r="U40">
        <v>1424</v>
      </c>
      <c r="V40" t="s">
        <v>321</v>
      </c>
      <c r="W40">
        <v>2501.1460000000002</v>
      </c>
      <c r="X40">
        <v>1220.444</v>
      </c>
      <c r="Y40">
        <v>2.0489999999999999</v>
      </c>
      <c r="Z40">
        <v>12.789</v>
      </c>
      <c r="AA40">
        <v>173.559685</v>
      </c>
      <c r="AB40">
        <v>3.293301</v>
      </c>
      <c r="AC40">
        <v>70.348298</v>
      </c>
      <c r="AD40" s="1">
        <v>370</v>
      </c>
      <c r="AE40">
        <v>24</v>
      </c>
      <c r="AF40">
        <v>207</v>
      </c>
      <c r="AG40">
        <v>72</v>
      </c>
      <c r="AH40">
        <v>14.410869</v>
      </c>
      <c r="AI40">
        <v>166.2</v>
      </c>
      <c r="AJ40">
        <v>0</v>
      </c>
      <c r="AK40">
        <v>35</v>
      </c>
      <c r="AL40">
        <v>12061</v>
      </c>
      <c r="AM40">
        <v>0.8147926924164629</v>
      </c>
      <c r="AN40" t="s">
        <v>67</v>
      </c>
      <c r="AO40">
        <v>2287.6480000000001</v>
      </c>
      <c r="AP40" t="s">
        <v>489</v>
      </c>
      <c r="AQ40" t="s">
        <v>117</v>
      </c>
      <c r="AR40" t="s">
        <v>118</v>
      </c>
      <c r="AS40" t="s">
        <v>117</v>
      </c>
      <c r="AT40" t="s">
        <v>118</v>
      </c>
      <c r="AU40" t="s">
        <v>299</v>
      </c>
      <c r="AV40" t="s">
        <v>321</v>
      </c>
      <c r="AW40" t="s">
        <v>67</v>
      </c>
      <c r="AX40">
        <v>1424</v>
      </c>
      <c r="AY40" t="s">
        <v>362</v>
      </c>
      <c r="AZ40">
        <v>4</v>
      </c>
      <c r="BA40" t="s">
        <v>490</v>
      </c>
      <c r="BB40">
        <v>2</v>
      </c>
      <c r="BC40">
        <v>1</v>
      </c>
      <c r="BE40" t="s">
        <v>67</v>
      </c>
      <c r="BF40">
        <v>0</v>
      </c>
      <c r="BG40" t="s">
        <v>303</v>
      </c>
      <c r="BI40" t="s">
        <v>117</v>
      </c>
      <c r="BJ40" t="s">
        <v>321</v>
      </c>
      <c r="BK40" t="s">
        <v>67</v>
      </c>
      <c r="BL40">
        <v>0.8147926924164629</v>
      </c>
      <c r="BM40">
        <v>1424</v>
      </c>
      <c r="BN40" t="s">
        <v>118</v>
      </c>
      <c r="BO40" t="s">
        <v>299</v>
      </c>
      <c r="BP40">
        <v>2</v>
      </c>
      <c r="BQ40">
        <v>2501.1460000000002</v>
      </c>
      <c r="BR40">
        <v>1.8975034438441164E-2</v>
      </c>
      <c r="BS40">
        <v>0.40532625995489679</v>
      </c>
      <c r="BT40">
        <v>0.14793218788507348</v>
      </c>
      <c r="BU40">
        <v>12.789</v>
      </c>
      <c r="BV40">
        <v>0.95956013763290904</v>
      </c>
      <c r="BW40">
        <v>8.2762061870838401</v>
      </c>
      <c r="BX40">
        <v>35</v>
      </c>
      <c r="BY40">
        <v>24</v>
      </c>
      <c r="BZ40">
        <v>207</v>
      </c>
    </row>
    <row r="41" spans="1:78" ht="16.5">
      <c r="A41" s="120" t="str">
        <f t="shared" si="1"/>
        <v>강화교통</v>
      </c>
      <c r="B41" s="121" t="str">
        <f t="shared" si="2"/>
        <v>박진철</v>
      </c>
      <c r="C41" s="122" t="str">
        <f t="shared" si="3"/>
        <v>C</v>
      </c>
      <c r="D41" s="123">
        <f t="shared" si="4"/>
        <v>0.85407407407407399</v>
      </c>
      <c r="E41" s="124">
        <f t="shared" si="5"/>
        <v>1862</v>
      </c>
      <c r="F41" s="281" t="str">
        <f t="shared" si="6"/>
        <v>800</v>
      </c>
      <c r="G41" s="125" t="str">
        <f t="shared" si="7"/>
        <v>78바3241</v>
      </c>
      <c r="H41" s="126">
        <f t="shared" si="8"/>
        <v>1</v>
      </c>
      <c r="I41" s="127">
        <f t="shared" si="9"/>
        <v>2746.8690000000001</v>
      </c>
      <c r="J41" s="128">
        <f t="shared" si="10"/>
        <v>2.1665933873631197E-2</v>
      </c>
      <c r="K41" s="128">
        <f t="shared" si="11"/>
        <v>0.46089543384933429</v>
      </c>
      <c r="L41" s="128">
        <f t="shared" si="12"/>
        <v>0.2515591387867423</v>
      </c>
      <c r="M41" s="129">
        <f t="shared" si="13"/>
        <v>14.244999999999999</v>
      </c>
      <c r="N41" s="130">
        <f t="shared" si="14"/>
        <v>1.9658746012277979</v>
      </c>
      <c r="O41" s="130">
        <f t="shared" si="15"/>
        <v>32.728171601922043</v>
      </c>
      <c r="P41" s="221">
        <f t="shared" si="16"/>
        <v>65</v>
      </c>
      <c r="Q41" s="222">
        <f t="shared" si="17"/>
        <v>54</v>
      </c>
      <c r="R41" s="222">
        <f t="shared" si="18"/>
        <v>899</v>
      </c>
      <c r="T41">
        <v>503</v>
      </c>
      <c r="U41">
        <v>1862</v>
      </c>
      <c r="V41" t="s">
        <v>221</v>
      </c>
      <c r="W41">
        <v>2746.8690000000001</v>
      </c>
      <c r="X41">
        <v>1190.9970000000001</v>
      </c>
      <c r="Y41">
        <v>2.306</v>
      </c>
      <c r="Z41">
        <v>14.244999999999999</v>
      </c>
      <c r="AA41">
        <v>152.73525799999999</v>
      </c>
      <c r="AB41">
        <v>3.3091520000000001</v>
      </c>
      <c r="AC41">
        <v>70.394982999999996</v>
      </c>
      <c r="AD41" s="1">
        <v>691</v>
      </c>
      <c r="AE41">
        <v>54</v>
      </c>
      <c r="AF41">
        <v>899</v>
      </c>
      <c r="AG41">
        <v>99</v>
      </c>
      <c r="AH41">
        <v>17.984511000000001</v>
      </c>
      <c r="AI41">
        <v>12548.9</v>
      </c>
      <c r="AJ41">
        <v>113.1</v>
      </c>
      <c r="AK41">
        <v>65</v>
      </c>
      <c r="AL41">
        <v>67466</v>
      </c>
      <c r="AM41">
        <v>0.85407407407407399</v>
      </c>
      <c r="AN41" t="s">
        <v>69</v>
      </c>
      <c r="AO41">
        <v>2746.8690000000001</v>
      </c>
      <c r="AP41" t="s">
        <v>491</v>
      </c>
      <c r="AQ41" t="s">
        <v>117</v>
      </c>
      <c r="AR41" t="s">
        <v>122</v>
      </c>
      <c r="AS41" t="s">
        <v>117</v>
      </c>
      <c r="AT41" t="s">
        <v>122</v>
      </c>
      <c r="AU41" t="s">
        <v>276</v>
      </c>
      <c r="AV41" t="s">
        <v>221</v>
      </c>
      <c r="AW41" t="s">
        <v>69</v>
      </c>
      <c r="AX41">
        <v>1862</v>
      </c>
      <c r="AY41" t="s">
        <v>353</v>
      </c>
      <c r="AZ41">
        <v>9</v>
      </c>
      <c r="BA41" t="s">
        <v>492</v>
      </c>
      <c r="BB41">
        <v>1</v>
      </c>
      <c r="BC41">
        <v>1</v>
      </c>
      <c r="BE41" t="s">
        <v>67</v>
      </c>
      <c r="BF41">
        <v>1</v>
      </c>
      <c r="BG41" t="s">
        <v>298</v>
      </c>
      <c r="BI41" t="s">
        <v>117</v>
      </c>
      <c r="BJ41" t="s">
        <v>221</v>
      </c>
      <c r="BK41" t="s">
        <v>69</v>
      </c>
      <c r="BL41">
        <v>0.85407407407407399</v>
      </c>
      <c r="BM41">
        <v>1862</v>
      </c>
      <c r="BN41" t="s">
        <v>122</v>
      </c>
      <c r="BO41" t="s">
        <v>276</v>
      </c>
      <c r="BP41">
        <v>1</v>
      </c>
      <c r="BQ41">
        <v>2746.8690000000001</v>
      </c>
      <c r="BR41">
        <v>2.1665933873631197E-2</v>
      </c>
      <c r="BS41">
        <v>0.46089543384933429</v>
      </c>
      <c r="BT41">
        <v>0.2515591387867423</v>
      </c>
      <c r="BU41">
        <v>14.244999999999999</v>
      </c>
      <c r="BV41">
        <v>1.9658746012277979</v>
      </c>
      <c r="BW41">
        <v>32.728171601922043</v>
      </c>
      <c r="BX41">
        <v>65</v>
      </c>
      <c r="BY41">
        <v>54</v>
      </c>
      <c r="BZ41">
        <v>899</v>
      </c>
    </row>
    <row r="42" spans="1:78" ht="16.5">
      <c r="A42" s="104" t="str">
        <f t="shared" si="1"/>
        <v>강화교통</v>
      </c>
      <c r="B42" s="105" t="str">
        <f t="shared" si="2"/>
        <v>박형규</v>
      </c>
      <c r="C42" s="106" t="str">
        <f t="shared" si="3"/>
        <v>C</v>
      </c>
      <c r="D42" s="107">
        <f t="shared" si="4"/>
        <v>0.85285329951086186</v>
      </c>
      <c r="E42" s="108">
        <f t="shared" si="5"/>
        <v>5292</v>
      </c>
      <c r="F42" s="282" t="str">
        <f t="shared" si="6"/>
        <v>800</v>
      </c>
      <c r="G42" s="109" t="str">
        <f t="shared" si="7"/>
        <v>70바3720</v>
      </c>
      <c r="H42" s="110">
        <f t="shared" si="8"/>
        <v>6</v>
      </c>
      <c r="I42" s="111">
        <f t="shared" si="9"/>
        <v>2403.038</v>
      </c>
      <c r="J42" s="112">
        <f t="shared" si="10"/>
        <v>5.299576253665552E-2</v>
      </c>
      <c r="K42" s="112">
        <f t="shared" si="11"/>
        <v>0.32653801601053795</v>
      </c>
      <c r="L42" s="112">
        <f t="shared" si="12"/>
        <v>0.30711124834480352</v>
      </c>
      <c r="M42" s="113">
        <f t="shared" si="13"/>
        <v>15.311</v>
      </c>
      <c r="N42" s="114">
        <f t="shared" si="14"/>
        <v>2.2471554756936842</v>
      </c>
      <c r="O42" s="114">
        <f t="shared" si="15"/>
        <v>41.322692358589421</v>
      </c>
      <c r="P42" s="223">
        <f t="shared" si="16"/>
        <v>22</v>
      </c>
      <c r="Q42" s="224">
        <f t="shared" si="17"/>
        <v>54</v>
      </c>
      <c r="R42" s="224">
        <f t="shared" si="18"/>
        <v>993</v>
      </c>
      <c r="T42">
        <v>503</v>
      </c>
      <c r="U42">
        <v>5292</v>
      </c>
      <c r="V42" t="s">
        <v>257</v>
      </c>
      <c r="W42">
        <v>2403.038</v>
      </c>
      <c r="X42">
        <v>953.40300000000002</v>
      </c>
      <c r="Y42">
        <v>2.52</v>
      </c>
      <c r="Z42">
        <v>15.311</v>
      </c>
      <c r="AA42">
        <v>103.00053699999999</v>
      </c>
      <c r="AB42">
        <v>5.4585920000000003</v>
      </c>
      <c r="AC42">
        <v>33.633591000000003</v>
      </c>
      <c r="AD42" s="1">
        <v>738</v>
      </c>
      <c r="AE42">
        <v>54</v>
      </c>
      <c r="AF42">
        <v>993</v>
      </c>
      <c r="AG42">
        <v>108</v>
      </c>
      <c r="AH42">
        <v>23.330344</v>
      </c>
      <c r="AI42">
        <v>16008.4</v>
      </c>
      <c r="AJ42">
        <v>3177.6</v>
      </c>
      <c r="AK42">
        <v>22</v>
      </c>
      <c r="AL42">
        <v>11372</v>
      </c>
      <c r="AM42">
        <v>0.85285329951086186</v>
      </c>
      <c r="AN42" t="s">
        <v>69</v>
      </c>
      <c r="AO42">
        <v>543.35799999999995</v>
      </c>
      <c r="AP42" t="s">
        <v>493</v>
      </c>
      <c r="AQ42" t="s">
        <v>117</v>
      </c>
      <c r="AR42" t="s">
        <v>122</v>
      </c>
      <c r="AS42" t="s">
        <v>117</v>
      </c>
      <c r="AT42" t="s">
        <v>122</v>
      </c>
      <c r="AU42" t="s">
        <v>243</v>
      </c>
      <c r="AV42" t="s">
        <v>257</v>
      </c>
      <c r="AW42" t="s">
        <v>69</v>
      </c>
      <c r="AX42">
        <v>5292</v>
      </c>
      <c r="AY42" t="s">
        <v>353</v>
      </c>
      <c r="AZ42">
        <v>10</v>
      </c>
      <c r="BA42" t="s">
        <v>494</v>
      </c>
      <c r="BB42">
        <v>6</v>
      </c>
      <c r="BC42">
        <v>1</v>
      </c>
      <c r="BE42" t="s">
        <v>67</v>
      </c>
      <c r="BF42">
        <v>1</v>
      </c>
      <c r="BG42" t="s">
        <v>298</v>
      </c>
      <c r="BI42" t="s">
        <v>117</v>
      </c>
      <c r="BJ42" t="s">
        <v>257</v>
      </c>
      <c r="BK42" t="s">
        <v>69</v>
      </c>
      <c r="BL42">
        <v>0.85285329951086186</v>
      </c>
      <c r="BM42">
        <v>5292</v>
      </c>
      <c r="BN42" t="s">
        <v>122</v>
      </c>
      <c r="BO42" t="s">
        <v>243</v>
      </c>
      <c r="BP42">
        <v>6</v>
      </c>
      <c r="BQ42">
        <v>2403.038</v>
      </c>
      <c r="BR42">
        <v>5.299576253665552E-2</v>
      </c>
      <c r="BS42">
        <v>0.32653801601053795</v>
      </c>
      <c r="BT42">
        <v>0.30711124834480352</v>
      </c>
      <c r="BU42">
        <v>15.311</v>
      </c>
      <c r="BV42">
        <v>2.2471554756936842</v>
      </c>
      <c r="BW42">
        <v>41.322692358589421</v>
      </c>
      <c r="BX42">
        <v>22</v>
      </c>
      <c r="BY42">
        <v>54</v>
      </c>
      <c r="BZ42">
        <v>993</v>
      </c>
    </row>
    <row r="43" spans="1:78" ht="16.5">
      <c r="A43" s="120" t="str">
        <f t="shared" si="1"/>
        <v>강화교통</v>
      </c>
      <c r="B43" s="121" t="str">
        <f t="shared" si="2"/>
        <v>봉찬종</v>
      </c>
      <c r="C43" s="122" t="str">
        <f t="shared" si="3"/>
        <v>S</v>
      </c>
      <c r="D43" s="123">
        <f t="shared" si="4"/>
        <v>1.1141379310344828</v>
      </c>
      <c r="E43" s="124">
        <f t="shared" si="5"/>
        <v>771</v>
      </c>
      <c r="F43" s="281" t="str">
        <f t="shared" si="6"/>
        <v>70</v>
      </c>
      <c r="G43" s="125" t="str">
        <f t="shared" si="7"/>
        <v>78바3213</v>
      </c>
      <c r="H43" s="126">
        <f t="shared" si="8"/>
        <v>1</v>
      </c>
      <c r="I43" s="127">
        <f t="shared" si="9"/>
        <v>3428.741</v>
      </c>
      <c r="J43" s="128">
        <f t="shared" si="10"/>
        <v>1.1186103220588604E-2</v>
      </c>
      <c r="K43" s="128">
        <f t="shared" si="11"/>
        <v>0.26320517847448344</v>
      </c>
      <c r="L43" s="128">
        <f t="shared" si="12"/>
        <v>0.15457568827741727</v>
      </c>
      <c r="M43" s="129">
        <f t="shared" si="13"/>
        <v>7.6539999999999999</v>
      </c>
      <c r="N43" s="130">
        <f t="shared" si="14"/>
        <v>2.916522420328628E-2</v>
      </c>
      <c r="O43" s="130">
        <f t="shared" si="15"/>
        <v>2.916522420328628</v>
      </c>
      <c r="P43" s="221">
        <f t="shared" si="16"/>
        <v>11</v>
      </c>
      <c r="Q43" s="222">
        <f t="shared" si="17"/>
        <v>1</v>
      </c>
      <c r="R43" s="222">
        <f t="shared" si="18"/>
        <v>100</v>
      </c>
      <c r="T43">
        <v>503</v>
      </c>
      <c r="U43">
        <v>771</v>
      </c>
      <c r="V43" t="s">
        <v>222</v>
      </c>
      <c r="W43">
        <v>3428.741</v>
      </c>
      <c r="X43">
        <v>1061.181</v>
      </c>
      <c r="Y43">
        <v>3.2309999999999999</v>
      </c>
      <c r="Z43">
        <v>7.6539999999999999</v>
      </c>
      <c r="AA43">
        <v>155.671637</v>
      </c>
      <c r="AB43">
        <v>1.7413590000000001</v>
      </c>
      <c r="AC43">
        <v>40.973581000000003</v>
      </c>
      <c r="AD43" s="1">
        <v>530</v>
      </c>
      <c r="AE43">
        <v>1</v>
      </c>
      <c r="AF43">
        <v>100</v>
      </c>
      <c r="AG43">
        <v>76</v>
      </c>
      <c r="AH43">
        <v>22.025469999999999</v>
      </c>
      <c r="AI43">
        <v>2447.8000000000002</v>
      </c>
      <c r="AJ43">
        <v>0</v>
      </c>
      <c r="AK43">
        <v>11</v>
      </c>
      <c r="AL43">
        <v>9415</v>
      </c>
      <c r="AM43">
        <v>1.1141379310344828</v>
      </c>
      <c r="AN43" t="s">
        <v>71</v>
      </c>
      <c r="AO43">
        <v>3428.741</v>
      </c>
      <c r="AP43" t="s">
        <v>495</v>
      </c>
      <c r="AQ43" t="s">
        <v>117</v>
      </c>
      <c r="AR43" t="s">
        <v>120</v>
      </c>
      <c r="AS43" t="s">
        <v>117</v>
      </c>
      <c r="AT43" t="s">
        <v>120</v>
      </c>
      <c r="AU43" t="s">
        <v>182</v>
      </c>
      <c r="AV43" t="s">
        <v>222</v>
      </c>
      <c r="AW43" t="s">
        <v>71</v>
      </c>
      <c r="AX43">
        <v>771</v>
      </c>
      <c r="AY43" t="s">
        <v>394</v>
      </c>
      <c r="AZ43">
        <v>1</v>
      </c>
      <c r="BA43" t="s">
        <v>395</v>
      </c>
      <c r="BB43">
        <v>1</v>
      </c>
      <c r="BC43">
        <v>1</v>
      </c>
      <c r="BE43" t="s">
        <v>71</v>
      </c>
      <c r="BF43">
        <v>0</v>
      </c>
      <c r="BG43" t="s">
        <v>303</v>
      </c>
      <c r="BI43" t="s">
        <v>117</v>
      </c>
      <c r="BJ43" t="s">
        <v>222</v>
      </c>
      <c r="BK43" t="s">
        <v>71</v>
      </c>
      <c r="BL43">
        <v>1.1141379310344828</v>
      </c>
      <c r="BM43">
        <v>771</v>
      </c>
      <c r="BN43" t="s">
        <v>120</v>
      </c>
      <c r="BO43" t="s">
        <v>182</v>
      </c>
      <c r="BP43">
        <v>1</v>
      </c>
      <c r="BQ43">
        <v>3428.741</v>
      </c>
      <c r="BR43">
        <v>1.1186103220588604E-2</v>
      </c>
      <c r="BS43">
        <v>0.26320517847448344</v>
      </c>
      <c r="BT43">
        <v>0.15457568827741727</v>
      </c>
      <c r="BU43">
        <v>7.6539999999999999</v>
      </c>
      <c r="BV43">
        <v>2.916522420328628E-2</v>
      </c>
      <c r="BW43">
        <v>2.916522420328628</v>
      </c>
      <c r="BX43">
        <v>11</v>
      </c>
      <c r="BY43">
        <v>1</v>
      </c>
      <c r="BZ43">
        <v>100</v>
      </c>
    </row>
    <row r="44" spans="1:78" ht="16.5">
      <c r="A44" s="104" t="str">
        <f t="shared" si="1"/>
        <v>강화교통</v>
      </c>
      <c r="B44" s="105" t="str">
        <f t="shared" si="2"/>
        <v>석주니</v>
      </c>
      <c r="C44" s="106" t="str">
        <f t="shared" si="3"/>
        <v>C</v>
      </c>
      <c r="D44" s="107">
        <f t="shared" si="4"/>
        <v>0.85900337121665793</v>
      </c>
      <c r="E44" s="108">
        <f t="shared" si="5"/>
        <v>4405</v>
      </c>
      <c r="F44" s="282" t="str">
        <f t="shared" si="6"/>
        <v>70</v>
      </c>
      <c r="G44" s="109" t="str">
        <f t="shared" si="7"/>
        <v>78바3222</v>
      </c>
      <c r="H44" s="110">
        <f t="shared" si="8"/>
        <v>6</v>
      </c>
      <c r="I44" s="111">
        <f t="shared" si="9"/>
        <v>2345.8850000000002</v>
      </c>
      <c r="J44" s="112">
        <f t="shared" si="10"/>
        <v>2.7773373427228149E-2</v>
      </c>
      <c r="K44" s="112">
        <f t="shared" si="11"/>
        <v>0.38979728662785668</v>
      </c>
      <c r="L44" s="112">
        <f t="shared" si="12"/>
        <v>0.2318954253938279</v>
      </c>
      <c r="M44" s="113">
        <f t="shared" si="13"/>
        <v>14.648999999999999</v>
      </c>
      <c r="N44" s="114">
        <f t="shared" si="14"/>
        <v>2.3445309552684805</v>
      </c>
      <c r="O44" s="114">
        <f t="shared" si="15"/>
        <v>29.413206529731848</v>
      </c>
      <c r="P44" s="223">
        <f t="shared" si="16"/>
        <v>32</v>
      </c>
      <c r="Q44" s="224">
        <f t="shared" si="17"/>
        <v>55</v>
      </c>
      <c r="R44" s="224">
        <f t="shared" si="18"/>
        <v>690</v>
      </c>
      <c r="T44">
        <v>503</v>
      </c>
      <c r="U44">
        <v>4405</v>
      </c>
      <c r="V44" t="s">
        <v>496</v>
      </c>
      <c r="W44">
        <v>2345.8850000000002</v>
      </c>
      <c r="X44">
        <v>974.91600000000005</v>
      </c>
      <c r="Y44">
        <v>2.4060000000000001</v>
      </c>
      <c r="Z44">
        <v>14.648999999999999</v>
      </c>
      <c r="AA44">
        <v>110.95720900000001</v>
      </c>
      <c r="AB44">
        <v>3.0816560000000002</v>
      </c>
      <c r="AC44">
        <v>43.250819</v>
      </c>
      <c r="AD44" s="1">
        <v>544</v>
      </c>
      <c r="AE44">
        <v>55</v>
      </c>
      <c r="AF44">
        <v>690</v>
      </c>
      <c r="AG44">
        <v>108</v>
      </c>
      <c r="AH44">
        <v>21.142249</v>
      </c>
      <c r="AI44">
        <v>16171</v>
      </c>
      <c r="AJ44">
        <v>3297.5</v>
      </c>
      <c r="AK44">
        <v>32</v>
      </c>
      <c r="AL44">
        <v>29569</v>
      </c>
      <c r="AM44">
        <v>0.85900337121665793</v>
      </c>
      <c r="AN44" t="s">
        <v>69</v>
      </c>
      <c r="AO44">
        <v>700.952</v>
      </c>
      <c r="AP44" t="s">
        <v>497</v>
      </c>
      <c r="AQ44" t="s">
        <v>117</v>
      </c>
      <c r="AR44" t="s">
        <v>120</v>
      </c>
      <c r="AS44" t="s">
        <v>117</v>
      </c>
      <c r="AT44" t="s">
        <v>120</v>
      </c>
      <c r="AU44" t="s">
        <v>186</v>
      </c>
      <c r="AV44" t="s">
        <v>496</v>
      </c>
      <c r="AW44" t="s">
        <v>69</v>
      </c>
      <c r="AX44">
        <v>4405</v>
      </c>
      <c r="AY44" t="s">
        <v>359</v>
      </c>
      <c r="AZ44">
        <v>8</v>
      </c>
      <c r="BA44" t="s">
        <v>498</v>
      </c>
      <c r="BB44">
        <v>6</v>
      </c>
      <c r="BC44">
        <v>1</v>
      </c>
      <c r="BE44" t="s">
        <v>67</v>
      </c>
      <c r="BF44">
        <v>1</v>
      </c>
      <c r="BG44" t="s">
        <v>298</v>
      </c>
      <c r="BI44" t="s">
        <v>117</v>
      </c>
      <c r="BJ44" t="s">
        <v>496</v>
      </c>
      <c r="BK44" t="s">
        <v>69</v>
      </c>
      <c r="BL44">
        <v>0.85900337121665793</v>
      </c>
      <c r="BM44">
        <v>4405</v>
      </c>
      <c r="BN44" t="s">
        <v>120</v>
      </c>
      <c r="BO44" t="s">
        <v>186</v>
      </c>
      <c r="BP44">
        <v>6</v>
      </c>
      <c r="BQ44">
        <v>2345.8850000000002</v>
      </c>
      <c r="BR44">
        <v>2.7773373427228149E-2</v>
      </c>
      <c r="BS44">
        <v>0.38979728662785668</v>
      </c>
      <c r="BT44">
        <v>0.2318954253938279</v>
      </c>
      <c r="BU44">
        <v>14.648999999999999</v>
      </c>
      <c r="BV44">
        <v>2.3445309552684805</v>
      </c>
      <c r="BW44">
        <v>29.413206529731848</v>
      </c>
      <c r="BX44">
        <v>32</v>
      </c>
      <c r="BY44">
        <v>55</v>
      </c>
      <c r="BZ44">
        <v>690</v>
      </c>
    </row>
    <row r="45" spans="1:78" ht="16.5">
      <c r="A45" s="120" t="str">
        <f t="shared" si="1"/>
        <v>강화교통</v>
      </c>
      <c r="B45" s="121" t="str">
        <f t="shared" si="2"/>
        <v>손상림</v>
      </c>
      <c r="C45" s="122" t="str">
        <f t="shared" si="3"/>
        <v>D</v>
      </c>
      <c r="D45" s="123">
        <f t="shared" si="4"/>
        <v>0.82360000000000011</v>
      </c>
      <c r="E45" s="124">
        <f t="shared" si="5"/>
        <v>8247</v>
      </c>
      <c r="F45" s="281" t="str">
        <f t="shared" si="6"/>
        <v>17</v>
      </c>
      <c r="G45" s="125" t="str">
        <f t="shared" si="7"/>
        <v>78바3238</v>
      </c>
      <c r="H45" s="126">
        <f t="shared" si="8"/>
        <v>1</v>
      </c>
      <c r="I45" s="127">
        <f t="shared" si="9"/>
        <v>2340.2510000000002</v>
      </c>
      <c r="J45" s="128">
        <f t="shared" si="10"/>
        <v>3.4580867154938119E-2</v>
      </c>
      <c r="K45" s="128">
        <f t="shared" si="11"/>
        <v>0.3334789178141398</v>
      </c>
      <c r="L45" s="128">
        <f t="shared" si="12"/>
        <v>0.12990059613263705</v>
      </c>
      <c r="M45" s="129">
        <f t="shared" si="13"/>
        <v>12.288</v>
      </c>
      <c r="N45" s="130">
        <f t="shared" si="14"/>
        <v>1.2391833183705507</v>
      </c>
      <c r="O45" s="130">
        <f t="shared" si="15"/>
        <v>5.2985769475154587</v>
      </c>
      <c r="P45" s="221">
        <f t="shared" si="16"/>
        <v>5</v>
      </c>
      <c r="Q45" s="222">
        <f t="shared" si="17"/>
        <v>29</v>
      </c>
      <c r="R45" s="222">
        <f t="shared" si="18"/>
        <v>124</v>
      </c>
      <c r="T45">
        <v>503</v>
      </c>
      <c r="U45">
        <v>8247</v>
      </c>
      <c r="V45" t="s">
        <v>322</v>
      </c>
      <c r="W45">
        <v>2340.2510000000002</v>
      </c>
      <c r="X45">
        <v>1136.5160000000001</v>
      </c>
      <c r="Y45">
        <v>2.0590000000000002</v>
      </c>
      <c r="Z45">
        <v>12.288</v>
      </c>
      <c r="AA45">
        <v>151.037161</v>
      </c>
      <c r="AB45">
        <v>5.2229960000000002</v>
      </c>
      <c r="AC45">
        <v>50.367708999999998</v>
      </c>
      <c r="AD45" s="1">
        <v>304</v>
      </c>
      <c r="AE45">
        <v>29</v>
      </c>
      <c r="AF45">
        <v>124</v>
      </c>
      <c r="AG45">
        <v>74</v>
      </c>
      <c r="AH45">
        <v>15.494536999999999</v>
      </c>
      <c r="AI45">
        <v>19.3</v>
      </c>
      <c r="AJ45">
        <v>0</v>
      </c>
      <c r="AK45">
        <v>5</v>
      </c>
      <c r="AL45">
        <v>641</v>
      </c>
      <c r="AM45">
        <v>0.82360000000000011</v>
      </c>
      <c r="AN45" t="s">
        <v>67</v>
      </c>
      <c r="AO45">
        <v>2340.2510000000002</v>
      </c>
      <c r="AP45" t="s">
        <v>499</v>
      </c>
      <c r="AQ45" t="s">
        <v>117</v>
      </c>
      <c r="AR45" t="s">
        <v>118</v>
      </c>
      <c r="AS45" t="s">
        <v>117</v>
      </c>
      <c r="AT45" t="s">
        <v>118</v>
      </c>
      <c r="AU45" t="s">
        <v>307</v>
      </c>
      <c r="AV45" t="s">
        <v>322</v>
      </c>
      <c r="AW45" t="s">
        <v>67</v>
      </c>
      <c r="AX45">
        <v>8247</v>
      </c>
      <c r="AY45" t="s">
        <v>362</v>
      </c>
      <c r="AZ45">
        <v>2</v>
      </c>
      <c r="BA45" t="s">
        <v>305</v>
      </c>
      <c r="BB45">
        <v>1</v>
      </c>
      <c r="BC45">
        <v>1</v>
      </c>
      <c r="BE45" t="s">
        <v>67</v>
      </c>
      <c r="BF45">
        <v>0</v>
      </c>
      <c r="BG45" t="s">
        <v>303</v>
      </c>
      <c r="BI45" t="s">
        <v>117</v>
      </c>
      <c r="BJ45" t="s">
        <v>322</v>
      </c>
      <c r="BK45" t="s">
        <v>67</v>
      </c>
      <c r="BL45">
        <v>0.82360000000000011</v>
      </c>
      <c r="BM45">
        <v>8247</v>
      </c>
      <c r="BN45" t="s">
        <v>118</v>
      </c>
      <c r="BO45" t="s">
        <v>307</v>
      </c>
      <c r="BP45">
        <v>1</v>
      </c>
      <c r="BQ45">
        <v>2340.2510000000002</v>
      </c>
      <c r="BR45">
        <v>3.4580867154938119E-2</v>
      </c>
      <c r="BS45">
        <v>0.3334789178141398</v>
      </c>
      <c r="BT45">
        <v>0.12990059613263705</v>
      </c>
      <c r="BU45">
        <v>12.288</v>
      </c>
      <c r="BV45">
        <v>1.2391833183705507</v>
      </c>
      <c r="BW45">
        <v>5.2985769475154587</v>
      </c>
      <c r="BX45">
        <v>5</v>
      </c>
      <c r="BY45">
        <v>29</v>
      </c>
      <c r="BZ45">
        <v>124</v>
      </c>
    </row>
    <row r="46" spans="1:78" ht="16.5">
      <c r="A46" s="104" t="str">
        <f t="shared" si="1"/>
        <v>강화교통</v>
      </c>
      <c r="B46" s="105" t="str">
        <f t="shared" si="2"/>
        <v>송명신</v>
      </c>
      <c r="C46" s="106" t="str">
        <f t="shared" si="3"/>
        <v>C</v>
      </c>
      <c r="D46" s="107">
        <f t="shared" si="4"/>
        <v>0.86071428571428577</v>
      </c>
      <c r="E46" s="108">
        <f t="shared" si="5"/>
        <v>4503</v>
      </c>
      <c r="F46" s="282" t="str">
        <f t="shared" si="6"/>
        <v>70</v>
      </c>
      <c r="G46" s="109" t="str">
        <f t="shared" si="7"/>
        <v>78바3204</v>
      </c>
      <c r="H46" s="110">
        <f t="shared" si="8"/>
        <v>1</v>
      </c>
      <c r="I46" s="111">
        <f t="shared" si="9"/>
        <v>8269.2489999999998</v>
      </c>
      <c r="J46" s="112">
        <f t="shared" si="10"/>
        <v>1.9987353373938116E-2</v>
      </c>
      <c r="K46" s="112">
        <f t="shared" si="11"/>
        <v>0.34181653390742073</v>
      </c>
      <c r="L46" s="112">
        <f t="shared" si="12"/>
        <v>0.2391994726486045</v>
      </c>
      <c r="M46" s="113">
        <f t="shared" si="13"/>
        <v>15.917</v>
      </c>
      <c r="N46" s="114">
        <f t="shared" si="14"/>
        <v>2.382320329210065</v>
      </c>
      <c r="O46" s="114">
        <f t="shared" si="15"/>
        <v>37.427824461447464</v>
      </c>
      <c r="P46" s="223">
        <f t="shared" si="16"/>
        <v>65</v>
      </c>
      <c r="Q46" s="224">
        <f t="shared" si="17"/>
        <v>197</v>
      </c>
      <c r="R46" s="224">
        <f t="shared" si="18"/>
        <v>3095</v>
      </c>
      <c r="T46">
        <v>503</v>
      </c>
      <c r="U46">
        <v>4503</v>
      </c>
      <c r="V46" t="s">
        <v>223</v>
      </c>
      <c r="W46">
        <v>8269.2489999999998</v>
      </c>
      <c r="X46">
        <v>3430.8470000000002</v>
      </c>
      <c r="Y46">
        <v>2.41</v>
      </c>
      <c r="Z46">
        <v>15.917</v>
      </c>
      <c r="AA46">
        <v>380.07133099999999</v>
      </c>
      <c r="AB46">
        <v>7.5966199999999997</v>
      </c>
      <c r="AC46">
        <v>129.91466500000001</v>
      </c>
      <c r="AD46" s="1">
        <v>1978</v>
      </c>
      <c r="AE46">
        <v>197</v>
      </c>
      <c r="AF46">
        <v>3095</v>
      </c>
      <c r="AG46">
        <v>90</v>
      </c>
      <c r="AH46">
        <v>21.757097000000002</v>
      </c>
      <c r="AI46">
        <v>26657.8</v>
      </c>
      <c r="AJ46">
        <v>451.2</v>
      </c>
      <c r="AK46">
        <v>65</v>
      </c>
      <c r="AL46">
        <v>77601</v>
      </c>
      <c r="AM46">
        <v>0.86071428571428577</v>
      </c>
      <c r="AN46" t="s">
        <v>69</v>
      </c>
      <c r="AO46">
        <v>8269.2489999999998</v>
      </c>
      <c r="AP46" t="s">
        <v>500</v>
      </c>
      <c r="AQ46" t="s">
        <v>117</v>
      </c>
      <c r="AR46" t="s">
        <v>120</v>
      </c>
      <c r="AS46" t="s">
        <v>117</v>
      </c>
      <c r="AT46" t="s">
        <v>120</v>
      </c>
      <c r="AU46" t="s">
        <v>181</v>
      </c>
      <c r="AV46" t="s">
        <v>223</v>
      </c>
      <c r="AW46" t="s">
        <v>69</v>
      </c>
      <c r="AX46">
        <v>4503</v>
      </c>
      <c r="AY46" t="s">
        <v>359</v>
      </c>
      <c r="AZ46">
        <v>7</v>
      </c>
      <c r="BA46" t="s">
        <v>376</v>
      </c>
      <c r="BB46">
        <v>1</v>
      </c>
      <c r="BC46">
        <v>1</v>
      </c>
      <c r="BE46" t="s">
        <v>67</v>
      </c>
      <c r="BF46">
        <v>1</v>
      </c>
      <c r="BG46" t="s">
        <v>298</v>
      </c>
      <c r="BI46" t="s">
        <v>117</v>
      </c>
      <c r="BJ46" t="s">
        <v>223</v>
      </c>
      <c r="BK46" t="s">
        <v>69</v>
      </c>
      <c r="BL46">
        <v>0.86071428571428577</v>
      </c>
      <c r="BM46">
        <v>4503</v>
      </c>
      <c r="BN46" t="s">
        <v>120</v>
      </c>
      <c r="BO46" t="s">
        <v>181</v>
      </c>
      <c r="BP46">
        <v>1</v>
      </c>
      <c r="BQ46">
        <v>8269.2489999999998</v>
      </c>
      <c r="BR46">
        <v>1.9987353373938116E-2</v>
      </c>
      <c r="BS46">
        <v>0.34181653390742073</v>
      </c>
      <c r="BT46">
        <v>0.2391994726486045</v>
      </c>
      <c r="BU46">
        <v>15.917</v>
      </c>
      <c r="BV46">
        <v>2.382320329210065</v>
      </c>
      <c r="BW46">
        <v>37.427824461447464</v>
      </c>
      <c r="BX46">
        <v>65</v>
      </c>
      <c r="BY46">
        <v>197</v>
      </c>
      <c r="BZ46">
        <v>3095</v>
      </c>
    </row>
    <row r="47" spans="1:78" ht="16.5">
      <c r="A47" s="120" t="str">
        <f t="shared" si="1"/>
        <v>강화교통</v>
      </c>
      <c r="B47" s="121" t="str">
        <f t="shared" si="2"/>
        <v>신대성</v>
      </c>
      <c r="C47" s="122" t="str">
        <f t="shared" si="3"/>
        <v>B</v>
      </c>
      <c r="D47" s="123">
        <f t="shared" si="4"/>
        <v>0.94575689551390141</v>
      </c>
      <c r="E47" s="124">
        <f t="shared" si="5"/>
        <v>4350</v>
      </c>
      <c r="F47" s="281" t="str">
        <f t="shared" si="6"/>
        <v>17</v>
      </c>
      <c r="G47" s="125" t="str">
        <f t="shared" si="7"/>
        <v>78바3209</v>
      </c>
      <c r="H47" s="126">
        <f t="shared" si="8"/>
        <v>2</v>
      </c>
      <c r="I47" s="127">
        <f t="shared" si="9"/>
        <v>1631.3570000000002</v>
      </c>
      <c r="J47" s="128">
        <f t="shared" si="10"/>
        <v>1.0559738820174976E-2</v>
      </c>
      <c r="K47" s="128">
        <f t="shared" si="11"/>
        <v>0.35551877318547026</v>
      </c>
      <c r="L47" s="128">
        <f t="shared" si="12"/>
        <v>0.22006219362162907</v>
      </c>
      <c r="M47" s="129">
        <f t="shared" si="13"/>
        <v>8.6920000000000002</v>
      </c>
      <c r="N47" s="130">
        <f t="shared" si="14"/>
        <v>0.79688259528723626</v>
      </c>
      <c r="O47" s="130">
        <f t="shared" si="15"/>
        <v>8.2140205975761269</v>
      </c>
      <c r="P47" s="221">
        <f t="shared" si="16"/>
        <v>0</v>
      </c>
      <c r="Q47" s="222">
        <f t="shared" si="17"/>
        <v>13</v>
      </c>
      <c r="R47" s="222">
        <f t="shared" si="18"/>
        <v>134</v>
      </c>
      <c r="T47">
        <v>503</v>
      </c>
      <c r="U47">
        <v>4350</v>
      </c>
      <c r="V47" t="s">
        <v>501</v>
      </c>
      <c r="W47">
        <v>1631.357</v>
      </c>
      <c r="X47">
        <v>641.36900000000003</v>
      </c>
      <c r="Y47">
        <v>2.544</v>
      </c>
      <c r="Z47">
        <v>8.6920000000000002</v>
      </c>
      <c r="AA47">
        <v>104.455235</v>
      </c>
      <c r="AB47">
        <v>1.1030199999999999</v>
      </c>
      <c r="AC47">
        <v>37.135796999999997</v>
      </c>
      <c r="AD47" s="1">
        <v>359</v>
      </c>
      <c r="AE47">
        <v>13</v>
      </c>
      <c r="AF47">
        <v>134</v>
      </c>
      <c r="AG47">
        <v>66</v>
      </c>
      <c r="AH47">
        <v>15.617762000000001</v>
      </c>
      <c r="AI47">
        <v>1</v>
      </c>
      <c r="AJ47">
        <v>0</v>
      </c>
      <c r="AK47">
        <v>0</v>
      </c>
      <c r="AL47">
        <v>0</v>
      </c>
      <c r="AM47">
        <v>0.94575689551390141</v>
      </c>
      <c r="AN47" t="s">
        <v>68</v>
      </c>
      <c r="AO47">
        <v>1464.0150000000001</v>
      </c>
      <c r="AP47" t="s">
        <v>502</v>
      </c>
      <c r="AQ47" t="s">
        <v>117</v>
      </c>
      <c r="AR47" t="s">
        <v>118</v>
      </c>
      <c r="AS47" t="s">
        <v>117</v>
      </c>
      <c r="AT47" t="s">
        <v>118</v>
      </c>
      <c r="AU47" t="s">
        <v>439</v>
      </c>
      <c r="AV47" t="s">
        <v>501</v>
      </c>
      <c r="AW47" t="s">
        <v>68</v>
      </c>
      <c r="AX47">
        <v>4350</v>
      </c>
      <c r="AY47" t="s">
        <v>444</v>
      </c>
      <c r="AZ47">
        <v>2</v>
      </c>
      <c r="BA47" t="s">
        <v>435</v>
      </c>
      <c r="BB47">
        <v>2</v>
      </c>
      <c r="BC47">
        <v>1</v>
      </c>
      <c r="BE47" t="s">
        <v>437</v>
      </c>
      <c r="BF47" t="s">
        <v>438</v>
      </c>
      <c r="BG47" t="s">
        <v>437</v>
      </c>
      <c r="BI47" t="s">
        <v>117</v>
      </c>
      <c r="BJ47" t="s">
        <v>501</v>
      </c>
      <c r="BK47" t="s">
        <v>68</v>
      </c>
      <c r="BL47">
        <v>0.94575689551390141</v>
      </c>
      <c r="BM47">
        <v>4350</v>
      </c>
      <c r="BN47" t="s">
        <v>118</v>
      </c>
      <c r="BO47" t="s">
        <v>439</v>
      </c>
      <c r="BP47">
        <v>2</v>
      </c>
      <c r="BQ47">
        <v>1631.3570000000002</v>
      </c>
      <c r="BR47">
        <v>1.0559738820174976E-2</v>
      </c>
      <c r="BS47">
        <v>0.35551877318547026</v>
      </c>
      <c r="BT47">
        <v>0.22006219362162913</v>
      </c>
      <c r="BU47">
        <v>8.6920000000000002</v>
      </c>
      <c r="BV47">
        <v>0.79688259528723626</v>
      </c>
      <c r="BW47">
        <v>8.2140205975761269</v>
      </c>
      <c r="BX47">
        <v>0</v>
      </c>
      <c r="BY47">
        <v>13</v>
      </c>
      <c r="BZ47">
        <v>134</v>
      </c>
    </row>
    <row r="48" spans="1:78" ht="16.5">
      <c r="A48" s="104" t="str">
        <f t="shared" si="1"/>
        <v>강화교통</v>
      </c>
      <c r="B48" s="105" t="str">
        <f t="shared" si="2"/>
        <v>신동진</v>
      </c>
      <c r="C48" s="106" t="str">
        <f t="shared" si="3"/>
        <v>F</v>
      </c>
      <c r="D48" s="107">
        <f t="shared" si="4"/>
        <v>0.79206896551724149</v>
      </c>
      <c r="E48" s="108">
        <f t="shared" si="5"/>
        <v>5141</v>
      </c>
      <c r="F48" s="282" t="str">
        <f t="shared" si="6"/>
        <v>70</v>
      </c>
      <c r="G48" s="109" t="str">
        <f t="shared" si="7"/>
        <v>78바3203</v>
      </c>
      <c r="H48" s="110">
        <f t="shared" si="8"/>
        <v>1</v>
      </c>
      <c r="I48" s="111">
        <f t="shared" si="9"/>
        <v>3329.9349999999999</v>
      </c>
      <c r="J48" s="112">
        <f t="shared" si="10"/>
        <v>1.3926438723807071E-2</v>
      </c>
      <c r="K48" s="112">
        <f t="shared" si="11"/>
        <v>0.30716323817316754</v>
      </c>
      <c r="L48" s="112">
        <f t="shared" si="12"/>
        <v>0.26787309662200615</v>
      </c>
      <c r="M48" s="113">
        <f t="shared" si="13"/>
        <v>14.074</v>
      </c>
      <c r="N48" s="114">
        <f t="shared" si="14"/>
        <v>9.0091848639688166E-2</v>
      </c>
      <c r="O48" s="114">
        <f t="shared" si="15"/>
        <v>12.73298127440926</v>
      </c>
      <c r="P48" s="223">
        <f t="shared" si="16"/>
        <v>11</v>
      </c>
      <c r="Q48" s="224">
        <f t="shared" si="17"/>
        <v>3</v>
      </c>
      <c r="R48" s="224">
        <f t="shared" si="18"/>
        <v>424</v>
      </c>
      <c r="T48">
        <v>503</v>
      </c>
      <c r="U48">
        <v>5141</v>
      </c>
      <c r="V48" t="s">
        <v>224</v>
      </c>
      <c r="W48">
        <v>3329.9349999999999</v>
      </c>
      <c r="X48">
        <v>1449.9870000000001</v>
      </c>
      <c r="Y48">
        <v>2.2970000000000002</v>
      </c>
      <c r="Z48">
        <v>14.074</v>
      </c>
      <c r="AA48">
        <v>152.04719900000001</v>
      </c>
      <c r="AB48">
        <v>2.1174759999999999</v>
      </c>
      <c r="AC48">
        <v>46.703310000000002</v>
      </c>
      <c r="AD48" s="1">
        <v>892</v>
      </c>
      <c r="AE48">
        <v>3</v>
      </c>
      <c r="AF48">
        <v>424</v>
      </c>
      <c r="AG48">
        <v>81</v>
      </c>
      <c r="AH48">
        <v>21.900666000000001</v>
      </c>
      <c r="AI48">
        <v>8101.6</v>
      </c>
      <c r="AJ48">
        <v>0</v>
      </c>
      <c r="AK48">
        <v>11</v>
      </c>
      <c r="AL48">
        <v>5519</v>
      </c>
      <c r="AM48">
        <v>0.79206896551724149</v>
      </c>
      <c r="AN48" t="s">
        <v>70</v>
      </c>
      <c r="AO48">
        <v>3329.9349999999999</v>
      </c>
      <c r="AP48" t="s">
        <v>503</v>
      </c>
      <c r="AQ48" t="s">
        <v>117</v>
      </c>
      <c r="AR48" t="s">
        <v>120</v>
      </c>
      <c r="AS48" t="s">
        <v>117</v>
      </c>
      <c r="AT48" t="s">
        <v>120</v>
      </c>
      <c r="AU48" t="s">
        <v>180</v>
      </c>
      <c r="AV48" t="s">
        <v>224</v>
      </c>
      <c r="AW48" t="s">
        <v>70</v>
      </c>
      <c r="AX48">
        <v>5141</v>
      </c>
      <c r="AY48" t="s">
        <v>365</v>
      </c>
      <c r="AZ48">
        <v>1</v>
      </c>
      <c r="BA48" t="s">
        <v>275</v>
      </c>
      <c r="BB48">
        <v>1</v>
      </c>
      <c r="BC48">
        <v>1</v>
      </c>
      <c r="BE48" t="s">
        <v>70</v>
      </c>
      <c r="BF48">
        <v>0</v>
      </c>
      <c r="BG48" t="s">
        <v>303</v>
      </c>
      <c r="BI48" t="s">
        <v>117</v>
      </c>
      <c r="BJ48" t="s">
        <v>224</v>
      </c>
      <c r="BK48" t="s">
        <v>70</v>
      </c>
      <c r="BL48">
        <v>0.79206896551724149</v>
      </c>
      <c r="BM48">
        <v>5141</v>
      </c>
      <c r="BN48" t="s">
        <v>120</v>
      </c>
      <c r="BO48" t="s">
        <v>180</v>
      </c>
      <c r="BP48">
        <v>1</v>
      </c>
      <c r="BQ48">
        <v>3329.9349999999999</v>
      </c>
      <c r="BR48">
        <v>1.3926438723807071E-2</v>
      </c>
      <c r="BS48">
        <v>0.30716323817316754</v>
      </c>
      <c r="BT48">
        <v>0.26787309662200615</v>
      </c>
      <c r="BU48">
        <v>14.074</v>
      </c>
      <c r="BV48">
        <v>9.0091848639688166E-2</v>
      </c>
      <c r="BW48">
        <v>12.73298127440926</v>
      </c>
      <c r="BX48">
        <v>11</v>
      </c>
      <c r="BY48">
        <v>3</v>
      </c>
      <c r="BZ48">
        <v>424</v>
      </c>
    </row>
    <row r="49" spans="1:78" ht="16.5">
      <c r="A49" s="120" t="str">
        <f t="shared" si="1"/>
        <v>강화교통</v>
      </c>
      <c r="B49" s="121" t="str">
        <f t="shared" si="2"/>
        <v>신문수</v>
      </c>
      <c r="C49" s="122" t="str">
        <f t="shared" si="3"/>
        <v>B</v>
      </c>
      <c r="D49" s="123">
        <f t="shared" si="4"/>
        <v>0.92359055129661094</v>
      </c>
      <c r="E49" s="124">
        <f t="shared" si="5"/>
        <v>1722</v>
      </c>
      <c r="F49" s="281" t="str">
        <f t="shared" si="6"/>
        <v>17</v>
      </c>
      <c r="G49" s="125" t="str">
        <f t="shared" si="7"/>
        <v>70바3702</v>
      </c>
      <c r="H49" s="126">
        <f t="shared" si="8"/>
        <v>4</v>
      </c>
      <c r="I49" s="127">
        <f t="shared" si="9"/>
        <v>1891.6950000000002</v>
      </c>
      <c r="J49" s="128">
        <f t="shared" si="10"/>
        <v>4.6685697952317966E-2</v>
      </c>
      <c r="K49" s="128">
        <f t="shared" si="11"/>
        <v>0.36503702828574552</v>
      </c>
      <c r="L49" s="128">
        <f t="shared" si="12"/>
        <v>0.19506315764433482</v>
      </c>
      <c r="M49" s="129">
        <f t="shared" si="13"/>
        <v>10.164</v>
      </c>
      <c r="N49" s="130">
        <f t="shared" si="14"/>
        <v>5.2862644348058221E-2</v>
      </c>
      <c r="O49" s="130">
        <f t="shared" si="15"/>
        <v>3.7532477487121336</v>
      </c>
      <c r="P49" s="221">
        <f t="shared" si="16"/>
        <v>16</v>
      </c>
      <c r="Q49" s="222">
        <f t="shared" si="17"/>
        <v>1</v>
      </c>
      <c r="R49" s="222">
        <f t="shared" si="18"/>
        <v>71</v>
      </c>
      <c r="T49">
        <v>503</v>
      </c>
      <c r="U49">
        <v>1722</v>
      </c>
      <c r="V49" t="s">
        <v>504</v>
      </c>
      <c r="W49">
        <v>1891.6949999999999</v>
      </c>
      <c r="X49">
        <v>805.851</v>
      </c>
      <c r="Y49">
        <v>2.347</v>
      </c>
      <c r="Z49">
        <v>10.164</v>
      </c>
      <c r="AA49">
        <v>129.80941200000001</v>
      </c>
      <c r="AB49">
        <v>6.0602429999999998</v>
      </c>
      <c r="AC49">
        <v>47.385241999999998</v>
      </c>
      <c r="AD49" s="1">
        <v>369</v>
      </c>
      <c r="AE49">
        <v>1</v>
      </c>
      <c r="AF49">
        <v>71</v>
      </c>
      <c r="AG49">
        <v>64</v>
      </c>
      <c r="AH49">
        <v>14.572863999999999</v>
      </c>
      <c r="AI49">
        <v>62.1</v>
      </c>
      <c r="AJ49">
        <v>0</v>
      </c>
      <c r="AK49">
        <v>16</v>
      </c>
      <c r="AL49">
        <v>5185</v>
      </c>
      <c r="AM49">
        <v>0.92359055129661094</v>
      </c>
      <c r="AN49" t="s">
        <v>68</v>
      </c>
      <c r="AO49">
        <v>732.07299999999998</v>
      </c>
      <c r="AP49" t="s">
        <v>505</v>
      </c>
      <c r="AQ49" t="s">
        <v>117</v>
      </c>
      <c r="AR49" t="s">
        <v>118</v>
      </c>
      <c r="AS49" t="s">
        <v>117</v>
      </c>
      <c r="AT49" t="s">
        <v>118</v>
      </c>
      <c r="AU49" t="s">
        <v>299</v>
      </c>
      <c r="AV49" t="s">
        <v>504</v>
      </c>
      <c r="AW49" t="s">
        <v>68</v>
      </c>
      <c r="AX49">
        <v>1722</v>
      </c>
      <c r="AY49" t="s">
        <v>444</v>
      </c>
      <c r="AZ49">
        <v>3</v>
      </c>
      <c r="BA49" t="s">
        <v>440</v>
      </c>
      <c r="BB49">
        <v>4</v>
      </c>
      <c r="BC49">
        <v>1</v>
      </c>
      <c r="BE49" t="s">
        <v>69</v>
      </c>
      <c r="BF49">
        <v>1</v>
      </c>
      <c r="BG49" t="s">
        <v>298</v>
      </c>
      <c r="BI49" t="s">
        <v>117</v>
      </c>
      <c r="BJ49" t="s">
        <v>504</v>
      </c>
      <c r="BK49" t="s">
        <v>68</v>
      </c>
      <c r="BL49">
        <v>0.92359055129661094</v>
      </c>
      <c r="BM49">
        <v>1722</v>
      </c>
      <c r="BN49" t="s">
        <v>118</v>
      </c>
      <c r="BO49" t="s">
        <v>299</v>
      </c>
      <c r="BP49">
        <v>4</v>
      </c>
      <c r="BQ49">
        <v>1891.6950000000002</v>
      </c>
      <c r="BR49">
        <v>4.6685697952317966E-2</v>
      </c>
      <c r="BS49">
        <v>0.36503702828574552</v>
      </c>
      <c r="BT49">
        <v>0.19506315764433485</v>
      </c>
      <c r="BU49">
        <v>10.164</v>
      </c>
      <c r="BV49">
        <v>5.2862644348058221E-2</v>
      </c>
      <c r="BW49">
        <v>3.7532477487121336</v>
      </c>
      <c r="BX49">
        <v>16</v>
      </c>
      <c r="BY49">
        <v>1</v>
      </c>
      <c r="BZ49">
        <v>71</v>
      </c>
    </row>
    <row r="50" spans="1:78" ht="16.5">
      <c r="A50" s="104" t="str">
        <f t="shared" si="1"/>
        <v>강화교통</v>
      </c>
      <c r="B50" s="105" t="str">
        <f t="shared" si="2"/>
        <v>신형기</v>
      </c>
      <c r="C50" s="106" t="str">
        <f t="shared" si="3"/>
        <v>C</v>
      </c>
      <c r="D50" s="107">
        <f t="shared" si="4"/>
        <v>0.88241379310344836</v>
      </c>
      <c r="E50" s="108">
        <f t="shared" si="5"/>
        <v>6555</v>
      </c>
      <c r="F50" s="282" t="str">
        <f t="shared" si="6"/>
        <v>70</v>
      </c>
      <c r="G50" s="109" t="str">
        <f t="shared" si="7"/>
        <v>78바3220</v>
      </c>
      <c r="H50" s="110">
        <f t="shared" si="8"/>
        <v>1</v>
      </c>
      <c r="I50" s="111">
        <f t="shared" si="9"/>
        <v>3306.8229999999999</v>
      </c>
      <c r="J50" s="112">
        <f t="shared" si="10"/>
        <v>9.9418863872678571E-3</v>
      </c>
      <c r="K50" s="112">
        <f t="shared" si="11"/>
        <v>0.30774689762007074</v>
      </c>
      <c r="L50" s="112">
        <f t="shared" si="12"/>
        <v>0.23738797026632513</v>
      </c>
      <c r="M50" s="113">
        <f t="shared" si="13"/>
        <v>14.349</v>
      </c>
      <c r="N50" s="114">
        <f t="shared" si="14"/>
        <v>0</v>
      </c>
      <c r="O50" s="114">
        <f t="shared" si="15"/>
        <v>13.971113664081809</v>
      </c>
      <c r="P50" s="223">
        <f t="shared" si="16"/>
        <v>13</v>
      </c>
      <c r="Q50" s="224">
        <f t="shared" si="17"/>
        <v>0</v>
      </c>
      <c r="R50" s="224">
        <f t="shared" si="18"/>
        <v>462</v>
      </c>
      <c r="T50">
        <v>503</v>
      </c>
      <c r="U50">
        <v>6555</v>
      </c>
      <c r="V50" t="s">
        <v>225</v>
      </c>
      <c r="W50">
        <v>3306.8229999999999</v>
      </c>
      <c r="X50">
        <v>1292.3699999999999</v>
      </c>
      <c r="Y50">
        <v>2.5590000000000002</v>
      </c>
      <c r="Z50">
        <v>14.349</v>
      </c>
      <c r="AA50">
        <v>143.72192000000001</v>
      </c>
      <c r="AB50">
        <v>1.4288670000000001</v>
      </c>
      <c r="AC50">
        <v>44.229975000000003</v>
      </c>
      <c r="AD50" s="1">
        <v>785</v>
      </c>
      <c r="AE50">
        <v>0</v>
      </c>
      <c r="AF50">
        <v>462</v>
      </c>
      <c r="AG50">
        <v>81</v>
      </c>
      <c r="AH50">
        <v>23.008479999999999</v>
      </c>
      <c r="AI50">
        <v>10403.4</v>
      </c>
      <c r="AJ50">
        <v>0</v>
      </c>
      <c r="AK50">
        <v>13</v>
      </c>
      <c r="AL50">
        <v>5559</v>
      </c>
      <c r="AM50">
        <v>0.88241379310344836</v>
      </c>
      <c r="AN50" t="s">
        <v>69</v>
      </c>
      <c r="AO50">
        <v>3306.8229999999999</v>
      </c>
      <c r="AP50" t="s">
        <v>506</v>
      </c>
      <c r="AQ50" t="s">
        <v>117</v>
      </c>
      <c r="AR50" t="s">
        <v>120</v>
      </c>
      <c r="AS50" t="s">
        <v>117</v>
      </c>
      <c r="AT50" t="s">
        <v>120</v>
      </c>
      <c r="AU50" t="s">
        <v>184</v>
      </c>
      <c r="AV50" t="s">
        <v>225</v>
      </c>
      <c r="AW50" t="s">
        <v>69</v>
      </c>
      <c r="AX50">
        <v>6555</v>
      </c>
      <c r="AY50" t="s">
        <v>359</v>
      </c>
      <c r="AZ50">
        <v>3</v>
      </c>
      <c r="BA50" t="s">
        <v>312</v>
      </c>
      <c r="BB50">
        <v>1</v>
      </c>
      <c r="BC50">
        <v>1</v>
      </c>
      <c r="BE50" t="s">
        <v>68</v>
      </c>
      <c r="BF50">
        <v>-1</v>
      </c>
      <c r="BG50" t="s">
        <v>309</v>
      </c>
      <c r="BI50" t="s">
        <v>117</v>
      </c>
      <c r="BJ50" t="s">
        <v>225</v>
      </c>
      <c r="BK50" t="s">
        <v>69</v>
      </c>
      <c r="BL50">
        <v>0.88241379310344836</v>
      </c>
      <c r="BM50">
        <v>6555</v>
      </c>
      <c r="BN50" t="s">
        <v>120</v>
      </c>
      <c r="BO50" t="s">
        <v>184</v>
      </c>
      <c r="BP50">
        <v>1</v>
      </c>
      <c r="BQ50">
        <v>3306.8229999999999</v>
      </c>
      <c r="BR50">
        <v>9.9418863872678571E-3</v>
      </c>
      <c r="BS50">
        <v>0.30774689762007074</v>
      </c>
      <c r="BT50">
        <v>0.23738797026632513</v>
      </c>
      <c r="BU50">
        <v>14.349</v>
      </c>
      <c r="BV50">
        <v>0</v>
      </c>
      <c r="BW50">
        <v>13.971113664081809</v>
      </c>
      <c r="BX50">
        <v>13</v>
      </c>
      <c r="BY50">
        <v>0</v>
      </c>
      <c r="BZ50">
        <v>462</v>
      </c>
    </row>
    <row r="51" spans="1:78" ht="16.5">
      <c r="A51" s="120" t="str">
        <f t="shared" si="1"/>
        <v>강화교통</v>
      </c>
      <c r="B51" s="121" t="str">
        <f t="shared" si="2"/>
        <v>오재춘</v>
      </c>
      <c r="C51" s="122" t="str">
        <f t="shared" si="3"/>
        <v>D</v>
      </c>
      <c r="D51" s="123">
        <f t="shared" si="4"/>
        <v>0.81481481481481488</v>
      </c>
      <c r="E51" s="124">
        <f t="shared" si="5"/>
        <v>6860</v>
      </c>
      <c r="F51" s="281" t="str">
        <f t="shared" si="6"/>
        <v>70</v>
      </c>
      <c r="G51" s="125" t="str">
        <f t="shared" si="7"/>
        <v>78바3202</v>
      </c>
      <c r="H51" s="126">
        <f t="shared" si="8"/>
        <v>1</v>
      </c>
      <c r="I51" s="127">
        <f t="shared" si="9"/>
        <v>3713.4479999999999</v>
      </c>
      <c r="J51" s="128">
        <f t="shared" si="10"/>
        <v>1.7993076796347152E-2</v>
      </c>
      <c r="K51" s="128">
        <f t="shared" si="11"/>
        <v>0.30632471307472642</v>
      </c>
      <c r="L51" s="128">
        <f t="shared" si="12"/>
        <v>0.23159069414732616</v>
      </c>
      <c r="M51" s="129">
        <f t="shared" si="13"/>
        <v>16.920999999999999</v>
      </c>
      <c r="N51" s="130">
        <f t="shared" si="14"/>
        <v>0.18850405337573059</v>
      </c>
      <c r="O51" s="130">
        <f t="shared" si="15"/>
        <v>27.252300288034196</v>
      </c>
      <c r="P51" s="221">
        <f t="shared" si="16"/>
        <v>9</v>
      </c>
      <c r="Q51" s="222">
        <f t="shared" si="17"/>
        <v>7</v>
      </c>
      <c r="R51" s="222">
        <f t="shared" si="18"/>
        <v>1012</v>
      </c>
      <c r="T51">
        <v>503</v>
      </c>
      <c r="U51">
        <v>6860</v>
      </c>
      <c r="V51" t="s">
        <v>226</v>
      </c>
      <c r="W51">
        <v>3713.4479999999999</v>
      </c>
      <c r="X51">
        <v>1687.89</v>
      </c>
      <c r="Y51">
        <v>2.2000000000000002</v>
      </c>
      <c r="Z51">
        <v>16.920999999999999</v>
      </c>
      <c r="AA51">
        <v>166.034694</v>
      </c>
      <c r="AB51">
        <v>2.9874749999999999</v>
      </c>
      <c r="AC51">
        <v>50.860529999999997</v>
      </c>
      <c r="AD51" s="1">
        <v>860</v>
      </c>
      <c r="AE51">
        <v>7</v>
      </c>
      <c r="AF51">
        <v>1012</v>
      </c>
      <c r="AG51">
        <v>81</v>
      </c>
      <c r="AH51">
        <v>22.365494000000002</v>
      </c>
      <c r="AI51">
        <v>8214.9</v>
      </c>
      <c r="AJ51">
        <v>0</v>
      </c>
      <c r="AK51">
        <v>9</v>
      </c>
      <c r="AL51">
        <v>993</v>
      </c>
      <c r="AM51">
        <v>0.81481481481481488</v>
      </c>
      <c r="AN51" t="s">
        <v>67</v>
      </c>
      <c r="AO51">
        <v>3713.4479999999999</v>
      </c>
      <c r="AP51" t="s">
        <v>507</v>
      </c>
      <c r="AQ51" t="s">
        <v>117</v>
      </c>
      <c r="AR51" t="s">
        <v>120</v>
      </c>
      <c r="AS51" t="s">
        <v>117</v>
      </c>
      <c r="AT51" t="s">
        <v>120</v>
      </c>
      <c r="AU51" t="s">
        <v>179</v>
      </c>
      <c r="AV51" t="s">
        <v>226</v>
      </c>
      <c r="AW51" t="s">
        <v>67</v>
      </c>
      <c r="AX51">
        <v>6860</v>
      </c>
      <c r="AY51" t="s">
        <v>372</v>
      </c>
      <c r="AZ51">
        <v>1</v>
      </c>
      <c r="BA51" t="s">
        <v>268</v>
      </c>
      <c r="BB51">
        <v>1</v>
      </c>
      <c r="BC51">
        <v>1</v>
      </c>
      <c r="BE51" t="s">
        <v>67</v>
      </c>
      <c r="BF51">
        <v>0</v>
      </c>
      <c r="BG51" t="s">
        <v>303</v>
      </c>
      <c r="BI51" t="s">
        <v>117</v>
      </c>
      <c r="BJ51" t="s">
        <v>226</v>
      </c>
      <c r="BK51" t="s">
        <v>67</v>
      </c>
      <c r="BL51">
        <v>0.81481481481481488</v>
      </c>
      <c r="BM51">
        <v>6860</v>
      </c>
      <c r="BN51" t="s">
        <v>120</v>
      </c>
      <c r="BO51" t="s">
        <v>179</v>
      </c>
      <c r="BP51">
        <v>1</v>
      </c>
      <c r="BQ51">
        <v>3713.4479999999999</v>
      </c>
      <c r="BR51">
        <v>1.7993076796347152E-2</v>
      </c>
      <c r="BS51">
        <v>0.30632471307472642</v>
      </c>
      <c r="BT51">
        <v>0.23159069414732616</v>
      </c>
      <c r="BU51">
        <v>16.920999999999999</v>
      </c>
      <c r="BV51">
        <v>0.18850405337573059</v>
      </c>
      <c r="BW51">
        <v>27.252300288034196</v>
      </c>
      <c r="BX51">
        <v>9</v>
      </c>
      <c r="BY51">
        <v>7</v>
      </c>
      <c r="BZ51">
        <v>1012</v>
      </c>
    </row>
    <row r="52" spans="1:78" ht="16.5">
      <c r="A52" s="104" t="str">
        <f t="shared" si="1"/>
        <v>강화교통</v>
      </c>
      <c r="B52" s="105" t="str">
        <f t="shared" si="2"/>
        <v>오흥일</v>
      </c>
      <c r="C52" s="106" t="str">
        <f t="shared" si="3"/>
        <v>D</v>
      </c>
      <c r="D52" s="107">
        <f t="shared" si="4"/>
        <v>0.81620689655172418</v>
      </c>
      <c r="E52" s="108">
        <f t="shared" si="5"/>
        <v>2741</v>
      </c>
      <c r="F52" s="282" t="str">
        <f t="shared" si="6"/>
        <v>800</v>
      </c>
      <c r="G52" s="109" t="str">
        <f t="shared" si="7"/>
        <v>70바3704</v>
      </c>
      <c r="H52" s="110">
        <f t="shared" si="8"/>
        <v>1</v>
      </c>
      <c r="I52" s="111">
        <f t="shared" si="9"/>
        <v>2864.4279999999999</v>
      </c>
      <c r="J52" s="112">
        <f t="shared" si="10"/>
        <v>3.4787189121277776E-2</v>
      </c>
      <c r="K52" s="112">
        <f t="shared" si="11"/>
        <v>0.33373594457983607</v>
      </c>
      <c r="L52" s="112">
        <f t="shared" si="12"/>
        <v>0.24786798620876491</v>
      </c>
      <c r="M52" s="113">
        <f t="shared" si="13"/>
        <v>13.291</v>
      </c>
      <c r="N52" s="114">
        <f t="shared" si="14"/>
        <v>0.59348672754211318</v>
      </c>
      <c r="O52" s="114">
        <f t="shared" si="15"/>
        <v>13.12652997387262</v>
      </c>
      <c r="P52" s="223">
        <f t="shared" si="16"/>
        <v>15</v>
      </c>
      <c r="Q52" s="224">
        <f t="shared" si="17"/>
        <v>17</v>
      </c>
      <c r="R52" s="224">
        <f t="shared" si="18"/>
        <v>376</v>
      </c>
      <c r="T52">
        <v>503</v>
      </c>
      <c r="U52">
        <v>2741</v>
      </c>
      <c r="V52" t="s">
        <v>295</v>
      </c>
      <c r="W52">
        <v>2864.4279999999999</v>
      </c>
      <c r="X52">
        <v>1210.2919999999999</v>
      </c>
      <c r="Y52">
        <v>2.367</v>
      </c>
      <c r="Z52">
        <v>13.291</v>
      </c>
      <c r="AA52">
        <v>130.33913100000001</v>
      </c>
      <c r="AB52">
        <v>4.5341319999999996</v>
      </c>
      <c r="AC52">
        <v>43.498852999999997</v>
      </c>
      <c r="AD52" s="1">
        <v>710</v>
      </c>
      <c r="AE52">
        <v>17</v>
      </c>
      <c r="AF52">
        <v>376</v>
      </c>
      <c r="AG52">
        <v>103</v>
      </c>
      <c r="AH52">
        <v>21.97673</v>
      </c>
      <c r="AI52">
        <v>12694.1</v>
      </c>
      <c r="AJ52">
        <v>808.9</v>
      </c>
      <c r="AK52">
        <v>15</v>
      </c>
      <c r="AL52">
        <v>4309</v>
      </c>
      <c r="AM52">
        <v>0.81620689655172418</v>
      </c>
      <c r="AN52" t="s">
        <v>67</v>
      </c>
      <c r="AO52">
        <v>2864.4279999999999</v>
      </c>
      <c r="AP52" t="s">
        <v>508</v>
      </c>
      <c r="AQ52" t="s">
        <v>117</v>
      </c>
      <c r="AR52" t="s">
        <v>122</v>
      </c>
      <c r="AS52" t="s">
        <v>117</v>
      </c>
      <c r="AT52" t="s">
        <v>122</v>
      </c>
      <c r="AU52" t="s">
        <v>282</v>
      </c>
      <c r="AV52" t="s">
        <v>295</v>
      </c>
      <c r="AW52" t="s">
        <v>67</v>
      </c>
      <c r="AX52">
        <v>2741</v>
      </c>
      <c r="AY52" t="s">
        <v>366</v>
      </c>
      <c r="AZ52">
        <v>2</v>
      </c>
      <c r="BA52" t="s">
        <v>341</v>
      </c>
      <c r="BB52">
        <v>1</v>
      </c>
      <c r="BC52">
        <v>1</v>
      </c>
      <c r="BE52" t="s">
        <v>70</v>
      </c>
      <c r="BF52">
        <v>1</v>
      </c>
      <c r="BG52" t="s">
        <v>298</v>
      </c>
      <c r="BI52" t="s">
        <v>117</v>
      </c>
      <c r="BJ52" t="s">
        <v>295</v>
      </c>
      <c r="BK52" t="s">
        <v>67</v>
      </c>
      <c r="BL52">
        <v>0.81620689655172418</v>
      </c>
      <c r="BM52">
        <v>2741</v>
      </c>
      <c r="BN52" t="s">
        <v>122</v>
      </c>
      <c r="BO52" t="s">
        <v>282</v>
      </c>
      <c r="BP52">
        <v>1</v>
      </c>
      <c r="BQ52">
        <v>2864.4279999999999</v>
      </c>
      <c r="BR52">
        <v>3.4787189121277776E-2</v>
      </c>
      <c r="BS52">
        <v>0.33373594457983607</v>
      </c>
      <c r="BT52">
        <v>0.24786798620876491</v>
      </c>
      <c r="BU52">
        <v>13.291</v>
      </c>
      <c r="BV52">
        <v>0.59348672754211318</v>
      </c>
      <c r="BW52">
        <v>13.12652997387262</v>
      </c>
      <c r="BX52">
        <v>15</v>
      </c>
      <c r="BY52">
        <v>17</v>
      </c>
      <c r="BZ52">
        <v>376</v>
      </c>
    </row>
    <row r="53" spans="1:78" ht="16.5">
      <c r="A53" s="120" t="str">
        <f t="shared" si="1"/>
        <v>강화교통</v>
      </c>
      <c r="B53" s="121" t="str">
        <f t="shared" si="2"/>
        <v>유영호</v>
      </c>
      <c r="C53" s="122" t="str">
        <f t="shared" si="3"/>
        <v>B</v>
      </c>
      <c r="D53" s="123">
        <f t="shared" si="4"/>
        <v>0.90447368421052632</v>
      </c>
      <c r="E53" s="124">
        <f t="shared" si="5"/>
        <v>3055</v>
      </c>
      <c r="F53" s="281" t="str">
        <f t="shared" si="6"/>
        <v>60-5</v>
      </c>
      <c r="G53" s="125" t="str">
        <f t="shared" si="7"/>
        <v>78바3232</v>
      </c>
      <c r="H53" s="126">
        <f t="shared" si="8"/>
        <v>1</v>
      </c>
      <c r="I53" s="127">
        <f t="shared" si="9"/>
        <v>4531.0510000000004</v>
      </c>
      <c r="J53" s="128">
        <f t="shared" si="10"/>
        <v>2.6312660361231716E-2</v>
      </c>
      <c r="K53" s="128">
        <f t="shared" si="11"/>
        <v>0.23886766887732741</v>
      </c>
      <c r="L53" s="128">
        <f t="shared" si="12"/>
        <v>0.16155192250098266</v>
      </c>
      <c r="M53" s="129">
        <f t="shared" si="13"/>
        <v>12.282999999999999</v>
      </c>
      <c r="N53" s="130">
        <f t="shared" si="14"/>
        <v>4.4139869535787607E-2</v>
      </c>
      <c r="O53" s="130">
        <f t="shared" si="15"/>
        <v>11.763275231287398</v>
      </c>
      <c r="P53" s="221">
        <f t="shared" si="16"/>
        <v>37</v>
      </c>
      <c r="Q53" s="222">
        <f t="shared" si="17"/>
        <v>2</v>
      </c>
      <c r="R53" s="222">
        <f t="shared" si="18"/>
        <v>533</v>
      </c>
      <c r="T53">
        <v>503</v>
      </c>
      <c r="U53">
        <v>3055</v>
      </c>
      <c r="V53" t="s">
        <v>227</v>
      </c>
      <c r="W53">
        <v>4531.0510000000004</v>
      </c>
      <c r="X53">
        <v>1318.124</v>
      </c>
      <c r="Y53">
        <v>3.4369999999999998</v>
      </c>
      <c r="Z53">
        <v>12.282999999999999</v>
      </c>
      <c r="AA53">
        <v>147.93163999999999</v>
      </c>
      <c r="AB53">
        <v>3.8924750000000001</v>
      </c>
      <c r="AC53">
        <v>35.336086000000002</v>
      </c>
      <c r="AD53" s="1">
        <v>732</v>
      </c>
      <c r="AE53">
        <v>2</v>
      </c>
      <c r="AF53">
        <v>533</v>
      </c>
      <c r="AG53">
        <v>83</v>
      </c>
      <c r="AH53">
        <v>30.629356000000001</v>
      </c>
      <c r="AI53">
        <v>29599.8</v>
      </c>
      <c r="AJ53">
        <v>1.5</v>
      </c>
      <c r="AK53">
        <v>37</v>
      </c>
      <c r="AL53">
        <v>12603</v>
      </c>
      <c r="AM53">
        <v>0.90447368421052632</v>
      </c>
      <c r="AN53" t="s">
        <v>68</v>
      </c>
      <c r="AO53">
        <v>4531.0510000000004</v>
      </c>
      <c r="AP53" t="s">
        <v>509</v>
      </c>
      <c r="AQ53" t="s">
        <v>117</v>
      </c>
      <c r="AR53" t="s">
        <v>119</v>
      </c>
      <c r="AS53" t="s">
        <v>117</v>
      </c>
      <c r="AT53" t="s">
        <v>119</v>
      </c>
      <c r="AU53" t="s">
        <v>177</v>
      </c>
      <c r="AV53" t="s">
        <v>227</v>
      </c>
      <c r="AW53" t="s">
        <v>68</v>
      </c>
      <c r="AX53">
        <v>3055</v>
      </c>
      <c r="AY53" t="s">
        <v>510</v>
      </c>
      <c r="AZ53">
        <v>1</v>
      </c>
      <c r="BA53" t="s">
        <v>511</v>
      </c>
      <c r="BB53">
        <v>1</v>
      </c>
      <c r="BC53">
        <v>1</v>
      </c>
      <c r="BE53" t="s">
        <v>67</v>
      </c>
      <c r="BF53">
        <v>2</v>
      </c>
      <c r="BG53" t="s">
        <v>298</v>
      </c>
      <c r="BI53" t="s">
        <v>117</v>
      </c>
      <c r="BJ53" t="s">
        <v>227</v>
      </c>
      <c r="BK53" t="s">
        <v>68</v>
      </c>
      <c r="BL53">
        <v>0.90447368421052632</v>
      </c>
      <c r="BM53">
        <v>3055</v>
      </c>
      <c r="BN53" t="s">
        <v>119</v>
      </c>
      <c r="BO53" t="s">
        <v>177</v>
      </c>
      <c r="BP53">
        <v>1</v>
      </c>
      <c r="BQ53">
        <v>4531.0510000000004</v>
      </c>
      <c r="BR53">
        <v>2.6312660361231716E-2</v>
      </c>
      <c r="BS53">
        <v>0.23886766887732741</v>
      </c>
      <c r="BT53">
        <v>0.16155192250098266</v>
      </c>
      <c r="BU53">
        <v>12.282999999999999</v>
      </c>
      <c r="BV53">
        <v>4.4139869535787607E-2</v>
      </c>
      <c r="BW53">
        <v>11.763275231287398</v>
      </c>
      <c r="BX53">
        <v>37</v>
      </c>
      <c r="BY53">
        <v>2</v>
      </c>
      <c r="BZ53">
        <v>533</v>
      </c>
    </row>
    <row r="54" spans="1:78" ht="16.5">
      <c r="A54" s="104" t="str">
        <f t="shared" si="1"/>
        <v>강화교통</v>
      </c>
      <c r="B54" s="105" t="str">
        <f t="shared" si="2"/>
        <v>유지홍</v>
      </c>
      <c r="C54" s="106" t="str">
        <f t="shared" si="3"/>
        <v>A</v>
      </c>
      <c r="D54" s="107">
        <f t="shared" si="4"/>
        <v>0.98444444444444434</v>
      </c>
      <c r="E54" s="108">
        <f t="shared" si="5"/>
        <v>2543</v>
      </c>
      <c r="F54" s="282" t="str">
        <f t="shared" si="6"/>
        <v>800</v>
      </c>
      <c r="G54" s="109" t="str">
        <f t="shared" si="7"/>
        <v>78바3230</v>
      </c>
      <c r="H54" s="110">
        <f t="shared" si="8"/>
        <v>1</v>
      </c>
      <c r="I54" s="111">
        <f t="shared" si="9"/>
        <v>3141.623</v>
      </c>
      <c r="J54" s="112">
        <f t="shared" si="10"/>
        <v>8.628140288050451E-3</v>
      </c>
      <c r="K54" s="112">
        <f t="shared" si="11"/>
        <v>0.32021180829014451</v>
      </c>
      <c r="L54" s="112">
        <f t="shared" si="12"/>
        <v>0.24923423338828368</v>
      </c>
      <c r="M54" s="113">
        <f t="shared" si="13"/>
        <v>9.9890000000000008</v>
      </c>
      <c r="N54" s="114">
        <f t="shared" si="14"/>
        <v>0.54112157951479223</v>
      </c>
      <c r="O54" s="114">
        <f t="shared" si="15"/>
        <v>3.2148987959408242</v>
      </c>
      <c r="P54" s="223">
        <f t="shared" si="16"/>
        <v>0</v>
      </c>
      <c r="Q54" s="224">
        <f t="shared" si="17"/>
        <v>17</v>
      </c>
      <c r="R54" s="224">
        <f t="shared" si="18"/>
        <v>101</v>
      </c>
      <c r="T54">
        <v>503</v>
      </c>
      <c r="U54">
        <v>2543</v>
      </c>
      <c r="V54" t="s">
        <v>258</v>
      </c>
      <c r="W54">
        <v>3141.623</v>
      </c>
      <c r="X54">
        <v>1181.8219999999999</v>
      </c>
      <c r="Y54">
        <v>2.6579999999999999</v>
      </c>
      <c r="Z54">
        <v>9.9890000000000008</v>
      </c>
      <c r="AA54">
        <v>146.15745200000001</v>
      </c>
      <c r="AB54">
        <v>1.2610669999999999</v>
      </c>
      <c r="AC54">
        <v>46.801341999999998</v>
      </c>
      <c r="AD54" s="1">
        <v>783</v>
      </c>
      <c r="AE54">
        <v>17</v>
      </c>
      <c r="AF54">
        <v>101</v>
      </c>
      <c r="AG54">
        <v>96</v>
      </c>
      <c r="AH54">
        <v>21.494783999999999</v>
      </c>
      <c r="AI54">
        <v>8594</v>
      </c>
      <c r="AJ54">
        <v>145.80000000000001</v>
      </c>
      <c r="AK54">
        <v>0</v>
      </c>
      <c r="AL54">
        <v>0</v>
      </c>
      <c r="AM54">
        <v>0.98444444444444434</v>
      </c>
      <c r="AN54" t="s">
        <v>66</v>
      </c>
      <c r="AO54">
        <v>3141.623</v>
      </c>
      <c r="AP54" t="s">
        <v>512</v>
      </c>
      <c r="AQ54" t="s">
        <v>117</v>
      </c>
      <c r="AR54" t="s">
        <v>122</v>
      </c>
      <c r="AS54" t="s">
        <v>117</v>
      </c>
      <c r="AT54" t="s">
        <v>122</v>
      </c>
      <c r="AU54" t="s">
        <v>200</v>
      </c>
      <c r="AV54" t="s">
        <v>258</v>
      </c>
      <c r="AW54" t="s">
        <v>66</v>
      </c>
      <c r="AX54">
        <v>2543</v>
      </c>
      <c r="AY54" t="s">
        <v>360</v>
      </c>
      <c r="AZ54">
        <v>2</v>
      </c>
      <c r="BA54" t="s">
        <v>387</v>
      </c>
      <c r="BB54">
        <v>1</v>
      </c>
      <c r="BC54">
        <v>1</v>
      </c>
      <c r="BE54" t="s">
        <v>66</v>
      </c>
      <c r="BF54">
        <v>0</v>
      </c>
      <c r="BG54" t="s">
        <v>303</v>
      </c>
      <c r="BI54" t="s">
        <v>117</v>
      </c>
      <c r="BJ54" t="s">
        <v>258</v>
      </c>
      <c r="BK54" t="s">
        <v>66</v>
      </c>
      <c r="BL54">
        <v>0.98444444444444434</v>
      </c>
      <c r="BM54">
        <v>2543</v>
      </c>
      <c r="BN54" t="s">
        <v>122</v>
      </c>
      <c r="BO54" t="s">
        <v>200</v>
      </c>
      <c r="BP54">
        <v>1</v>
      </c>
      <c r="BQ54">
        <v>3141.623</v>
      </c>
      <c r="BR54">
        <v>8.628140288050451E-3</v>
      </c>
      <c r="BS54">
        <v>0.32021180829014451</v>
      </c>
      <c r="BT54">
        <v>0.24923423338828368</v>
      </c>
      <c r="BU54">
        <v>9.9890000000000008</v>
      </c>
      <c r="BV54">
        <v>0.54112157951479223</v>
      </c>
      <c r="BW54">
        <v>3.2148987959408242</v>
      </c>
      <c r="BX54">
        <v>0</v>
      </c>
      <c r="BY54">
        <v>17</v>
      </c>
      <c r="BZ54">
        <v>101</v>
      </c>
    </row>
    <row r="55" spans="1:78" ht="16.5">
      <c r="A55" s="120" t="str">
        <f t="shared" si="1"/>
        <v>강화교통</v>
      </c>
      <c r="B55" s="121" t="str">
        <f t="shared" si="2"/>
        <v>유평기</v>
      </c>
      <c r="C55" s="122" t="str">
        <f t="shared" si="3"/>
        <v>C</v>
      </c>
      <c r="D55" s="123">
        <f t="shared" si="4"/>
        <v>0.86370370370370364</v>
      </c>
      <c r="E55" s="124">
        <f t="shared" si="5"/>
        <v>9560</v>
      </c>
      <c r="F55" s="281" t="str">
        <f t="shared" si="6"/>
        <v>800</v>
      </c>
      <c r="G55" s="125" t="str">
        <f t="shared" si="7"/>
        <v>78바3230</v>
      </c>
      <c r="H55" s="126">
        <f t="shared" si="8"/>
        <v>1</v>
      </c>
      <c r="I55" s="127">
        <f t="shared" si="9"/>
        <v>2744.7719999999999</v>
      </c>
      <c r="J55" s="128">
        <f t="shared" si="10"/>
        <v>2.6138649598784543E-2</v>
      </c>
      <c r="K55" s="128">
        <f t="shared" si="11"/>
        <v>0.33050976321267295</v>
      </c>
      <c r="L55" s="128">
        <f t="shared" si="12"/>
        <v>0.29911409763725366</v>
      </c>
      <c r="M55" s="129">
        <f t="shared" si="13"/>
        <v>10.992000000000001</v>
      </c>
      <c r="N55" s="130">
        <f t="shared" si="14"/>
        <v>2.149541018343236</v>
      </c>
      <c r="O55" s="130">
        <f t="shared" si="15"/>
        <v>21.094648298656502</v>
      </c>
      <c r="P55" s="221">
        <f t="shared" si="16"/>
        <v>14</v>
      </c>
      <c r="Q55" s="222">
        <f t="shared" si="17"/>
        <v>59</v>
      </c>
      <c r="R55" s="222">
        <f t="shared" si="18"/>
        <v>579</v>
      </c>
      <c r="T55">
        <v>503</v>
      </c>
      <c r="U55">
        <v>9560</v>
      </c>
      <c r="V55" t="s">
        <v>259</v>
      </c>
      <c r="W55">
        <v>2744.7719999999999</v>
      </c>
      <c r="X55">
        <v>1177.1759999999999</v>
      </c>
      <c r="Y55">
        <v>2.3319999999999999</v>
      </c>
      <c r="Z55">
        <v>10.992000000000001</v>
      </c>
      <c r="AA55">
        <v>143.411349</v>
      </c>
      <c r="AB55">
        <v>3.7485789999999999</v>
      </c>
      <c r="AC55">
        <v>47.398851000000001</v>
      </c>
      <c r="AD55" s="1">
        <v>821</v>
      </c>
      <c r="AE55">
        <v>59</v>
      </c>
      <c r="AF55">
        <v>579</v>
      </c>
      <c r="AG55">
        <v>96</v>
      </c>
      <c r="AH55">
        <v>19.139154000000001</v>
      </c>
      <c r="AI55">
        <v>6278.5</v>
      </c>
      <c r="AJ55">
        <v>276.39999999999998</v>
      </c>
      <c r="AK55">
        <v>14</v>
      </c>
      <c r="AL55">
        <v>12597</v>
      </c>
      <c r="AM55">
        <v>0.86370370370370364</v>
      </c>
      <c r="AN55" t="s">
        <v>69</v>
      </c>
      <c r="AO55">
        <v>2744.7719999999999</v>
      </c>
      <c r="AP55" t="s">
        <v>513</v>
      </c>
      <c r="AQ55" t="s">
        <v>117</v>
      </c>
      <c r="AR55" t="s">
        <v>122</v>
      </c>
      <c r="AS55" t="s">
        <v>117</v>
      </c>
      <c r="AT55" t="s">
        <v>122</v>
      </c>
      <c r="AU55" t="s">
        <v>200</v>
      </c>
      <c r="AV55" t="s">
        <v>259</v>
      </c>
      <c r="AW55" t="s">
        <v>69</v>
      </c>
      <c r="AX55">
        <v>9560</v>
      </c>
      <c r="AY55" t="s">
        <v>353</v>
      </c>
      <c r="AZ55">
        <v>7</v>
      </c>
      <c r="BA55" t="s">
        <v>514</v>
      </c>
      <c r="BB55">
        <v>1</v>
      </c>
      <c r="BC55">
        <v>1</v>
      </c>
      <c r="BE55" t="s">
        <v>69</v>
      </c>
      <c r="BF55">
        <v>0</v>
      </c>
      <c r="BG55" t="s">
        <v>303</v>
      </c>
      <c r="BI55" t="s">
        <v>117</v>
      </c>
      <c r="BJ55" t="s">
        <v>259</v>
      </c>
      <c r="BK55" t="s">
        <v>69</v>
      </c>
      <c r="BL55">
        <v>0.86370370370370364</v>
      </c>
      <c r="BM55">
        <v>9560</v>
      </c>
      <c r="BN55" t="s">
        <v>122</v>
      </c>
      <c r="BO55" t="s">
        <v>200</v>
      </c>
      <c r="BP55">
        <v>1</v>
      </c>
      <c r="BQ55">
        <v>2744.7719999999999</v>
      </c>
      <c r="BR55">
        <v>2.6138649598784543E-2</v>
      </c>
      <c r="BS55">
        <v>0.33050976321267295</v>
      </c>
      <c r="BT55">
        <v>0.29911409763725366</v>
      </c>
      <c r="BU55">
        <v>10.992000000000001</v>
      </c>
      <c r="BV55">
        <v>2.149541018343236</v>
      </c>
      <c r="BW55">
        <v>21.094648298656502</v>
      </c>
      <c r="BX55">
        <v>14</v>
      </c>
      <c r="BY55">
        <v>59</v>
      </c>
      <c r="BZ55">
        <v>579</v>
      </c>
    </row>
    <row r="56" spans="1:78" ht="16.5">
      <c r="A56" s="104" t="str">
        <f t="shared" si="1"/>
        <v>강화교통</v>
      </c>
      <c r="B56" s="105" t="str">
        <f t="shared" si="2"/>
        <v>윤경욱</v>
      </c>
      <c r="C56" s="106" t="str">
        <f t="shared" si="3"/>
        <v>B</v>
      </c>
      <c r="D56" s="107">
        <f t="shared" si="4"/>
        <v>0.94794117647058818</v>
      </c>
      <c r="E56" s="108">
        <f t="shared" si="5"/>
        <v>1448</v>
      </c>
      <c r="F56" s="282" t="str">
        <f t="shared" si="6"/>
        <v>71</v>
      </c>
      <c r="G56" s="109" t="str">
        <f t="shared" si="7"/>
        <v>78바3229</v>
      </c>
      <c r="H56" s="110">
        <f t="shared" si="8"/>
        <v>1</v>
      </c>
      <c r="I56" s="111">
        <f t="shared" si="9"/>
        <v>3605.2950000000001</v>
      </c>
      <c r="J56" s="112">
        <f t="shared" si="10"/>
        <v>1.7493711239145265E-2</v>
      </c>
      <c r="K56" s="112">
        <f t="shared" si="11"/>
        <v>0.22919199528273843</v>
      </c>
      <c r="L56" s="112">
        <f t="shared" si="12"/>
        <v>0.17280139350594056</v>
      </c>
      <c r="M56" s="113">
        <f t="shared" si="13"/>
        <v>9.2690000000000001</v>
      </c>
      <c r="N56" s="114">
        <f t="shared" si="14"/>
        <v>0</v>
      </c>
      <c r="O56" s="114">
        <f t="shared" si="15"/>
        <v>3.0788049244236602</v>
      </c>
      <c r="P56" s="223">
        <f t="shared" si="16"/>
        <v>3</v>
      </c>
      <c r="Q56" s="224">
        <f t="shared" si="17"/>
        <v>0</v>
      </c>
      <c r="R56" s="224">
        <f t="shared" si="18"/>
        <v>111</v>
      </c>
      <c r="T56">
        <v>503</v>
      </c>
      <c r="U56">
        <v>1448</v>
      </c>
      <c r="V56" t="s">
        <v>228</v>
      </c>
      <c r="W56">
        <v>3605.2950000000001</v>
      </c>
      <c r="X56">
        <v>1118.511</v>
      </c>
      <c r="Y56">
        <v>3.2229999999999999</v>
      </c>
      <c r="Z56">
        <v>9.2690000000000001</v>
      </c>
      <c r="AA56">
        <v>145.09774200000001</v>
      </c>
      <c r="AB56">
        <v>2.5382980000000002</v>
      </c>
      <c r="AC56">
        <v>33.255240999999998</v>
      </c>
      <c r="AD56" s="1">
        <v>623</v>
      </c>
      <c r="AE56">
        <v>0</v>
      </c>
      <c r="AF56">
        <v>111</v>
      </c>
      <c r="AG56">
        <v>70</v>
      </c>
      <c r="AH56">
        <v>24.847353999999999</v>
      </c>
      <c r="AI56">
        <v>700.5</v>
      </c>
      <c r="AJ56">
        <v>0</v>
      </c>
      <c r="AK56">
        <v>3</v>
      </c>
      <c r="AL56">
        <v>2710</v>
      </c>
      <c r="AM56">
        <v>0.94794117647058818</v>
      </c>
      <c r="AN56" t="s">
        <v>68</v>
      </c>
      <c r="AO56">
        <v>3605.2950000000001</v>
      </c>
      <c r="AP56" t="s">
        <v>515</v>
      </c>
      <c r="AQ56" t="s">
        <v>117</v>
      </c>
      <c r="AR56" t="s">
        <v>121</v>
      </c>
      <c r="AS56" t="s">
        <v>117</v>
      </c>
      <c r="AT56" t="s">
        <v>121</v>
      </c>
      <c r="AU56" t="s">
        <v>193</v>
      </c>
      <c r="AV56" t="s">
        <v>228</v>
      </c>
      <c r="AW56" t="s">
        <v>68</v>
      </c>
      <c r="AX56">
        <v>1448</v>
      </c>
      <c r="AY56" t="s">
        <v>380</v>
      </c>
      <c r="AZ56">
        <v>1</v>
      </c>
      <c r="BA56" t="s">
        <v>381</v>
      </c>
      <c r="BB56">
        <v>1</v>
      </c>
      <c r="BC56">
        <v>1</v>
      </c>
      <c r="BE56" t="s">
        <v>68</v>
      </c>
      <c r="BF56">
        <v>0</v>
      </c>
      <c r="BG56" t="s">
        <v>303</v>
      </c>
      <c r="BI56" t="s">
        <v>117</v>
      </c>
      <c r="BJ56" t="s">
        <v>228</v>
      </c>
      <c r="BK56" t="s">
        <v>68</v>
      </c>
      <c r="BL56">
        <v>0.94794117647058818</v>
      </c>
      <c r="BM56">
        <v>1448</v>
      </c>
      <c r="BN56" t="s">
        <v>121</v>
      </c>
      <c r="BO56" t="s">
        <v>193</v>
      </c>
      <c r="BP56">
        <v>1</v>
      </c>
      <c r="BQ56">
        <v>3605.2950000000001</v>
      </c>
      <c r="BR56">
        <v>1.7493711239145265E-2</v>
      </c>
      <c r="BS56">
        <v>0.22919199528273843</v>
      </c>
      <c r="BT56">
        <v>0.17280139350594056</v>
      </c>
      <c r="BU56">
        <v>9.2690000000000001</v>
      </c>
      <c r="BV56">
        <v>0</v>
      </c>
      <c r="BW56">
        <v>3.0788049244236602</v>
      </c>
      <c r="BX56">
        <v>3</v>
      </c>
      <c r="BY56">
        <v>0</v>
      </c>
      <c r="BZ56">
        <v>111</v>
      </c>
    </row>
    <row r="57" spans="1:78" ht="16.5">
      <c r="A57" s="120" t="str">
        <f t="shared" si="1"/>
        <v>강화교통</v>
      </c>
      <c r="B57" s="121" t="str">
        <f t="shared" si="2"/>
        <v>윤승현</v>
      </c>
      <c r="C57" s="122" t="str">
        <f t="shared" si="3"/>
        <v>B</v>
      </c>
      <c r="D57" s="123">
        <f t="shared" si="4"/>
        <v>0.94233333333333336</v>
      </c>
      <c r="E57" s="124">
        <f t="shared" si="5"/>
        <v>5947</v>
      </c>
      <c r="F57" s="281" t="str">
        <f t="shared" si="6"/>
        <v>70</v>
      </c>
      <c r="G57" s="125" t="str">
        <f t="shared" si="7"/>
        <v>78바3201</v>
      </c>
      <c r="H57" s="126">
        <f t="shared" si="8"/>
        <v>1</v>
      </c>
      <c r="I57" s="127">
        <f t="shared" si="9"/>
        <v>3429.9450000000002</v>
      </c>
      <c r="J57" s="128">
        <f t="shared" si="10"/>
        <v>2.0913527550434973E-2</v>
      </c>
      <c r="K57" s="128">
        <f t="shared" si="11"/>
        <v>0.25298384625957704</v>
      </c>
      <c r="L57" s="128">
        <f t="shared" si="12"/>
        <v>0.17230596992080047</v>
      </c>
      <c r="M57" s="129">
        <f t="shared" si="13"/>
        <v>9.1859999999999999</v>
      </c>
      <c r="N57" s="130">
        <f t="shared" si="14"/>
        <v>0.55394474255418091</v>
      </c>
      <c r="O57" s="130">
        <f t="shared" si="15"/>
        <v>8.3966360976633734</v>
      </c>
      <c r="P57" s="221">
        <f t="shared" si="16"/>
        <v>4</v>
      </c>
      <c r="Q57" s="222">
        <f t="shared" si="17"/>
        <v>19</v>
      </c>
      <c r="R57" s="222">
        <f t="shared" si="18"/>
        <v>288</v>
      </c>
      <c r="T57">
        <v>503</v>
      </c>
      <c r="U57">
        <v>5947</v>
      </c>
      <c r="V57" t="s">
        <v>516</v>
      </c>
      <c r="W57">
        <v>3429.9450000000002</v>
      </c>
      <c r="X57">
        <v>1213.204</v>
      </c>
      <c r="Y57">
        <v>2.827</v>
      </c>
      <c r="Z57">
        <v>9.1859999999999999</v>
      </c>
      <c r="AA57">
        <v>154.85608500000001</v>
      </c>
      <c r="AB57">
        <v>3.2385869999999999</v>
      </c>
      <c r="AC57">
        <v>39.176088</v>
      </c>
      <c r="AD57" s="1">
        <v>591</v>
      </c>
      <c r="AE57">
        <v>19</v>
      </c>
      <c r="AF57">
        <v>288</v>
      </c>
      <c r="AG57">
        <v>72</v>
      </c>
      <c r="AH57">
        <v>22.149242000000001</v>
      </c>
      <c r="AI57">
        <v>1729</v>
      </c>
      <c r="AJ57">
        <v>0</v>
      </c>
      <c r="AK57">
        <v>4</v>
      </c>
      <c r="AL57">
        <v>525</v>
      </c>
      <c r="AM57">
        <v>0.94233333333333336</v>
      </c>
      <c r="AN57" t="s">
        <v>68</v>
      </c>
      <c r="AO57">
        <v>3429.9450000000002</v>
      </c>
      <c r="AP57" t="s">
        <v>517</v>
      </c>
      <c r="AQ57" t="s">
        <v>117</v>
      </c>
      <c r="AR57" t="s">
        <v>120</v>
      </c>
      <c r="AS57" t="s">
        <v>117</v>
      </c>
      <c r="AT57" t="s">
        <v>120</v>
      </c>
      <c r="AU57" t="s">
        <v>311</v>
      </c>
      <c r="AV57" t="s">
        <v>516</v>
      </c>
      <c r="AW57" t="s">
        <v>68</v>
      </c>
      <c r="AX57">
        <v>5947</v>
      </c>
      <c r="AY57" t="s">
        <v>363</v>
      </c>
      <c r="AZ57">
        <v>1</v>
      </c>
      <c r="BA57" t="s">
        <v>334</v>
      </c>
      <c r="BB57">
        <v>1</v>
      </c>
      <c r="BC57">
        <v>1</v>
      </c>
      <c r="BE57" t="s">
        <v>437</v>
      </c>
      <c r="BF57" t="s">
        <v>438</v>
      </c>
      <c r="BG57" t="s">
        <v>437</v>
      </c>
      <c r="BI57" t="s">
        <v>117</v>
      </c>
      <c r="BJ57" t="s">
        <v>516</v>
      </c>
      <c r="BK57" t="s">
        <v>68</v>
      </c>
      <c r="BL57">
        <v>0.94233333333333336</v>
      </c>
      <c r="BM57">
        <v>5947</v>
      </c>
      <c r="BN57" t="s">
        <v>120</v>
      </c>
      <c r="BO57" t="s">
        <v>311</v>
      </c>
      <c r="BP57">
        <v>1</v>
      </c>
      <c r="BQ57">
        <v>3429.9450000000002</v>
      </c>
      <c r="BR57">
        <v>2.0913527550434973E-2</v>
      </c>
      <c r="BS57">
        <v>0.25298384625957704</v>
      </c>
      <c r="BT57">
        <v>0.17230596992080047</v>
      </c>
      <c r="BU57">
        <v>9.1859999999999999</v>
      </c>
      <c r="BV57">
        <v>0.55394474255418091</v>
      </c>
      <c r="BW57">
        <v>8.3966360976633734</v>
      </c>
      <c r="BX57">
        <v>4</v>
      </c>
      <c r="BY57">
        <v>19</v>
      </c>
      <c r="BZ57">
        <v>288</v>
      </c>
    </row>
    <row r="58" spans="1:78" ht="16.5">
      <c r="A58" s="104" t="str">
        <f t="shared" si="1"/>
        <v>강화교통</v>
      </c>
      <c r="B58" s="105" t="str">
        <f t="shared" si="2"/>
        <v>윤한상</v>
      </c>
      <c r="C58" s="106" t="str">
        <f t="shared" si="3"/>
        <v>B</v>
      </c>
      <c r="D58" s="107">
        <f t="shared" si="4"/>
        <v>0.94185185185185183</v>
      </c>
      <c r="E58" s="108">
        <f t="shared" si="5"/>
        <v>5862</v>
      </c>
      <c r="F58" s="282" t="str">
        <f t="shared" si="6"/>
        <v>800</v>
      </c>
      <c r="G58" s="109" t="str">
        <f t="shared" si="7"/>
        <v>70바3711</v>
      </c>
      <c r="H58" s="110">
        <f t="shared" si="8"/>
        <v>1</v>
      </c>
      <c r="I58" s="111">
        <f t="shared" si="9"/>
        <v>2474.54</v>
      </c>
      <c r="J58" s="112">
        <f t="shared" si="10"/>
        <v>2.6666839557473999E-2</v>
      </c>
      <c r="K58" s="112">
        <f t="shared" si="11"/>
        <v>0.37736526048506258</v>
      </c>
      <c r="L58" s="112">
        <f t="shared" si="12"/>
        <v>0.25701746587244501</v>
      </c>
      <c r="M58" s="113">
        <f t="shared" si="13"/>
        <v>10.981999999999999</v>
      </c>
      <c r="N58" s="114">
        <f t="shared" si="14"/>
        <v>0.56576171732928138</v>
      </c>
      <c r="O58" s="114">
        <f t="shared" si="15"/>
        <v>9.4158914384087549</v>
      </c>
      <c r="P58" s="223">
        <f t="shared" si="16"/>
        <v>27</v>
      </c>
      <c r="Q58" s="224">
        <f t="shared" si="17"/>
        <v>14</v>
      </c>
      <c r="R58" s="224">
        <f t="shared" si="18"/>
        <v>233</v>
      </c>
      <c r="T58">
        <v>503</v>
      </c>
      <c r="U58">
        <v>5862</v>
      </c>
      <c r="V58" t="s">
        <v>260</v>
      </c>
      <c r="W58">
        <v>2474.54</v>
      </c>
      <c r="X58">
        <v>972.96500000000003</v>
      </c>
      <c r="Y58">
        <v>2.5430000000000001</v>
      </c>
      <c r="Z58">
        <v>10.981999999999999</v>
      </c>
      <c r="AA58">
        <v>128.01914500000001</v>
      </c>
      <c r="AB58">
        <v>3.4138660000000001</v>
      </c>
      <c r="AC58">
        <v>48.309978000000001</v>
      </c>
      <c r="AD58" s="1">
        <v>636</v>
      </c>
      <c r="AE58">
        <v>14</v>
      </c>
      <c r="AF58">
        <v>233</v>
      </c>
      <c r="AG58">
        <v>86</v>
      </c>
      <c r="AH58">
        <v>19.329452</v>
      </c>
      <c r="AI58">
        <v>5259.5</v>
      </c>
      <c r="AJ58">
        <v>4</v>
      </c>
      <c r="AK58">
        <v>27</v>
      </c>
      <c r="AL58">
        <v>14529</v>
      </c>
      <c r="AM58">
        <v>0.94185185185185183</v>
      </c>
      <c r="AN58" t="s">
        <v>68</v>
      </c>
      <c r="AO58">
        <v>2474.54</v>
      </c>
      <c r="AP58" t="s">
        <v>518</v>
      </c>
      <c r="AQ58" t="s">
        <v>117</v>
      </c>
      <c r="AR58" t="s">
        <v>122</v>
      </c>
      <c r="AS58" t="s">
        <v>117</v>
      </c>
      <c r="AT58" t="s">
        <v>122</v>
      </c>
      <c r="AU58" t="s">
        <v>242</v>
      </c>
      <c r="AV58" t="s">
        <v>260</v>
      </c>
      <c r="AW58" t="s">
        <v>68</v>
      </c>
      <c r="AX58">
        <v>5862</v>
      </c>
      <c r="AY58" t="s">
        <v>368</v>
      </c>
      <c r="AZ58">
        <v>1</v>
      </c>
      <c r="BA58" t="s">
        <v>201</v>
      </c>
      <c r="BB58">
        <v>1</v>
      </c>
      <c r="BC58">
        <v>1</v>
      </c>
      <c r="BE58" t="s">
        <v>68</v>
      </c>
      <c r="BF58">
        <v>0</v>
      </c>
      <c r="BG58" t="s">
        <v>303</v>
      </c>
      <c r="BI58" t="s">
        <v>117</v>
      </c>
      <c r="BJ58" t="s">
        <v>260</v>
      </c>
      <c r="BK58" t="s">
        <v>68</v>
      </c>
      <c r="BL58">
        <v>0.94185185185185183</v>
      </c>
      <c r="BM58">
        <v>5862</v>
      </c>
      <c r="BN58" t="s">
        <v>122</v>
      </c>
      <c r="BO58" t="s">
        <v>242</v>
      </c>
      <c r="BP58">
        <v>1</v>
      </c>
      <c r="BQ58">
        <v>2474.54</v>
      </c>
      <c r="BR58">
        <v>2.6666839557473999E-2</v>
      </c>
      <c r="BS58">
        <v>0.37736526048506258</v>
      </c>
      <c r="BT58">
        <v>0.25701746587244501</v>
      </c>
      <c r="BU58">
        <v>10.981999999999999</v>
      </c>
      <c r="BV58">
        <v>0.56576171732928138</v>
      </c>
      <c r="BW58">
        <v>9.4158914384087549</v>
      </c>
      <c r="BX58">
        <v>27</v>
      </c>
      <c r="BY58">
        <v>14</v>
      </c>
      <c r="BZ58">
        <v>233</v>
      </c>
    </row>
    <row r="59" spans="1:78" ht="16.5">
      <c r="A59" s="120" t="str">
        <f t="shared" si="1"/>
        <v>강화교통</v>
      </c>
      <c r="B59" s="121" t="str">
        <f t="shared" si="2"/>
        <v>이근섭</v>
      </c>
      <c r="C59" s="122" t="str">
        <f t="shared" si="3"/>
        <v>D</v>
      </c>
      <c r="D59" s="123">
        <f t="shared" si="4"/>
        <v>0.84502394561801686</v>
      </c>
      <c r="E59" s="124">
        <f t="shared" si="5"/>
        <v>6479</v>
      </c>
      <c r="F59" s="281" t="str">
        <f t="shared" si="6"/>
        <v>60-5</v>
      </c>
      <c r="G59" s="125" t="str">
        <f t="shared" si="7"/>
        <v>78바3232</v>
      </c>
      <c r="H59" s="126">
        <f t="shared" si="8"/>
        <v>7</v>
      </c>
      <c r="I59" s="127">
        <f t="shared" si="9"/>
        <v>2321.2339999999999</v>
      </c>
      <c r="J59" s="128">
        <f t="shared" si="10"/>
        <v>1.9222327429198285E-2</v>
      </c>
      <c r="K59" s="128">
        <f t="shared" si="11"/>
        <v>0.32559520012021181</v>
      </c>
      <c r="L59" s="128">
        <f t="shared" si="12"/>
        <v>0.22229555486435232</v>
      </c>
      <c r="M59" s="129">
        <f t="shared" si="13"/>
        <v>15.03</v>
      </c>
      <c r="N59" s="130">
        <f t="shared" si="14"/>
        <v>0.56004694054972481</v>
      </c>
      <c r="O59" s="130">
        <f t="shared" si="15"/>
        <v>47.043943006176889</v>
      </c>
      <c r="P59" s="221">
        <f t="shared" si="16"/>
        <v>20</v>
      </c>
      <c r="Q59" s="222">
        <f t="shared" si="17"/>
        <v>13</v>
      </c>
      <c r="R59" s="222">
        <f t="shared" si="18"/>
        <v>1092</v>
      </c>
      <c r="T59">
        <v>503</v>
      </c>
      <c r="U59">
        <v>6479</v>
      </c>
      <c r="V59" t="s">
        <v>323</v>
      </c>
      <c r="W59">
        <v>2321.2339999999999</v>
      </c>
      <c r="X59">
        <v>873.27300000000002</v>
      </c>
      <c r="Y59">
        <v>2.6579999999999999</v>
      </c>
      <c r="Z59">
        <v>15.03</v>
      </c>
      <c r="AA59">
        <v>94.579701999999997</v>
      </c>
      <c r="AB59">
        <v>1.8180419999999999</v>
      </c>
      <c r="AC59">
        <v>30.794696999999999</v>
      </c>
      <c r="AD59" s="1">
        <v>516</v>
      </c>
      <c r="AE59">
        <v>13</v>
      </c>
      <c r="AF59">
        <v>1092</v>
      </c>
      <c r="AG59">
        <v>93</v>
      </c>
      <c r="AH59">
        <v>24.542622999999999</v>
      </c>
      <c r="AI59">
        <v>13886.2</v>
      </c>
      <c r="AJ59">
        <v>204.9</v>
      </c>
      <c r="AK59">
        <v>20</v>
      </c>
      <c r="AL59">
        <v>6384</v>
      </c>
      <c r="AM59">
        <v>0.84502394561801686</v>
      </c>
      <c r="AN59" t="s">
        <v>67</v>
      </c>
      <c r="AO59">
        <v>455.54899999999998</v>
      </c>
      <c r="AP59" t="s">
        <v>519</v>
      </c>
      <c r="AQ59" t="s">
        <v>117</v>
      </c>
      <c r="AR59" t="s">
        <v>119</v>
      </c>
      <c r="AS59" t="s">
        <v>117</v>
      </c>
      <c r="AT59" t="s">
        <v>119</v>
      </c>
      <c r="AU59" t="s">
        <v>177</v>
      </c>
      <c r="AV59" t="s">
        <v>323</v>
      </c>
      <c r="AW59" t="s">
        <v>67</v>
      </c>
      <c r="AX59">
        <v>6479</v>
      </c>
      <c r="AY59" t="s">
        <v>369</v>
      </c>
      <c r="AZ59">
        <v>2</v>
      </c>
      <c r="BA59" t="s">
        <v>333</v>
      </c>
      <c r="BB59">
        <v>7</v>
      </c>
      <c r="BC59">
        <v>1</v>
      </c>
      <c r="BE59" t="s">
        <v>67</v>
      </c>
      <c r="BF59">
        <v>0</v>
      </c>
      <c r="BG59" t="s">
        <v>303</v>
      </c>
      <c r="BI59" t="s">
        <v>117</v>
      </c>
      <c r="BJ59" t="s">
        <v>323</v>
      </c>
      <c r="BK59" t="s">
        <v>67</v>
      </c>
      <c r="BL59">
        <v>0.84502394561801686</v>
      </c>
      <c r="BM59">
        <v>6479</v>
      </c>
      <c r="BN59" t="s">
        <v>119</v>
      </c>
      <c r="BO59" t="s">
        <v>177</v>
      </c>
      <c r="BP59">
        <v>7</v>
      </c>
      <c r="BQ59">
        <v>2321.2339999999999</v>
      </c>
      <c r="BR59">
        <v>1.9222327429198285E-2</v>
      </c>
      <c r="BS59">
        <v>0.32559520012021181</v>
      </c>
      <c r="BT59">
        <v>0.22229555486435232</v>
      </c>
      <c r="BU59">
        <v>15.03</v>
      </c>
      <c r="BV59">
        <v>0.56004694054972481</v>
      </c>
      <c r="BW59">
        <v>47.043943006176889</v>
      </c>
      <c r="BX59">
        <v>20</v>
      </c>
      <c r="BY59">
        <v>13</v>
      </c>
      <c r="BZ59">
        <v>1092</v>
      </c>
    </row>
    <row r="60" spans="1:78" ht="16.5">
      <c r="A60" s="104" t="str">
        <f t="shared" si="1"/>
        <v>강화교통</v>
      </c>
      <c r="B60" s="105" t="str">
        <f t="shared" si="2"/>
        <v>이근실</v>
      </c>
      <c r="C60" s="106" t="str">
        <f t="shared" si="3"/>
        <v>B</v>
      </c>
      <c r="D60" s="107">
        <f t="shared" si="4"/>
        <v>0.92466666666666664</v>
      </c>
      <c r="E60" s="108">
        <f t="shared" si="5"/>
        <v>3560</v>
      </c>
      <c r="F60" s="282" t="str">
        <f t="shared" si="6"/>
        <v>70</v>
      </c>
      <c r="G60" s="109" t="str">
        <f t="shared" si="7"/>
        <v>78바3222</v>
      </c>
      <c r="H60" s="110">
        <f t="shared" si="8"/>
        <v>1</v>
      </c>
      <c r="I60" s="111">
        <f t="shared" si="9"/>
        <v>2396.9299999999998</v>
      </c>
      <c r="J60" s="112">
        <f t="shared" si="10"/>
        <v>8.4832256980231953E-3</v>
      </c>
      <c r="K60" s="112">
        <f t="shared" si="11"/>
        <v>0.28512471316523019</v>
      </c>
      <c r="L60" s="112">
        <f t="shared" si="12"/>
        <v>0.14810611907731974</v>
      </c>
      <c r="M60" s="113">
        <f t="shared" si="13"/>
        <v>10.329000000000001</v>
      </c>
      <c r="N60" s="114">
        <f t="shared" si="14"/>
        <v>0.20860016771453485</v>
      </c>
      <c r="O60" s="114">
        <f t="shared" si="15"/>
        <v>12.808050297672441</v>
      </c>
      <c r="P60" s="223">
        <f t="shared" si="16"/>
        <v>11</v>
      </c>
      <c r="Q60" s="224">
        <f t="shared" si="17"/>
        <v>5</v>
      </c>
      <c r="R60" s="224">
        <f t="shared" si="18"/>
        <v>307</v>
      </c>
      <c r="T60">
        <v>503</v>
      </c>
      <c r="U60">
        <v>3560</v>
      </c>
      <c r="V60" t="s">
        <v>229</v>
      </c>
      <c r="W60">
        <v>2396.9299999999998</v>
      </c>
      <c r="X60">
        <v>864.22</v>
      </c>
      <c r="Y60">
        <v>2.774</v>
      </c>
      <c r="Z60">
        <v>10.329000000000001</v>
      </c>
      <c r="AA60">
        <v>105.894153</v>
      </c>
      <c r="AB60">
        <v>0.89832400000000001</v>
      </c>
      <c r="AC60">
        <v>30.19304</v>
      </c>
      <c r="AD60" s="1">
        <v>355</v>
      </c>
      <c r="AE60">
        <v>5</v>
      </c>
      <c r="AF60">
        <v>307</v>
      </c>
      <c r="AG60">
        <v>83</v>
      </c>
      <c r="AH60">
        <v>22.635148999999998</v>
      </c>
      <c r="AI60">
        <v>2274.4</v>
      </c>
      <c r="AJ60">
        <v>0</v>
      </c>
      <c r="AK60">
        <v>11</v>
      </c>
      <c r="AL60">
        <v>2975</v>
      </c>
      <c r="AM60">
        <v>0.92466666666666664</v>
      </c>
      <c r="AN60" t="s">
        <v>68</v>
      </c>
      <c r="AO60">
        <v>2396.9299999999998</v>
      </c>
      <c r="AP60" t="s">
        <v>520</v>
      </c>
      <c r="AQ60" t="s">
        <v>117</v>
      </c>
      <c r="AR60" t="s">
        <v>120</v>
      </c>
      <c r="AS60" t="s">
        <v>117</v>
      </c>
      <c r="AT60" t="s">
        <v>120</v>
      </c>
      <c r="AU60" t="s">
        <v>186</v>
      </c>
      <c r="AV60" t="s">
        <v>229</v>
      </c>
      <c r="AW60" t="s">
        <v>68</v>
      </c>
      <c r="AX60">
        <v>3560</v>
      </c>
      <c r="AY60" t="s">
        <v>363</v>
      </c>
      <c r="AZ60">
        <v>5</v>
      </c>
      <c r="BA60" t="s">
        <v>521</v>
      </c>
      <c r="BB60">
        <v>1</v>
      </c>
      <c r="BC60">
        <v>1</v>
      </c>
      <c r="BE60" t="s">
        <v>68</v>
      </c>
      <c r="BF60">
        <v>0</v>
      </c>
      <c r="BG60" t="s">
        <v>303</v>
      </c>
      <c r="BI60" t="s">
        <v>117</v>
      </c>
      <c r="BJ60" t="s">
        <v>229</v>
      </c>
      <c r="BK60" t="s">
        <v>68</v>
      </c>
      <c r="BL60">
        <v>0.92466666666666664</v>
      </c>
      <c r="BM60">
        <v>3560</v>
      </c>
      <c r="BN60" t="s">
        <v>120</v>
      </c>
      <c r="BO60" t="s">
        <v>186</v>
      </c>
      <c r="BP60">
        <v>1</v>
      </c>
      <c r="BQ60">
        <v>2396.9299999999998</v>
      </c>
      <c r="BR60">
        <v>8.4832256980231953E-3</v>
      </c>
      <c r="BS60">
        <v>0.28512471316523019</v>
      </c>
      <c r="BT60">
        <v>0.14810611907731974</v>
      </c>
      <c r="BU60">
        <v>10.329000000000001</v>
      </c>
      <c r="BV60">
        <v>0.20860016771453485</v>
      </c>
      <c r="BW60">
        <v>12.808050297672441</v>
      </c>
      <c r="BX60">
        <v>11</v>
      </c>
      <c r="BY60">
        <v>5</v>
      </c>
      <c r="BZ60">
        <v>307</v>
      </c>
    </row>
    <row r="61" spans="1:78" ht="16.5">
      <c r="A61" s="120" t="str">
        <f t="shared" si="1"/>
        <v>강화교통</v>
      </c>
      <c r="B61" s="121" t="str">
        <f t="shared" si="2"/>
        <v>이동열</v>
      </c>
      <c r="C61" s="122" t="str">
        <f t="shared" si="3"/>
        <v>C</v>
      </c>
      <c r="D61" s="123">
        <f t="shared" si="4"/>
        <v>0.85920000000000007</v>
      </c>
      <c r="E61" s="124">
        <f t="shared" si="5"/>
        <v>416</v>
      </c>
      <c r="F61" s="281" t="str">
        <f t="shared" si="6"/>
        <v>17</v>
      </c>
      <c r="G61" s="125" t="str">
        <f t="shared" si="7"/>
        <v>78바3234</v>
      </c>
      <c r="H61" s="126">
        <f t="shared" si="8"/>
        <v>1</v>
      </c>
      <c r="I61" s="127">
        <f t="shared" si="9"/>
        <v>3739.7550000000001</v>
      </c>
      <c r="J61" s="128">
        <f t="shared" si="10"/>
        <v>3.0458840117850574E-2</v>
      </c>
      <c r="K61" s="128">
        <f t="shared" si="11"/>
        <v>0.40482251307352912</v>
      </c>
      <c r="L61" s="128">
        <f t="shared" si="12"/>
        <v>0.19199118658842623</v>
      </c>
      <c r="M61" s="129">
        <f t="shared" si="13"/>
        <v>12.805999999999999</v>
      </c>
      <c r="N61" s="130">
        <f t="shared" si="14"/>
        <v>1.1765476615446733</v>
      </c>
      <c r="O61" s="130">
        <f t="shared" si="15"/>
        <v>13.637256986085987</v>
      </c>
      <c r="P61" s="221">
        <f t="shared" si="16"/>
        <v>61</v>
      </c>
      <c r="Q61" s="222">
        <f t="shared" si="17"/>
        <v>44</v>
      </c>
      <c r="R61" s="222">
        <f t="shared" si="18"/>
        <v>510</v>
      </c>
      <c r="T61">
        <v>503</v>
      </c>
      <c r="U61">
        <v>416</v>
      </c>
      <c r="V61" t="s">
        <v>296</v>
      </c>
      <c r="W61">
        <v>3739.7550000000001</v>
      </c>
      <c r="X61">
        <v>1740.8779999999999</v>
      </c>
      <c r="Y61">
        <v>2.1480000000000001</v>
      </c>
      <c r="Z61">
        <v>12.805999999999999</v>
      </c>
      <c r="AA61">
        <v>261.50743</v>
      </c>
      <c r="AB61">
        <v>7.9652130000000003</v>
      </c>
      <c r="AC61">
        <v>105.86409500000001</v>
      </c>
      <c r="AD61" s="1">
        <v>718</v>
      </c>
      <c r="AE61">
        <v>44</v>
      </c>
      <c r="AF61">
        <v>510</v>
      </c>
      <c r="AG61">
        <v>73</v>
      </c>
      <c r="AH61">
        <v>14.30076</v>
      </c>
      <c r="AI61">
        <v>252.7</v>
      </c>
      <c r="AJ61">
        <v>0</v>
      </c>
      <c r="AK61">
        <v>61</v>
      </c>
      <c r="AL61">
        <v>32668</v>
      </c>
      <c r="AM61">
        <v>0.85920000000000007</v>
      </c>
      <c r="AN61" t="s">
        <v>69</v>
      </c>
      <c r="AO61">
        <v>3739.7550000000001</v>
      </c>
      <c r="AP61" t="s">
        <v>522</v>
      </c>
      <c r="AQ61" t="s">
        <v>117</v>
      </c>
      <c r="AR61" t="s">
        <v>118</v>
      </c>
      <c r="AS61" t="s">
        <v>117</v>
      </c>
      <c r="AT61" t="s">
        <v>118</v>
      </c>
      <c r="AU61" t="s">
        <v>292</v>
      </c>
      <c r="AV61" t="s">
        <v>296</v>
      </c>
      <c r="AW61" t="s">
        <v>69</v>
      </c>
      <c r="AX61">
        <v>416</v>
      </c>
      <c r="AY61" t="s">
        <v>352</v>
      </c>
      <c r="AZ61">
        <v>6</v>
      </c>
      <c r="BA61" t="s">
        <v>523</v>
      </c>
      <c r="BB61">
        <v>1</v>
      </c>
      <c r="BC61">
        <v>1</v>
      </c>
      <c r="BE61" t="s">
        <v>69</v>
      </c>
      <c r="BF61">
        <v>0</v>
      </c>
      <c r="BG61" t="s">
        <v>303</v>
      </c>
      <c r="BI61" t="s">
        <v>117</v>
      </c>
      <c r="BJ61" t="s">
        <v>296</v>
      </c>
      <c r="BK61" t="s">
        <v>69</v>
      </c>
      <c r="BL61">
        <v>0.85920000000000007</v>
      </c>
      <c r="BM61">
        <v>416</v>
      </c>
      <c r="BN61" t="s">
        <v>118</v>
      </c>
      <c r="BO61" t="s">
        <v>292</v>
      </c>
      <c r="BP61">
        <v>1</v>
      </c>
      <c r="BQ61">
        <v>3739.7550000000001</v>
      </c>
      <c r="BR61">
        <v>3.0458840117850574E-2</v>
      </c>
      <c r="BS61">
        <v>0.40482251307352912</v>
      </c>
      <c r="BT61">
        <v>0.19199118658842623</v>
      </c>
      <c r="BU61">
        <v>12.805999999999999</v>
      </c>
      <c r="BV61">
        <v>1.1765476615446733</v>
      </c>
      <c r="BW61">
        <v>13.637256986085987</v>
      </c>
      <c r="BX61">
        <v>61</v>
      </c>
      <c r="BY61">
        <v>44</v>
      </c>
      <c r="BZ61">
        <v>510</v>
      </c>
    </row>
    <row r="62" spans="1:78" ht="16.5">
      <c r="A62" s="104" t="str">
        <f t="shared" si="1"/>
        <v>강화교통</v>
      </c>
      <c r="B62" s="105" t="str">
        <f t="shared" si="2"/>
        <v>이상진</v>
      </c>
      <c r="C62" s="106" t="str">
        <f t="shared" si="3"/>
        <v>A</v>
      </c>
      <c r="D62" s="107">
        <f t="shared" si="4"/>
        <v>0.95882352941176463</v>
      </c>
      <c r="E62" s="108">
        <f t="shared" si="5"/>
        <v>9917</v>
      </c>
      <c r="F62" s="282" t="str">
        <f t="shared" si="6"/>
        <v>71</v>
      </c>
      <c r="G62" s="109" t="str">
        <f t="shared" si="7"/>
        <v>78바3225</v>
      </c>
      <c r="H62" s="110">
        <f t="shared" si="8"/>
        <v>1</v>
      </c>
      <c r="I62" s="111">
        <f t="shared" si="9"/>
        <v>3300.4290000000001</v>
      </c>
      <c r="J62" s="112">
        <f t="shared" si="10"/>
        <v>1.707841085477517E-2</v>
      </c>
      <c r="K62" s="112">
        <f t="shared" si="11"/>
        <v>0.25675923621156665</v>
      </c>
      <c r="L62" s="112">
        <f t="shared" si="12"/>
        <v>0.25966321347921739</v>
      </c>
      <c r="M62" s="113">
        <f t="shared" si="13"/>
        <v>10.101000000000001</v>
      </c>
      <c r="N62" s="114">
        <f t="shared" si="14"/>
        <v>0</v>
      </c>
      <c r="O62" s="114">
        <f t="shared" si="15"/>
        <v>6.6960992040731675</v>
      </c>
      <c r="P62" s="223">
        <f t="shared" si="16"/>
        <v>13</v>
      </c>
      <c r="Q62" s="224">
        <f t="shared" si="17"/>
        <v>0</v>
      </c>
      <c r="R62" s="224">
        <f t="shared" si="18"/>
        <v>221</v>
      </c>
      <c r="T62">
        <v>503</v>
      </c>
      <c r="U62">
        <v>9917</v>
      </c>
      <c r="V62" t="s">
        <v>230</v>
      </c>
      <c r="W62">
        <v>3300.4290000000001</v>
      </c>
      <c r="X62">
        <v>1012.438</v>
      </c>
      <c r="Y62">
        <v>3.26</v>
      </c>
      <c r="Z62">
        <v>10.101000000000001</v>
      </c>
      <c r="AA62">
        <v>132.06913800000001</v>
      </c>
      <c r="AB62">
        <v>2.255531</v>
      </c>
      <c r="AC62">
        <v>33.909970999999999</v>
      </c>
      <c r="AD62" s="1">
        <v>857</v>
      </c>
      <c r="AE62">
        <v>0</v>
      </c>
      <c r="AF62">
        <v>221</v>
      </c>
      <c r="AG62">
        <v>72</v>
      </c>
      <c r="AH62">
        <v>24.990159999999999</v>
      </c>
      <c r="AI62">
        <v>1456.9</v>
      </c>
      <c r="AJ62">
        <v>0</v>
      </c>
      <c r="AK62">
        <v>13</v>
      </c>
      <c r="AL62">
        <v>7424</v>
      </c>
      <c r="AM62">
        <v>0.95882352941176463</v>
      </c>
      <c r="AN62" t="s">
        <v>66</v>
      </c>
      <c r="AO62">
        <v>3300.4290000000001</v>
      </c>
      <c r="AP62" t="s">
        <v>524</v>
      </c>
      <c r="AQ62" t="s">
        <v>117</v>
      </c>
      <c r="AR62" t="s">
        <v>121</v>
      </c>
      <c r="AS62" t="s">
        <v>117</v>
      </c>
      <c r="AT62" t="s">
        <v>121</v>
      </c>
      <c r="AU62" t="s">
        <v>190</v>
      </c>
      <c r="AV62" t="s">
        <v>230</v>
      </c>
      <c r="AW62" t="s">
        <v>66</v>
      </c>
      <c r="AX62">
        <v>9917</v>
      </c>
      <c r="AY62" t="s">
        <v>525</v>
      </c>
      <c r="AZ62">
        <v>1</v>
      </c>
      <c r="BA62" t="s">
        <v>526</v>
      </c>
      <c r="BB62">
        <v>1</v>
      </c>
      <c r="BC62">
        <v>1</v>
      </c>
      <c r="BE62" t="s">
        <v>68</v>
      </c>
      <c r="BF62">
        <v>1</v>
      </c>
      <c r="BG62" t="s">
        <v>298</v>
      </c>
      <c r="BI62" t="s">
        <v>117</v>
      </c>
      <c r="BJ62" t="s">
        <v>230</v>
      </c>
      <c r="BK62" t="s">
        <v>66</v>
      </c>
      <c r="BL62">
        <v>0.95882352941176463</v>
      </c>
      <c r="BM62">
        <v>9917</v>
      </c>
      <c r="BN62" t="s">
        <v>121</v>
      </c>
      <c r="BO62" t="s">
        <v>190</v>
      </c>
      <c r="BP62">
        <v>1</v>
      </c>
      <c r="BQ62">
        <v>3300.4290000000001</v>
      </c>
      <c r="BR62">
        <v>1.707841085477517E-2</v>
      </c>
      <c r="BS62">
        <v>0.25675923621156665</v>
      </c>
      <c r="BT62">
        <v>0.25966321347921739</v>
      </c>
      <c r="BU62">
        <v>10.101000000000001</v>
      </c>
      <c r="BV62">
        <v>0</v>
      </c>
      <c r="BW62">
        <v>6.6960992040731675</v>
      </c>
      <c r="BX62">
        <v>13</v>
      </c>
      <c r="BY62">
        <v>0</v>
      </c>
      <c r="BZ62">
        <v>221</v>
      </c>
    </row>
    <row r="63" spans="1:78" ht="16.5">
      <c r="A63" s="120" t="str">
        <f t="shared" si="1"/>
        <v>강화교통</v>
      </c>
      <c r="B63" s="121" t="str">
        <f t="shared" si="2"/>
        <v>이성훈</v>
      </c>
      <c r="C63" s="122" t="str">
        <f t="shared" si="3"/>
        <v>C</v>
      </c>
      <c r="D63" s="123">
        <f t="shared" si="4"/>
        <v>0.86846153846153851</v>
      </c>
      <c r="E63" s="124">
        <f t="shared" si="5"/>
        <v>335</v>
      </c>
      <c r="F63" s="281" t="str">
        <f t="shared" si="6"/>
        <v>60-5</v>
      </c>
      <c r="G63" s="125" t="str">
        <f t="shared" si="7"/>
        <v>78바3205</v>
      </c>
      <c r="H63" s="126">
        <f t="shared" si="8"/>
        <v>1</v>
      </c>
      <c r="I63" s="127">
        <f t="shared" si="9"/>
        <v>2539.2579999999998</v>
      </c>
      <c r="J63" s="128">
        <f t="shared" si="10"/>
        <v>2.3833138972748195E-2</v>
      </c>
      <c r="K63" s="128">
        <f t="shared" si="11"/>
        <v>0.22973417667436627</v>
      </c>
      <c r="L63" s="128">
        <f t="shared" si="12"/>
        <v>0.22368739214368924</v>
      </c>
      <c r="M63" s="129">
        <f t="shared" si="13"/>
        <v>11.609</v>
      </c>
      <c r="N63" s="130">
        <f t="shared" si="14"/>
        <v>7.8763166247777905E-2</v>
      </c>
      <c r="O63" s="130">
        <f t="shared" si="15"/>
        <v>8.3095140391405682</v>
      </c>
      <c r="P63" s="221">
        <f t="shared" si="16"/>
        <v>20</v>
      </c>
      <c r="Q63" s="222">
        <f t="shared" si="17"/>
        <v>2</v>
      </c>
      <c r="R63" s="222">
        <f t="shared" si="18"/>
        <v>211</v>
      </c>
      <c r="T63">
        <v>503</v>
      </c>
      <c r="U63">
        <v>335</v>
      </c>
      <c r="V63" t="s">
        <v>231</v>
      </c>
      <c r="W63">
        <v>2539.2579999999998</v>
      </c>
      <c r="X63">
        <v>749.62199999999996</v>
      </c>
      <c r="Y63">
        <v>3.387</v>
      </c>
      <c r="Z63">
        <v>11.609</v>
      </c>
      <c r="AA63">
        <v>85.804434000000001</v>
      </c>
      <c r="AB63">
        <v>2.0449890000000002</v>
      </c>
      <c r="AC63">
        <v>19.712211</v>
      </c>
      <c r="AD63" s="1">
        <v>568</v>
      </c>
      <c r="AE63">
        <v>2</v>
      </c>
      <c r="AF63">
        <v>211</v>
      </c>
      <c r="AG63">
        <v>85</v>
      </c>
      <c r="AH63">
        <v>29.593551999999999</v>
      </c>
      <c r="AI63">
        <v>14992.7</v>
      </c>
      <c r="AJ63">
        <v>30.1</v>
      </c>
      <c r="AK63">
        <v>20</v>
      </c>
      <c r="AL63">
        <v>10045</v>
      </c>
      <c r="AM63">
        <v>0.86846153846153851</v>
      </c>
      <c r="AN63" t="s">
        <v>69</v>
      </c>
      <c r="AO63">
        <v>2539.2579999999998</v>
      </c>
      <c r="AP63" t="s">
        <v>527</v>
      </c>
      <c r="AQ63" t="s">
        <v>117</v>
      </c>
      <c r="AR63" t="s">
        <v>119</v>
      </c>
      <c r="AS63" t="s">
        <v>117</v>
      </c>
      <c r="AT63" t="s">
        <v>119</v>
      </c>
      <c r="AU63" t="s">
        <v>175</v>
      </c>
      <c r="AV63" t="s">
        <v>231</v>
      </c>
      <c r="AW63" t="s">
        <v>69</v>
      </c>
      <c r="AX63">
        <v>335</v>
      </c>
      <c r="AY63" t="s">
        <v>355</v>
      </c>
      <c r="AZ63">
        <v>3</v>
      </c>
      <c r="BA63" t="s">
        <v>391</v>
      </c>
      <c r="BB63">
        <v>1</v>
      </c>
      <c r="BC63">
        <v>1</v>
      </c>
      <c r="BE63" t="s">
        <v>67</v>
      </c>
      <c r="BF63">
        <v>1</v>
      </c>
      <c r="BG63" t="s">
        <v>298</v>
      </c>
      <c r="BI63" t="s">
        <v>117</v>
      </c>
      <c r="BJ63" t="s">
        <v>231</v>
      </c>
      <c r="BK63" t="s">
        <v>69</v>
      </c>
      <c r="BL63">
        <v>0.86846153846153851</v>
      </c>
      <c r="BM63">
        <v>335</v>
      </c>
      <c r="BN63" t="s">
        <v>119</v>
      </c>
      <c r="BO63" t="s">
        <v>175</v>
      </c>
      <c r="BP63">
        <v>1</v>
      </c>
      <c r="BQ63">
        <v>2539.2579999999998</v>
      </c>
      <c r="BR63">
        <v>2.3833138972748195E-2</v>
      </c>
      <c r="BS63">
        <v>0.22973417667436627</v>
      </c>
      <c r="BT63">
        <v>0.22368739214368924</v>
      </c>
      <c r="BU63">
        <v>11.609</v>
      </c>
      <c r="BV63">
        <v>7.8763166247777905E-2</v>
      </c>
      <c r="BW63">
        <v>8.3095140391405682</v>
      </c>
      <c r="BX63">
        <v>20</v>
      </c>
      <c r="BY63">
        <v>2</v>
      </c>
      <c r="BZ63">
        <v>211</v>
      </c>
    </row>
    <row r="64" spans="1:78" ht="16.5">
      <c r="A64" s="104" t="str">
        <f t="shared" si="1"/>
        <v>강화교통</v>
      </c>
      <c r="B64" s="105" t="str">
        <f t="shared" si="2"/>
        <v>이승호</v>
      </c>
      <c r="C64" s="106" t="str">
        <f t="shared" si="3"/>
        <v>C</v>
      </c>
      <c r="D64" s="107">
        <f t="shared" si="4"/>
        <v>0.87814814814814812</v>
      </c>
      <c r="E64" s="108">
        <f t="shared" si="5"/>
        <v>703</v>
      </c>
      <c r="F64" s="282" t="str">
        <f t="shared" si="6"/>
        <v>800</v>
      </c>
      <c r="G64" s="109" t="str">
        <f t="shared" si="7"/>
        <v>70바3711</v>
      </c>
      <c r="H64" s="110">
        <f t="shared" si="8"/>
        <v>1</v>
      </c>
      <c r="I64" s="111">
        <f t="shared" si="9"/>
        <v>2205.14</v>
      </c>
      <c r="J64" s="112">
        <f t="shared" si="10"/>
        <v>1.131204702633274E-2</v>
      </c>
      <c r="K64" s="112">
        <f t="shared" si="11"/>
        <v>0.35620471813073856</v>
      </c>
      <c r="L64" s="112">
        <f t="shared" si="12"/>
        <v>0.22901040296761205</v>
      </c>
      <c r="M64" s="113">
        <f t="shared" si="13"/>
        <v>10.853999999999999</v>
      </c>
      <c r="N64" s="114">
        <f t="shared" si="14"/>
        <v>0.27209156788231137</v>
      </c>
      <c r="O64" s="114">
        <f t="shared" si="15"/>
        <v>13.785972772703774</v>
      </c>
      <c r="P64" s="223">
        <f t="shared" si="16"/>
        <v>8</v>
      </c>
      <c r="Q64" s="224">
        <f t="shared" si="17"/>
        <v>6</v>
      </c>
      <c r="R64" s="224">
        <f t="shared" si="18"/>
        <v>304</v>
      </c>
      <c r="T64">
        <v>503</v>
      </c>
      <c r="U64">
        <v>703</v>
      </c>
      <c r="V64" t="s">
        <v>261</v>
      </c>
      <c r="W64">
        <v>2205.14</v>
      </c>
      <c r="X64">
        <v>930.18299999999999</v>
      </c>
      <c r="Y64">
        <v>2.371</v>
      </c>
      <c r="Z64">
        <v>10.853999999999999</v>
      </c>
      <c r="AA64">
        <v>116.148032</v>
      </c>
      <c r="AB64">
        <v>1.3138719999999999</v>
      </c>
      <c r="AC64">
        <v>41.372477000000003</v>
      </c>
      <c r="AD64" s="1">
        <v>505</v>
      </c>
      <c r="AE64">
        <v>6</v>
      </c>
      <c r="AF64">
        <v>304</v>
      </c>
      <c r="AG64">
        <v>85</v>
      </c>
      <c r="AH64">
        <v>18.985599000000001</v>
      </c>
      <c r="AI64">
        <v>2551.9</v>
      </c>
      <c r="AJ64">
        <v>10.199999999999999</v>
      </c>
      <c r="AK64">
        <v>8</v>
      </c>
      <c r="AL64">
        <v>4088</v>
      </c>
      <c r="AM64">
        <v>0.87814814814814812</v>
      </c>
      <c r="AN64" t="s">
        <v>69</v>
      </c>
      <c r="AO64">
        <v>2205.14</v>
      </c>
      <c r="AP64" t="s">
        <v>528</v>
      </c>
      <c r="AQ64" t="s">
        <v>117</v>
      </c>
      <c r="AR64" t="s">
        <v>122</v>
      </c>
      <c r="AS64" t="s">
        <v>117</v>
      </c>
      <c r="AT64" t="s">
        <v>122</v>
      </c>
      <c r="AU64" t="s">
        <v>242</v>
      </c>
      <c r="AV64" t="s">
        <v>261</v>
      </c>
      <c r="AW64" t="s">
        <v>69</v>
      </c>
      <c r="AX64">
        <v>703</v>
      </c>
      <c r="AY64" t="s">
        <v>353</v>
      </c>
      <c r="AZ64">
        <v>3</v>
      </c>
      <c r="BA64" t="s">
        <v>390</v>
      </c>
      <c r="BB64">
        <v>1</v>
      </c>
      <c r="BC64">
        <v>1</v>
      </c>
      <c r="BE64" t="s">
        <v>68</v>
      </c>
      <c r="BF64">
        <v>-1</v>
      </c>
      <c r="BG64" t="s">
        <v>309</v>
      </c>
      <c r="BI64" t="s">
        <v>117</v>
      </c>
      <c r="BJ64" t="s">
        <v>261</v>
      </c>
      <c r="BK64" t="s">
        <v>69</v>
      </c>
      <c r="BL64">
        <v>0.87814814814814812</v>
      </c>
      <c r="BM64">
        <v>703</v>
      </c>
      <c r="BN64" t="s">
        <v>122</v>
      </c>
      <c r="BO64" t="s">
        <v>242</v>
      </c>
      <c r="BP64">
        <v>1</v>
      </c>
      <c r="BQ64">
        <v>2205.14</v>
      </c>
      <c r="BR64">
        <v>1.131204702633274E-2</v>
      </c>
      <c r="BS64">
        <v>0.35620471813073856</v>
      </c>
      <c r="BT64">
        <v>0.22901040296761205</v>
      </c>
      <c r="BU64">
        <v>10.853999999999999</v>
      </c>
      <c r="BV64">
        <v>0.27209156788231137</v>
      </c>
      <c r="BW64">
        <v>13.785972772703774</v>
      </c>
      <c r="BX64">
        <v>8</v>
      </c>
      <c r="BY64">
        <v>6</v>
      </c>
      <c r="BZ64">
        <v>304</v>
      </c>
    </row>
    <row r="65" spans="1:78" ht="16.5">
      <c r="A65" s="120" t="str">
        <f t="shared" si="1"/>
        <v>강화교통</v>
      </c>
      <c r="B65" s="121" t="str">
        <f t="shared" si="2"/>
        <v>이용희</v>
      </c>
      <c r="C65" s="122" t="str">
        <f t="shared" si="3"/>
        <v>D</v>
      </c>
      <c r="D65" s="123">
        <f t="shared" si="4"/>
        <v>0.81923076923076921</v>
      </c>
      <c r="E65" s="124">
        <f t="shared" si="5"/>
        <v>2964</v>
      </c>
      <c r="F65" s="281" t="str">
        <f t="shared" si="6"/>
        <v>60-5</v>
      </c>
      <c r="G65" s="125" t="str">
        <f t="shared" si="7"/>
        <v>78바3206</v>
      </c>
      <c r="H65" s="126">
        <f t="shared" si="8"/>
        <v>1</v>
      </c>
      <c r="I65" s="127">
        <f t="shared" si="9"/>
        <v>946.66399999999999</v>
      </c>
      <c r="J65" s="128">
        <f t="shared" si="10"/>
        <v>1.2509098010155192E-2</v>
      </c>
      <c r="K65" s="128">
        <f t="shared" si="11"/>
        <v>0.25187999854445237</v>
      </c>
      <c r="L65" s="128">
        <f t="shared" si="12"/>
        <v>0.18591601666483568</v>
      </c>
      <c r="M65" s="129">
        <f t="shared" si="13"/>
        <v>13.646000000000001</v>
      </c>
      <c r="N65" s="130">
        <f t="shared" si="14"/>
        <v>0</v>
      </c>
      <c r="O65" s="130">
        <f t="shared" si="15"/>
        <v>19.753576770638791</v>
      </c>
      <c r="P65" s="221">
        <f t="shared" si="16"/>
        <v>7</v>
      </c>
      <c r="Q65" s="222">
        <f t="shared" si="17"/>
        <v>0</v>
      </c>
      <c r="R65" s="222">
        <f t="shared" si="18"/>
        <v>187</v>
      </c>
      <c r="T65">
        <v>503</v>
      </c>
      <c r="U65">
        <v>2964</v>
      </c>
      <c r="V65" t="s">
        <v>529</v>
      </c>
      <c r="W65">
        <v>946.66399999999999</v>
      </c>
      <c r="X65">
        <v>296.29399999999998</v>
      </c>
      <c r="Y65">
        <v>3.1949999999999998</v>
      </c>
      <c r="Z65">
        <v>13.646000000000001</v>
      </c>
      <c r="AA65">
        <v>29.844438</v>
      </c>
      <c r="AB65">
        <v>0.37332700000000002</v>
      </c>
      <c r="AC65">
        <v>7.5172169999999996</v>
      </c>
      <c r="AD65" s="1">
        <v>176</v>
      </c>
      <c r="AE65">
        <v>0</v>
      </c>
      <c r="AF65">
        <v>187</v>
      </c>
      <c r="AG65">
        <v>82</v>
      </c>
      <c r="AH65">
        <v>31.719947000000001</v>
      </c>
      <c r="AI65">
        <v>5635</v>
      </c>
      <c r="AJ65">
        <v>0</v>
      </c>
      <c r="AK65">
        <v>7</v>
      </c>
      <c r="AL65">
        <v>4673</v>
      </c>
      <c r="AM65">
        <v>0.81923076923076921</v>
      </c>
      <c r="AN65" t="s">
        <v>67</v>
      </c>
      <c r="AO65">
        <v>946.66399999999999</v>
      </c>
      <c r="AP65" t="s">
        <v>530</v>
      </c>
      <c r="AQ65" t="s">
        <v>117</v>
      </c>
      <c r="AR65" t="s">
        <v>119</v>
      </c>
      <c r="AS65" t="s">
        <v>117</v>
      </c>
      <c r="AT65" t="s">
        <v>119</v>
      </c>
      <c r="AU65" t="s">
        <v>442</v>
      </c>
      <c r="AV65" t="s">
        <v>529</v>
      </c>
      <c r="AW65" t="s">
        <v>67</v>
      </c>
      <c r="AX65">
        <v>2964</v>
      </c>
      <c r="AY65" t="s">
        <v>369</v>
      </c>
      <c r="AZ65">
        <v>3</v>
      </c>
      <c r="BA65" t="s">
        <v>332</v>
      </c>
      <c r="BB65">
        <v>1</v>
      </c>
      <c r="BC65">
        <v>1</v>
      </c>
      <c r="BE65" t="s">
        <v>437</v>
      </c>
      <c r="BF65" t="s">
        <v>438</v>
      </c>
      <c r="BG65" t="s">
        <v>437</v>
      </c>
      <c r="BI65" t="s">
        <v>117</v>
      </c>
      <c r="BJ65" t="s">
        <v>529</v>
      </c>
      <c r="BK65" t="s">
        <v>67</v>
      </c>
      <c r="BL65">
        <v>0.81923076923076921</v>
      </c>
      <c r="BM65">
        <v>2964</v>
      </c>
      <c r="BN65" t="s">
        <v>119</v>
      </c>
      <c r="BO65" t="s">
        <v>442</v>
      </c>
      <c r="BP65">
        <v>1</v>
      </c>
      <c r="BQ65">
        <v>946.66399999999999</v>
      </c>
      <c r="BR65">
        <v>1.2509098010155192E-2</v>
      </c>
      <c r="BS65">
        <v>0.25187999854445237</v>
      </c>
      <c r="BT65">
        <v>0.18591601666483568</v>
      </c>
      <c r="BU65">
        <v>13.646000000000001</v>
      </c>
      <c r="BV65">
        <v>0</v>
      </c>
      <c r="BW65">
        <v>19.753576770638791</v>
      </c>
      <c r="BX65">
        <v>7</v>
      </c>
      <c r="BY65">
        <v>0</v>
      </c>
      <c r="BZ65">
        <v>187</v>
      </c>
    </row>
    <row r="66" spans="1:78" ht="16.5">
      <c r="A66" s="104" t="str">
        <f t="shared" si="1"/>
        <v>강화교통</v>
      </c>
      <c r="B66" s="105" t="str">
        <f t="shared" si="2"/>
        <v>이우철</v>
      </c>
      <c r="C66" s="106" t="str">
        <f t="shared" si="3"/>
        <v>C</v>
      </c>
      <c r="D66" s="107">
        <f t="shared" si="4"/>
        <v>0.8688579922706744</v>
      </c>
      <c r="E66" s="108">
        <f t="shared" si="5"/>
        <v>6571</v>
      </c>
      <c r="F66" s="282" t="str">
        <f t="shared" si="6"/>
        <v>800</v>
      </c>
      <c r="G66" s="109" t="str">
        <f t="shared" si="7"/>
        <v>70바3720</v>
      </c>
      <c r="H66" s="110">
        <f t="shared" si="8"/>
        <v>6</v>
      </c>
      <c r="I66" s="111">
        <f t="shared" si="9"/>
        <v>2308.0199999999995</v>
      </c>
      <c r="J66" s="112">
        <f t="shared" si="10"/>
        <v>2.814935340711975E-2</v>
      </c>
      <c r="K66" s="112">
        <f t="shared" si="11"/>
        <v>0.35773762018127403</v>
      </c>
      <c r="L66" s="112">
        <f t="shared" si="12"/>
        <v>0.28725920919229475</v>
      </c>
      <c r="M66" s="113">
        <f t="shared" si="13"/>
        <v>13.946</v>
      </c>
      <c r="N66" s="114">
        <f t="shared" si="14"/>
        <v>0.82321643659933641</v>
      </c>
      <c r="O66" s="114">
        <f t="shared" si="15"/>
        <v>17.374199530333364</v>
      </c>
      <c r="P66" s="223">
        <f t="shared" si="16"/>
        <v>18</v>
      </c>
      <c r="Q66" s="224">
        <f t="shared" si="17"/>
        <v>19</v>
      </c>
      <c r="R66" s="224">
        <f t="shared" si="18"/>
        <v>401</v>
      </c>
      <c r="T66">
        <v>503</v>
      </c>
      <c r="U66">
        <v>6571</v>
      </c>
      <c r="V66" t="s">
        <v>274</v>
      </c>
      <c r="W66">
        <v>2308.02</v>
      </c>
      <c r="X66">
        <v>976.90499999999997</v>
      </c>
      <c r="Y66">
        <v>2.363</v>
      </c>
      <c r="Z66">
        <v>13.946</v>
      </c>
      <c r="AA66">
        <v>109.030817</v>
      </c>
      <c r="AB66">
        <v>3.0691470000000001</v>
      </c>
      <c r="AC66">
        <v>39.004424999999998</v>
      </c>
      <c r="AD66" s="1">
        <v>663</v>
      </c>
      <c r="AE66">
        <v>19</v>
      </c>
      <c r="AF66">
        <v>401</v>
      </c>
      <c r="AG66">
        <v>108</v>
      </c>
      <c r="AH66">
        <v>21.168510000000001</v>
      </c>
      <c r="AI66">
        <v>8066.1</v>
      </c>
      <c r="AJ66">
        <v>897.9</v>
      </c>
      <c r="AK66">
        <v>18</v>
      </c>
      <c r="AL66">
        <v>12026</v>
      </c>
      <c r="AM66">
        <v>0.8688579922706744</v>
      </c>
      <c r="AN66" t="s">
        <v>69</v>
      </c>
      <c r="AO66">
        <v>642.09799999999996</v>
      </c>
      <c r="AP66" t="s">
        <v>531</v>
      </c>
      <c r="AQ66" t="s">
        <v>117</v>
      </c>
      <c r="AR66" t="s">
        <v>122</v>
      </c>
      <c r="AS66" t="s">
        <v>117</v>
      </c>
      <c r="AT66" t="s">
        <v>122</v>
      </c>
      <c r="AU66" t="s">
        <v>243</v>
      </c>
      <c r="AV66" t="s">
        <v>274</v>
      </c>
      <c r="AW66" t="s">
        <v>69</v>
      </c>
      <c r="AX66">
        <v>6571</v>
      </c>
      <c r="AY66" t="s">
        <v>353</v>
      </c>
      <c r="AZ66">
        <v>5</v>
      </c>
      <c r="BA66" t="s">
        <v>397</v>
      </c>
      <c r="BB66">
        <v>6</v>
      </c>
      <c r="BC66">
        <v>1</v>
      </c>
      <c r="BE66" t="s">
        <v>69</v>
      </c>
      <c r="BF66">
        <v>0</v>
      </c>
      <c r="BG66" t="s">
        <v>303</v>
      </c>
      <c r="BI66" t="s">
        <v>117</v>
      </c>
      <c r="BJ66" t="s">
        <v>274</v>
      </c>
      <c r="BK66" t="s">
        <v>69</v>
      </c>
      <c r="BL66">
        <v>0.8688579922706744</v>
      </c>
      <c r="BM66">
        <v>6571</v>
      </c>
      <c r="BN66" t="s">
        <v>122</v>
      </c>
      <c r="BO66" t="s">
        <v>243</v>
      </c>
      <c r="BP66">
        <v>6</v>
      </c>
      <c r="BQ66">
        <v>2308.0199999999995</v>
      </c>
      <c r="BR66">
        <v>2.814935340711975E-2</v>
      </c>
      <c r="BS66">
        <v>0.35773762018127403</v>
      </c>
      <c r="BT66">
        <v>0.2872592091922947</v>
      </c>
      <c r="BU66">
        <v>13.946</v>
      </c>
      <c r="BV66">
        <v>0.82321643659933641</v>
      </c>
      <c r="BW66">
        <v>17.374199530333364</v>
      </c>
      <c r="BX66">
        <v>18</v>
      </c>
      <c r="BY66">
        <v>19</v>
      </c>
      <c r="BZ66">
        <v>401</v>
      </c>
    </row>
    <row r="67" spans="1:78" ht="16.5">
      <c r="A67" s="120" t="str">
        <f t="shared" si="1"/>
        <v>강화교통</v>
      </c>
      <c r="B67" s="121" t="str">
        <f t="shared" si="2"/>
        <v>이정세</v>
      </c>
      <c r="C67" s="122" t="str">
        <f t="shared" si="3"/>
        <v>B</v>
      </c>
      <c r="D67" s="123">
        <f t="shared" si="4"/>
        <v>0.91148148148148134</v>
      </c>
      <c r="E67" s="124">
        <f t="shared" si="5"/>
        <v>5786</v>
      </c>
      <c r="F67" s="281" t="str">
        <f t="shared" si="6"/>
        <v>800</v>
      </c>
      <c r="G67" s="125" t="str">
        <f t="shared" si="7"/>
        <v>78바3211</v>
      </c>
      <c r="H67" s="126">
        <f t="shared" si="8"/>
        <v>1</v>
      </c>
      <c r="I67" s="127">
        <f t="shared" si="9"/>
        <v>2703.1210000000001</v>
      </c>
      <c r="J67" s="128">
        <f t="shared" si="10"/>
        <v>1.8217367743073296E-2</v>
      </c>
      <c r="K67" s="128">
        <f t="shared" si="11"/>
        <v>0.35311757003878086</v>
      </c>
      <c r="L67" s="128">
        <f t="shared" si="12"/>
        <v>0.29669408065713671</v>
      </c>
      <c r="M67" s="129">
        <f t="shared" si="13"/>
        <v>11.368</v>
      </c>
      <c r="N67" s="130">
        <f t="shared" si="14"/>
        <v>0.99884540869609606</v>
      </c>
      <c r="O67" s="130">
        <f t="shared" si="15"/>
        <v>35.773463341078703</v>
      </c>
      <c r="P67" s="221">
        <f t="shared" si="16"/>
        <v>14</v>
      </c>
      <c r="Q67" s="222">
        <f t="shared" si="17"/>
        <v>27</v>
      </c>
      <c r="R67" s="222">
        <f t="shared" si="18"/>
        <v>967</v>
      </c>
      <c r="T67">
        <v>503</v>
      </c>
      <c r="U67">
        <v>5786</v>
      </c>
      <c r="V67" t="s">
        <v>262</v>
      </c>
      <c r="W67">
        <v>2703.1210000000001</v>
      </c>
      <c r="X67">
        <v>1098.3440000000001</v>
      </c>
      <c r="Y67">
        <v>2.4609999999999999</v>
      </c>
      <c r="Z67">
        <v>11.368</v>
      </c>
      <c r="AA67">
        <v>134.08885599999999</v>
      </c>
      <c r="AB67">
        <v>2.4427460000000001</v>
      </c>
      <c r="AC67">
        <v>47.349131</v>
      </c>
      <c r="AD67" s="1">
        <v>802</v>
      </c>
      <c r="AE67">
        <v>27</v>
      </c>
      <c r="AF67">
        <v>967</v>
      </c>
      <c r="AG67">
        <v>99</v>
      </c>
      <c r="AH67">
        <v>20.159177</v>
      </c>
      <c r="AI67">
        <v>5529.6</v>
      </c>
      <c r="AJ67">
        <v>165</v>
      </c>
      <c r="AK67">
        <v>14</v>
      </c>
      <c r="AL67">
        <v>3631</v>
      </c>
      <c r="AM67">
        <v>0.91148148148148134</v>
      </c>
      <c r="AN67" t="s">
        <v>68</v>
      </c>
      <c r="AO67">
        <v>2703.1210000000001</v>
      </c>
      <c r="AP67" t="s">
        <v>532</v>
      </c>
      <c r="AQ67" t="s">
        <v>117</v>
      </c>
      <c r="AR67" t="s">
        <v>122</v>
      </c>
      <c r="AS67" t="s">
        <v>117</v>
      </c>
      <c r="AT67" t="s">
        <v>122</v>
      </c>
      <c r="AU67" t="s">
        <v>244</v>
      </c>
      <c r="AV67" t="s">
        <v>262</v>
      </c>
      <c r="AW67" t="s">
        <v>68</v>
      </c>
      <c r="AX67">
        <v>5786</v>
      </c>
      <c r="AY67" t="s">
        <v>368</v>
      </c>
      <c r="AZ67">
        <v>4</v>
      </c>
      <c r="BA67" t="s">
        <v>319</v>
      </c>
      <c r="BB67">
        <v>1</v>
      </c>
      <c r="BC67">
        <v>1</v>
      </c>
      <c r="BE67" t="s">
        <v>68</v>
      </c>
      <c r="BF67">
        <v>0</v>
      </c>
      <c r="BG67" t="s">
        <v>303</v>
      </c>
      <c r="BI67" t="s">
        <v>117</v>
      </c>
      <c r="BJ67" t="s">
        <v>262</v>
      </c>
      <c r="BK67" t="s">
        <v>68</v>
      </c>
      <c r="BL67">
        <v>0.91148148148148134</v>
      </c>
      <c r="BM67">
        <v>5786</v>
      </c>
      <c r="BN67" t="s">
        <v>122</v>
      </c>
      <c r="BO67" t="s">
        <v>244</v>
      </c>
      <c r="BP67">
        <v>1</v>
      </c>
      <c r="BQ67">
        <v>2703.1210000000001</v>
      </c>
      <c r="BR67">
        <v>1.8217367743073296E-2</v>
      </c>
      <c r="BS67">
        <v>0.35311757003878086</v>
      </c>
      <c r="BT67">
        <v>0.29669408065713671</v>
      </c>
      <c r="BU67">
        <v>11.368</v>
      </c>
      <c r="BV67">
        <v>0.99884540869609606</v>
      </c>
      <c r="BW67">
        <v>35.773463341078703</v>
      </c>
      <c r="BX67">
        <v>14</v>
      </c>
      <c r="BY67">
        <v>27</v>
      </c>
      <c r="BZ67">
        <v>967</v>
      </c>
    </row>
    <row r="68" spans="1:78" ht="16.5">
      <c r="A68" s="104" t="str">
        <f t="shared" si="1"/>
        <v>강화교통</v>
      </c>
      <c r="B68" s="105" t="str">
        <f t="shared" si="2"/>
        <v>이정용</v>
      </c>
      <c r="C68" s="106" t="str">
        <f t="shared" si="3"/>
        <v>B</v>
      </c>
      <c r="D68" s="107">
        <f t="shared" si="4"/>
        <v>0.90423076923076917</v>
      </c>
      <c r="E68" s="108">
        <f t="shared" si="5"/>
        <v>5345</v>
      </c>
      <c r="F68" s="282" t="str">
        <f t="shared" si="6"/>
        <v>17</v>
      </c>
      <c r="G68" s="109" t="str">
        <f t="shared" si="7"/>
        <v>78바3217</v>
      </c>
      <c r="H68" s="110">
        <f t="shared" si="8"/>
        <v>1</v>
      </c>
      <c r="I68" s="111">
        <f t="shared" si="9"/>
        <v>447.90699999999998</v>
      </c>
      <c r="J68" s="112">
        <f t="shared" si="10"/>
        <v>1.6189504050272599E-2</v>
      </c>
      <c r="K68" s="112">
        <f t="shared" si="11"/>
        <v>0.36062331970102768</v>
      </c>
      <c r="L68" s="112">
        <f t="shared" si="12"/>
        <v>0.14958462359373709</v>
      </c>
      <c r="M68" s="113">
        <f t="shared" si="13"/>
        <v>8.8030000000000008</v>
      </c>
      <c r="N68" s="114">
        <f t="shared" si="14"/>
        <v>0</v>
      </c>
      <c r="O68" s="114">
        <f t="shared" si="15"/>
        <v>4.0186913801302504</v>
      </c>
      <c r="P68" s="223">
        <f t="shared" si="16"/>
        <v>3</v>
      </c>
      <c r="Q68" s="224">
        <f t="shared" si="17"/>
        <v>0</v>
      </c>
      <c r="R68" s="224">
        <f t="shared" si="18"/>
        <v>18</v>
      </c>
      <c r="T68">
        <v>503</v>
      </c>
      <c r="U68">
        <v>5345</v>
      </c>
      <c r="V68" t="s">
        <v>533</v>
      </c>
      <c r="W68">
        <v>447.90699999999998</v>
      </c>
      <c r="X68">
        <v>190.48</v>
      </c>
      <c r="Y68">
        <v>2.351</v>
      </c>
      <c r="Z68">
        <v>8.8030000000000008</v>
      </c>
      <c r="AA68">
        <v>31.329989999999999</v>
      </c>
      <c r="AB68">
        <v>0.50721700000000003</v>
      </c>
      <c r="AC68">
        <v>11.298325</v>
      </c>
      <c r="AD68" s="1">
        <v>67</v>
      </c>
      <c r="AE68">
        <v>0</v>
      </c>
      <c r="AF68">
        <v>18</v>
      </c>
      <c r="AG68">
        <v>69</v>
      </c>
      <c r="AH68">
        <v>14.296429</v>
      </c>
      <c r="AI68">
        <v>10.1</v>
      </c>
      <c r="AJ68">
        <v>0</v>
      </c>
      <c r="AK68">
        <v>3</v>
      </c>
      <c r="AL68">
        <v>1024</v>
      </c>
      <c r="AM68">
        <v>0.90423076923076917</v>
      </c>
      <c r="AN68" t="s">
        <v>68</v>
      </c>
      <c r="AO68">
        <v>447.90699999999998</v>
      </c>
      <c r="AP68" t="s">
        <v>534</v>
      </c>
      <c r="AQ68" t="s">
        <v>117</v>
      </c>
      <c r="AR68" t="s">
        <v>118</v>
      </c>
      <c r="AS68" t="s">
        <v>117</v>
      </c>
      <c r="AT68" t="s">
        <v>118</v>
      </c>
      <c r="AU68" t="s">
        <v>441</v>
      </c>
      <c r="AV68" t="s">
        <v>533</v>
      </c>
      <c r="AW68" t="s">
        <v>68</v>
      </c>
      <c r="AX68">
        <v>5345</v>
      </c>
      <c r="AY68" t="s">
        <v>444</v>
      </c>
      <c r="AZ68">
        <v>5</v>
      </c>
      <c r="BA68" t="s">
        <v>535</v>
      </c>
      <c r="BB68">
        <v>1</v>
      </c>
      <c r="BC68">
        <v>1</v>
      </c>
      <c r="BE68" t="s">
        <v>437</v>
      </c>
      <c r="BF68" t="s">
        <v>438</v>
      </c>
      <c r="BG68" t="s">
        <v>437</v>
      </c>
      <c r="BI68" t="s">
        <v>117</v>
      </c>
      <c r="BJ68" t="s">
        <v>533</v>
      </c>
      <c r="BK68" t="s">
        <v>68</v>
      </c>
      <c r="BL68">
        <v>0.90423076923076917</v>
      </c>
      <c r="BM68">
        <v>5345</v>
      </c>
      <c r="BN68" t="s">
        <v>118</v>
      </c>
      <c r="BO68" t="s">
        <v>441</v>
      </c>
      <c r="BP68">
        <v>1</v>
      </c>
      <c r="BQ68">
        <v>447.90699999999998</v>
      </c>
      <c r="BR68">
        <v>1.6189504050272599E-2</v>
      </c>
      <c r="BS68">
        <v>0.36062331970102768</v>
      </c>
      <c r="BT68">
        <v>0.14958462359373709</v>
      </c>
      <c r="BU68">
        <v>8.8030000000000008</v>
      </c>
      <c r="BV68">
        <v>0</v>
      </c>
      <c r="BW68">
        <v>4.0186913801302504</v>
      </c>
      <c r="BX68">
        <v>3</v>
      </c>
      <c r="BY68">
        <v>0</v>
      </c>
      <c r="BZ68">
        <v>18</v>
      </c>
    </row>
    <row r="69" spans="1:78" ht="16.5">
      <c r="A69" s="120" t="str">
        <f t="shared" si="1"/>
        <v>강화교통</v>
      </c>
      <c r="B69" s="121" t="str">
        <f t="shared" si="2"/>
        <v>이제강</v>
      </c>
      <c r="C69" s="122" t="str">
        <f t="shared" si="3"/>
        <v>C</v>
      </c>
      <c r="D69" s="123">
        <f t="shared" si="4"/>
        <v>0.87199023157117173</v>
      </c>
      <c r="E69" s="124">
        <f t="shared" si="5"/>
        <v>6014</v>
      </c>
      <c r="F69" s="281" t="str">
        <f t="shared" si="6"/>
        <v>70</v>
      </c>
      <c r="G69" s="125" t="str">
        <f t="shared" si="7"/>
        <v>78바3201</v>
      </c>
      <c r="H69" s="126">
        <f t="shared" si="8"/>
        <v>3</v>
      </c>
      <c r="I69" s="127">
        <f t="shared" si="9"/>
        <v>3461.335</v>
      </c>
      <c r="J69" s="128">
        <f t="shared" si="10"/>
        <v>2.6534538715079405E-2</v>
      </c>
      <c r="K69" s="128">
        <f t="shared" si="11"/>
        <v>0.28982248703479063</v>
      </c>
      <c r="L69" s="128">
        <f t="shared" si="12"/>
        <v>0.22159080239271842</v>
      </c>
      <c r="M69" s="129">
        <f t="shared" si="13"/>
        <v>12.475</v>
      </c>
      <c r="N69" s="130">
        <f t="shared" si="14"/>
        <v>0.46224939221427569</v>
      </c>
      <c r="O69" s="130">
        <f t="shared" si="15"/>
        <v>14.416402919682723</v>
      </c>
      <c r="P69" s="221">
        <f t="shared" si="16"/>
        <v>13</v>
      </c>
      <c r="Q69" s="222">
        <f t="shared" si="17"/>
        <v>16</v>
      </c>
      <c r="R69" s="222">
        <f t="shared" si="18"/>
        <v>499</v>
      </c>
      <c r="T69">
        <v>503</v>
      </c>
      <c r="U69">
        <v>6014</v>
      </c>
      <c r="V69" t="s">
        <v>284</v>
      </c>
      <c r="W69">
        <v>3461.335</v>
      </c>
      <c r="X69">
        <v>1384.0650000000001</v>
      </c>
      <c r="Y69">
        <v>2.5009999999999999</v>
      </c>
      <c r="Z69">
        <v>12.475</v>
      </c>
      <c r="AA69">
        <v>159.02635599999999</v>
      </c>
      <c r="AB69">
        <v>4.2196910000000001</v>
      </c>
      <c r="AC69">
        <v>46.089413999999998</v>
      </c>
      <c r="AD69" s="1">
        <v>767</v>
      </c>
      <c r="AE69">
        <v>16</v>
      </c>
      <c r="AF69">
        <v>499</v>
      </c>
      <c r="AG69">
        <v>81</v>
      </c>
      <c r="AH69">
        <v>21.765794</v>
      </c>
      <c r="AI69">
        <v>6235</v>
      </c>
      <c r="AJ69">
        <v>0</v>
      </c>
      <c r="AK69">
        <v>13</v>
      </c>
      <c r="AL69">
        <v>5660</v>
      </c>
      <c r="AM69">
        <v>0.87199023157117173</v>
      </c>
      <c r="AN69" t="s">
        <v>69</v>
      </c>
      <c r="AO69">
        <v>1400.277</v>
      </c>
      <c r="AP69" t="s">
        <v>536</v>
      </c>
      <c r="AQ69" t="s">
        <v>117</v>
      </c>
      <c r="AR69" t="s">
        <v>120</v>
      </c>
      <c r="AS69" t="s">
        <v>117</v>
      </c>
      <c r="AT69" t="s">
        <v>120</v>
      </c>
      <c r="AU69" t="s">
        <v>311</v>
      </c>
      <c r="AV69" t="s">
        <v>284</v>
      </c>
      <c r="AW69" t="s">
        <v>69</v>
      </c>
      <c r="AX69">
        <v>6014</v>
      </c>
      <c r="AY69" t="s">
        <v>359</v>
      </c>
      <c r="AZ69">
        <v>4</v>
      </c>
      <c r="BA69" t="s">
        <v>314</v>
      </c>
      <c r="BB69">
        <v>3</v>
      </c>
      <c r="BC69">
        <v>1</v>
      </c>
      <c r="BE69" t="s">
        <v>70</v>
      </c>
      <c r="BF69">
        <v>2</v>
      </c>
      <c r="BG69" t="s">
        <v>298</v>
      </c>
      <c r="BI69" t="s">
        <v>117</v>
      </c>
      <c r="BJ69" t="s">
        <v>284</v>
      </c>
      <c r="BK69" t="s">
        <v>69</v>
      </c>
      <c r="BL69">
        <v>0.87199023157117173</v>
      </c>
      <c r="BM69">
        <v>6014</v>
      </c>
      <c r="BN69" t="s">
        <v>120</v>
      </c>
      <c r="BO69" t="s">
        <v>311</v>
      </c>
      <c r="BP69">
        <v>3</v>
      </c>
      <c r="BQ69">
        <v>3461.335</v>
      </c>
      <c r="BR69">
        <v>2.6534538715079405E-2</v>
      </c>
      <c r="BS69">
        <v>0.28982248703479063</v>
      </c>
      <c r="BT69">
        <v>0.22159080239271842</v>
      </c>
      <c r="BU69">
        <v>12.475</v>
      </c>
      <c r="BV69">
        <v>0.46224939221427569</v>
      </c>
      <c r="BW69">
        <v>14.416402919682723</v>
      </c>
      <c r="BX69">
        <v>13</v>
      </c>
      <c r="BY69">
        <v>16</v>
      </c>
      <c r="BZ69">
        <v>499</v>
      </c>
    </row>
    <row r="70" spans="1:78" ht="16.5">
      <c r="A70" s="104" t="str">
        <f t="shared" si="1"/>
        <v>강화교통</v>
      </c>
      <c r="B70" s="105" t="str">
        <f t="shared" si="2"/>
        <v>이주영</v>
      </c>
      <c r="C70" s="106" t="str">
        <f t="shared" si="3"/>
        <v>B</v>
      </c>
      <c r="D70" s="107">
        <f t="shared" si="4"/>
        <v>0.90576923076923077</v>
      </c>
      <c r="E70" s="108">
        <f t="shared" si="5"/>
        <v>9128</v>
      </c>
      <c r="F70" s="282" t="str">
        <f t="shared" si="6"/>
        <v>17</v>
      </c>
      <c r="G70" s="109" t="str">
        <f t="shared" si="7"/>
        <v>70바2504</v>
      </c>
      <c r="H70" s="110">
        <f t="shared" si="8"/>
        <v>1</v>
      </c>
      <c r="I70" s="111">
        <f t="shared" si="9"/>
        <v>2498.942</v>
      </c>
      <c r="J70" s="112">
        <f t="shared" si="10"/>
        <v>5.4482212761745467E-2</v>
      </c>
      <c r="K70" s="112">
        <f t="shared" si="11"/>
        <v>0.35821169750826398</v>
      </c>
      <c r="L70" s="112">
        <f t="shared" si="12"/>
        <v>0.14045944243603894</v>
      </c>
      <c r="M70" s="113">
        <f t="shared" si="13"/>
        <v>10.156000000000001</v>
      </c>
      <c r="N70" s="114">
        <f t="shared" si="14"/>
        <v>8.0033870333925311E-2</v>
      </c>
      <c r="O70" s="114">
        <f t="shared" si="15"/>
        <v>11.724962003920059</v>
      </c>
      <c r="P70" s="223">
        <f t="shared" si="16"/>
        <v>18</v>
      </c>
      <c r="Q70" s="224">
        <f t="shared" si="17"/>
        <v>2</v>
      </c>
      <c r="R70" s="224">
        <f t="shared" si="18"/>
        <v>293</v>
      </c>
      <c r="T70">
        <v>503</v>
      </c>
      <c r="U70">
        <v>9128</v>
      </c>
      <c r="V70" t="s">
        <v>324</v>
      </c>
      <c r="W70">
        <v>2498.942</v>
      </c>
      <c r="X70">
        <v>1060.9929999999999</v>
      </c>
      <c r="Y70">
        <v>2.355</v>
      </c>
      <c r="Z70">
        <v>10.156000000000001</v>
      </c>
      <c r="AA70">
        <v>176.881619</v>
      </c>
      <c r="AB70">
        <v>9.6369019999999992</v>
      </c>
      <c r="AC70">
        <v>63.361065000000004</v>
      </c>
      <c r="AD70" s="1">
        <v>351</v>
      </c>
      <c r="AE70">
        <v>2</v>
      </c>
      <c r="AF70">
        <v>293</v>
      </c>
      <c r="AG70">
        <v>69</v>
      </c>
      <c r="AH70">
        <v>14.127765</v>
      </c>
      <c r="AI70">
        <v>47.8</v>
      </c>
      <c r="AJ70">
        <v>0</v>
      </c>
      <c r="AK70">
        <v>18</v>
      </c>
      <c r="AL70">
        <v>7204</v>
      </c>
      <c r="AM70">
        <v>0.90576923076923077</v>
      </c>
      <c r="AN70" t="s">
        <v>68</v>
      </c>
      <c r="AO70">
        <v>2498.942</v>
      </c>
      <c r="AP70" t="s">
        <v>537</v>
      </c>
      <c r="AQ70" t="s">
        <v>117</v>
      </c>
      <c r="AR70" t="s">
        <v>118</v>
      </c>
      <c r="AS70" t="s">
        <v>117</v>
      </c>
      <c r="AT70" t="s">
        <v>118</v>
      </c>
      <c r="AU70" t="s">
        <v>172</v>
      </c>
      <c r="AV70" t="s">
        <v>324</v>
      </c>
      <c r="AW70" t="s">
        <v>68</v>
      </c>
      <c r="AX70">
        <v>9128</v>
      </c>
      <c r="AY70" t="s">
        <v>444</v>
      </c>
      <c r="AZ70">
        <v>4</v>
      </c>
      <c r="BA70" t="s">
        <v>538</v>
      </c>
      <c r="BB70">
        <v>1</v>
      </c>
      <c r="BC70">
        <v>1</v>
      </c>
      <c r="BE70" t="s">
        <v>69</v>
      </c>
      <c r="BF70">
        <v>1</v>
      </c>
      <c r="BG70" t="s">
        <v>298</v>
      </c>
      <c r="BI70" t="s">
        <v>117</v>
      </c>
      <c r="BJ70" t="s">
        <v>324</v>
      </c>
      <c r="BK70" t="s">
        <v>68</v>
      </c>
      <c r="BL70">
        <v>0.90576923076923077</v>
      </c>
      <c r="BM70">
        <v>9128</v>
      </c>
      <c r="BN70" t="s">
        <v>118</v>
      </c>
      <c r="BO70" t="s">
        <v>172</v>
      </c>
      <c r="BP70">
        <v>1</v>
      </c>
      <c r="BQ70">
        <v>2498.942</v>
      </c>
      <c r="BR70">
        <v>5.4482212761745467E-2</v>
      </c>
      <c r="BS70">
        <v>0.35821169750826398</v>
      </c>
      <c r="BT70">
        <v>0.14045944243603894</v>
      </c>
      <c r="BU70">
        <v>10.156000000000001</v>
      </c>
      <c r="BV70">
        <v>8.0033870333925311E-2</v>
      </c>
      <c r="BW70">
        <v>11.724962003920059</v>
      </c>
      <c r="BX70">
        <v>18</v>
      </c>
      <c r="BY70">
        <v>2</v>
      </c>
      <c r="BZ70">
        <v>293</v>
      </c>
    </row>
    <row r="71" spans="1:78" ht="16.5">
      <c r="A71" s="120" t="str">
        <f t="shared" ref="A71:A91" si="19">BI71</f>
        <v>강화교통</v>
      </c>
      <c r="B71" s="121" t="str">
        <f t="shared" ref="B71:B91" si="20">IF(BJ71="NULL", E71, BJ71)</f>
        <v>이희동</v>
      </c>
      <c r="C71" s="122" t="str">
        <f t="shared" ref="C71:C91" si="21">BK71</f>
        <v>D</v>
      </c>
      <c r="D71" s="123">
        <f t="shared" ref="D71:D91" si="22">BL71</f>
        <v>0.83954840890786109</v>
      </c>
      <c r="E71" s="124">
        <f t="shared" ref="E71:E91" si="23">U71</f>
        <v>8899</v>
      </c>
      <c r="F71" s="281" t="str">
        <f t="shared" ref="F71:F91" si="24">BN71</f>
        <v>17</v>
      </c>
      <c r="G71" s="125" t="str">
        <f t="shared" ref="G71:G91" si="25">BO71</f>
        <v>78바3238</v>
      </c>
      <c r="H71" s="126">
        <f t="shared" ref="H71:H91" si="26">BP71</f>
        <v>3</v>
      </c>
      <c r="I71" s="127">
        <f t="shared" ref="I71:I91" si="27">BQ71</f>
        <v>1547.4179999999999</v>
      </c>
      <c r="J71" s="128">
        <f t="shared" ref="J71:J91" si="28">AB71/AA71</f>
        <v>2.4454893214596891E-2</v>
      </c>
      <c r="K71" s="128">
        <f t="shared" ref="K71:K91" si="29">AC71/AA71</f>
        <v>0.39342775080442566</v>
      </c>
      <c r="L71" s="128">
        <f t="shared" ref="L71:L91" si="30">AD71/I71</f>
        <v>0.16479063834077154</v>
      </c>
      <c r="M71" s="129">
        <f t="shared" ref="M71:M91" si="31">Z71</f>
        <v>12.912000000000001</v>
      </c>
      <c r="N71" s="130">
        <f t="shared" ref="N71:N91" si="32">BV71</f>
        <v>0.38774267844887422</v>
      </c>
      <c r="O71" s="130">
        <f t="shared" ref="O71:O91" si="33">BW71</f>
        <v>12.213894371139538</v>
      </c>
      <c r="P71" s="221">
        <f t="shared" ref="P71:P91" si="34">AK71</f>
        <v>27</v>
      </c>
      <c r="Q71" s="222">
        <f t="shared" ref="Q71:Q91" si="35">AE71</f>
        <v>6</v>
      </c>
      <c r="R71" s="222">
        <f t="shared" ref="R71:R91" si="36">AF71</f>
        <v>189</v>
      </c>
      <c r="T71">
        <v>503</v>
      </c>
      <c r="U71">
        <v>8899</v>
      </c>
      <c r="V71" t="s">
        <v>325</v>
      </c>
      <c r="W71">
        <v>1547.4179999999999</v>
      </c>
      <c r="X71">
        <v>742.73599999999999</v>
      </c>
      <c r="Y71">
        <v>2.0830000000000002</v>
      </c>
      <c r="Z71">
        <v>12.912000000000001</v>
      </c>
      <c r="AA71">
        <v>104.295528</v>
      </c>
      <c r="AB71">
        <v>2.5505360000000001</v>
      </c>
      <c r="AC71">
        <v>41.032755000000002</v>
      </c>
      <c r="AD71" s="1">
        <v>255</v>
      </c>
      <c r="AE71">
        <v>6</v>
      </c>
      <c r="AF71">
        <v>189</v>
      </c>
      <c r="AG71">
        <v>74</v>
      </c>
      <c r="AH71">
        <v>14.836857999999999</v>
      </c>
      <c r="AI71">
        <v>302.3</v>
      </c>
      <c r="AJ71">
        <v>0</v>
      </c>
      <c r="AK71">
        <v>27</v>
      </c>
      <c r="AL71">
        <v>18034</v>
      </c>
      <c r="AM71">
        <v>0.83954840890786109</v>
      </c>
      <c r="AN71" t="s">
        <v>67</v>
      </c>
      <c r="AO71">
        <v>1074.6669999999999</v>
      </c>
      <c r="AP71" t="s">
        <v>539</v>
      </c>
      <c r="AQ71" t="s">
        <v>117</v>
      </c>
      <c r="AR71" t="s">
        <v>118</v>
      </c>
      <c r="AS71" t="s">
        <v>117</v>
      </c>
      <c r="AT71" t="s">
        <v>118</v>
      </c>
      <c r="AU71" t="s">
        <v>307</v>
      </c>
      <c r="AV71" t="s">
        <v>325</v>
      </c>
      <c r="AW71" t="s">
        <v>67</v>
      </c>
      <c r="AX71">
        <v>8899</v>
      </c>
      <c r="AY71" t="s">
        <v>362</v>
      </c>
      <c r="AZ71">
        <v>1</v>
      </c>
      <c r="BA71" t="s">
        <v>306</v>
      </c>
      <c r="BB71">
        <v>3</v>
      </c>
      <c r="BC71">
        <v>1</v>
      </c>
      <c r="BE71" t="s">
        <v>69</v>
      </c>
      <c r="BF71">
        <v>-1</v>
      </c>
      <c r="BG71" t="s">
        <v>309</v>
      </c>
      <c r="BI71" t="s">
        <v>117</v>
      </c>
      <c r="BJ71" t="s">
        <v>325</v>
      </c>
      <c r="BK71" t="s">
        <v>67</v>
      </c>
      <c r="BL71">
        <v>0.83954840890786109</v>
      </c>
      <c r="BM71">
        <v>8899</v>
      </c>
      <c r="BN71" t="s">
        <v>118</v>
      </c>
      <c r="BO71" t="s">
        <v>307</v>
      </c>
      <c r="BP71">
        <v>3</v>
      </c>
      <c r="BQ71">
        <v>1547.4179999999999</v>
      </c>
      <c r="BR71">
        <v>2.4454893214596891E-2</v>
      </c>
      <c r="BS71">
        <v>0.39342775080442566</v>
      </c>
      <c r="BT71">
        <v>0.16479063834077154</v>
      </c>
      <c r="BU71">
        <v>12.912000000000001</v>
      </c>
      <c r="BV71">
        <v>0.38774267844887422</v>
      </c>
      <c r="BW71">
        <v>12.213894371139538</v>
      </c>
      <c r="BX71">
        <v>27</v>
      </c>
      <c r="BY71">
        <v>6</v>
      </c>
      <c r="BZ71">
        <v>189</v>
      </c>
    </row>
    <row r="72" spans="1:78" ht="16.5">
      <c r="A72" s="104" t="str">
        <f t="shared" si="19"/>
        <v>강화교통</v>
      </c>
      <c r="B72" s="105" t="str">
        <f t="shared" si="20"/>
        <v>이희찬</v>
      </c>
      <c r="C72" s="106" t="str">
        <f t="shared" si="21"/>
        <v>D</v>
      </c>
      <c r="D72" s="107">
        <f t="shared" si="22"/>
        <v>0.808420085223298</v>
      </c>
      <c r="E72" s="108">
        <f t="shared" si="23"/>
        <v>5451</v>
      </c>
      <c r="F72" s="282" t="str">
        <f t="shared" si="24"/>
        <v>17</v>
      </c>
      <c r="G72" s="109" t="str">
        <f t="shared" si="25"/>
        <v>78바3217</v>
      </c>
      <c r="H72" s="110">
        <f t="shared" si="26"/>
        <v>2</v>
      </c>
      <c r="I72" s="111">
        <f t="shared" si="27"/>
        <v>741.14799999999991</v>
      </c>
      <c r="J72" s="112">
        <f t="shared" si="28"/>
        <v>1.9876109241663671E-2</v>
      </c>
      <c r="K72" s="112">
        <f t="shared" si="29"/>
        <v>0.41303030275949287</v>
      </c>
      <c r="L72" s="112">
        <f t="shared" si="30"/>
        <v>0.26310534468149416</v>
      </c>
      <c r="M72" s="113">
        <f t="shared" si="31"/>
        <v>13.742000000000001</v>
      </c>
      <c r="N72" s="114">
        <f t="shared" si="32"/>
        <v>1.3492581778538162</v>
      </c>
      <c r="O72" s="114">
        <f t="shared" si="33"/>
        <v>20.10394685002186</v>
      </c>
      <c r="P72" s="223">
        <f t="shared" si="34"/>
        <v>13</v>
      </c>
      <c r="Q72" s="224">
        <f t="shared" si="35"/>
        <v>10</v>
      </c>
      <c r="R72" s="224">
        <f t="shared" si="36"/>
        <v>149</v>
      </c>
      <c r="T72">
        <v>503</v>
      </c>
      <c r="U72">
        <v>5451</v>
      </c>
      <c r="V72" t="s">
        <v>540</v>
      </c>
      <c r="W72">
        <v>741.14800000000002</v>
      </c>
      <c r="X72">
        <v>360.06700000000001</v>
      </c>
      <c r="Y72">
        <v>2.0579999999999998</v>
      </c>
      <c r="Z72">
        <v>13.742000000000001</v>
      </c>
      <c r="AA72">
        <v>49.234988000000001</v>
      </c>
      <c r="AB72">
        <v>0.97860000000000003</v>
      </c>
      <c r="AC72">
        <v>20.335542</v>
      </c>
      <c r="AD72" s="1">
        <v>195</v>
      </c>
      <c r="AE72">
        <v>10</v>
      </c>
      <c r="AF72">
        <v>149</v>
      </c>
      <c r="AG72">
        <v>94</v>
      </c>
      <c r="AH72">
        <v>15.053278000000001</v>
      </c>
      <c r="AI72">
        <v>746.5</v>
      </c>
      <c r="AJ72">
        <v>89.5</v>
      </c>
      <c r="AK72">
        <v>13</v>
      </c>
      <c r="AL72">
        <v>6025</v>
      </c>
      <c r="AM72">
        <v>0.808420085223298</v>
      </c>
      <c r="AN72" t="s">
        <v>67</v>
      </c>
      <c r="AO72">
        <v>484.13099999999997</v>
      </c>
      <c r="AP72" t="s">
        <v>541</v>
      </c>
      <c r="AQ72" t="s">
        <v>117</v>
      </c>
      <c r="AR72" t="s">
        <v>118</v>
      </c>
      <c r="AS72" t="s">
        <v>117</v>
      </c>
      <c r="AT72" t="s">
        <v>118</v>
      </c>
      <c r="AU72" t="s">
        <v>441</v>
      </c>
      <c r="AV72" t="s">
        <v>540</v>
      </c>
      <c r="AW72" t="s">
        <v>67</v>
      </c>
      <c r="AX72">
        <v>5451</v>
      </c>
      <c r="AY72" t="s">
        <v>362</v>
      </c>
      <c r="AZ72">
        <v>5</v>
      </c>
      <c r="BA72" t="s">
        <v>542</v>
      </c>
      <c r="BB72">
        <v>2</v>
      </c>
      <c r="BC72">
        <v>1</v>
      </c>
      <c r="BE72" t="s">
        <v>437</v>
      </c>
      <c r="BF72" t="s">
        <v>438</v>
      </c>
      <c r="BG72" t="s">
        <v>437</v>
      </c>
      <c r="BI72" t="s">
        <v>117</v>
      </c>
      <c r="BJ72" t="s">
        <v>540</v>
      </c>
      <c r="BK72" t="s">
        <v>67</v>
      </c>
      <c r="BL72">
        <v>0.808420085223298</v>
      </c>
      <c r="BM72">
        <v>5451</v>
      </c>
      <c r="BN72" t="s">
        <v>118</v>
      </c>
      <c r="BO72" t="s">
        <v>441</v>
      </c>
      <c r="BP72">
        <v>2</v>
      </c>
      <c r="BQ72">
        <v>741.14799999999991</v>
      </c>
      <c r="BR72">
        <v>1.9876109241663671E-2</v>
      </c>
      <c r="BS72">
        <v>0.41303030275949287</v>
      </c>
      <c r="BT72">
        <v>0.2631053446814941</v>
      </c>
      <c r="BU72">
        <v>13.742000000000001</v>
      </c>
      <c r="BV72">
        <v>1.3492581778538162</v>
      </c>
      <c r="BW72">
        <v>20.10394685002186</v>
      </c>
      <c r="BX72">
        <v>13</v>
      </c>
      <c r="BY72">
        <v>10</v>
      </c>
      <c r="BZ72">
        <v>149</v>
      </c>
    </row>
    <row r="73" spans="1:78" ht="16.5">
      <c r="A73" s="120" t="str">
        <f t="shared" si="19"/>
        <v>강화교통</v>
      </c>
      <c r="B73" s="121" t="str">
        <f t="shared" si="20"/>
        <v>임성주</v>
      </c>
      <c r="C73" s="122" t="str">
        <f t="shared" si="21"/>
        <v>B</v>
      </c>
      <c r="D73" s="123">
        <f t="shared" si="22"/>
        <v>0.94000000000000006</v>
      </c>
      <c r="E73" s="124">
        <f t="shared" si="23"/>
        <v>9882</v>
      </c>
      <c r="F73" s="281" t="str">
        <f t="shared" si="24"/>
        <v>70</v>
      </c>
      <c r="G73" s="125" t="str">
        <f t="shared" si="25"/>
        <v>78바3214</v>
      </c>
      <c r="H73" s="126">
        <f t="shared" si="26"/>
        <v>1</v>
      </c>
      <c r="I73" s="127">
        <f t="shared" si="27"/>
        <v>3454.7460000000001</v>
      </c>
      <c r="J73" s="128">
        <f t="shared" si="28"/>
        <v>1.6777021114451736E-2</v>
      </c>
      <c r="K73" s="128">
        <f t="shared" si="29"/>
        <v>0.30909702559586677</v>
      </c>
      <c r="L73" s="128">
        <f t="shared" si="30"/>
        <v>0.25559042546109034</v>
      </c>
      <c r="M73" s="129">
        <f t="shared" si="31"/>
        <v>12.494</v>
      </c>
      <c r="N73" s="130">
        <f t="shared" si="32"/>
        <v>5.7891376095377201E-2</v>
      </c>
      <c r="O73" s="130">
        <f t="shared" si="33"/>
        <v>9.7546968720710581</v>
      </c>
      <c r="P73" s="221">
        <f t="shared" si="34"/>
        <v>21</v>
      </c>
      <c r="Q73" s="222">
        <f t="shared" si="35"/>
        <v>2</v>
      </c>
      <c r="R73" s="222">
        <f t="shared" si="36"/>
        <v>337</v>
      </c>
      <c r="T73">
        <v>503</v>
      </c>
      <c r="U73">
        <v>9882</v>
      </c>
      <c r="V73" t="s">
        <v>232</v>
      </c>
      <c r="W73">
        <v>3454.7460000000001</v>
      </c>
      <c r="X73">
        <v>1267.5309999999999</v>
      </c>
      <c r="Y73">
        <v>2.726</v>
      </c>
      <c r="Z73">
        <v>12.494</v>
      </c>
      <c r="AA73">
        <v>159.128309</v>
      </c>
      <c r="AB73">
        <v>2.669699</v>
      </c>
      <c r="AC73">
        <v>49.186087000000001</v>
      </c>
      <c r="AD73" s="1">
        <v>883</v>
      </c>
      <c r="AE73">
        <v>2</v>
      </c>
      <c r="AF73">
        <v>337</v>
      </c>
      <c r="AG73">
        <v>73</v>
      </c>
      <c r="AH73">
        <v>21.710442</v>
      </c>
      <c r="AI73">
        <v>4752.5</v>
      </c>
      <c r="AJ73">
        <v>0</v>
      </c>
      <c r="AK73">
        <v>21</v>
      </c>
      <c r="AL73">
        <v>10406</v>
      </c>
      <c r="AM73">
        <v>0.94000000000000006</v>
      </c>
      <c r="AN73" t="s">
        <v>68</v>
      </c>
      <c r="AO73">
        <v>3454.7460000000001</v>
      </c>
      <c r="AP73" t="s">
        <v>543</v>
      </c>
      <c r="AQ73" t="s">
        <v>117</v>
      </c>
      <c r="AR73" t="s">
        <v>120</v>
      </c>
      <c r="AS73" t="s">
        <v>117</v>
      </c>
      <c r="AT73" t="s">
        <v>120</v>
      </c>
      <c r="AU73" t="s">
        <v>183</v>
      </c>
      <c r="AV73" t="s">
        <v>232</v>
      </c>
      <c r="AW73" t="s">
        <v>68</v>
      </c>
      <c r="AX73">
        <v>9882</v>
      </c>
      <c r="AY73" t="s">
        <v>363</v>
      </c>
      <c r="AZ73">
        <v>2</v>
      </c>
      <c r="BA73" t="s">
        <v>335</v>
      </c>
      <c r="BB73">
        <v>1</v>
      </c>
      <c r="BC73">
        <v>1</v>
      </c>
      <c r="BE73" t="s">
        <v>68</v>
      </c>
      <c r="BF73">
        <v>0</v>
      </c>
      <c r="BG73" t="s">
        <v>303</v>
      </c>
      <c r="BI73" t="s">
        <v>117</v>
      </c>
      <c r="BJ73" t="s">
        <v>232</v>
      </c>
      <c r="BK73" t="s">
        <v>68</v>
      </c>
      <c r="BL73">
        <v>0.94000000000000006</v>
      </c>
      <c r="BM73">
        <v>9882</v>
      </c>
      <c r="BN73" t="s">
        <v>120</v>
      </c>
      <c r="BO73" t="s">
        <v>183</v>
      </c>
      <c r="BP73">
        <v>1</v>
      </c>
      <c r="BQ73">
        <v>3454.7460000000001</v>
      </c>
      <c r="BR73">
        <v>1.6777021114451736E-2</v>
      </c>
      <c r="BS73">
        <v>0.30909702559586677</v>
      </c>
      <c r="BT73">
        <v>0.25559042546109034</v>
      </c>
      <c r="BU73">
        <v>12.494</v>
      </c>
      <c r="BV73">
        <v>5.7891376095377201E-2</v>
      </c>
      <c r="BW73">
        <v>9.7546968720710581</v>
      </c>
      <c r="BX73">
        <v>21</v>
      </c>
      <c r="BY73">
        <v>2</v>
      </c>
      <c r="BZ73">
        <v>337</v>
      </c>
    </row>
    <row r="74" spans="1:78" ht="16.5">
      <c r="A74" s="104" t="str">
        <f t="shared" si="19"/>
        <v>강화교통</v>
      </c>
      <c r="B74" s="105" t="str">
        <f t="shared" si="20"/>
        <v>임승준</v>
      </c>
      <c r="C74" s="106" t="str">
        <f t="shared" si="21"/>
        <v>B</v>
      </c>
      <c r="D74" s="107">
        <f t="shared" si="22"/>
        <v>0.91121212121212125</v>
      </c>
      <c r="E74" s="108">
        <f t="shared" si="23"/>
        <v>7449</v>
      </c>
      <c r="F74" s="282" t="str">
        <f t="shared" si="24"/>
        <v>71</v>
      </c>
      <c r="G74" s="109" t="str">
        <f t="shared" si="25"/>
        <v>78바3237</v>
      </c>
      <c r="H74" s="110">
        <f t="shared" si="26"/>
        <v>1</v>
      </c>
      <c r="I74" s="111">
        <f t="shared" si="27"/>
        <v>3948.97</v>
      </c>
      <c r="J74" s="112">
        <f t="shared" si="28"/>
        <v>2.0030639927252774E-2</v>
      </c>
      <c r="K74" s="112">
        <f t="shared" si="29"/>
        <v>0.24959982510031484</v>
      </c>
      <c r="L74" s="112">
        <f t="shared" si="30"/>
        <v>0.22638814678257876</v>
      </c>
      <c r="M74" s="113">
        <f t="shared" si="31"/>
        <v>11.510999999999999</v>
      </c>
      <c r="N74" s="114">
        <f t="shared" si="32"/>
        <v>0.83566094449945183</v>
      </c>
      <c r="O74" s="114">
        <f t="shared" si="33"/>
        <v>3.5199051904673877</v>
      </c>
      <c r="P74" s="223">
        <f t="shared" si="34"/>
        <v>7</v>
      </c>
      <c r="Q74" s="224">
        <f t="shared" si="35"/>
        <v>33</v>
      </c>
      <c r="R74" s="224">
        <f t="shared" si="36"/>
        <v>139</v>
      </c>
      <c r="T74">
        <v>503</v>
      </c>
      <c r="U74">
        <v>7449</v>
      </c>
      <c r="V74" t="s">
        <v>233</v>
      </c>
      <c r="W74">
        <v>3948.97</v>
      </c>
      <c r="X74">
        <v>1313.0530000000001</v>
      </c>
      <c r="Y74">
        <v>3.0070000000000001</v>
      </c>
      <c r="Z74">
        <v>11.510999999999999</v>
      </c>
      <c r="AA74">
        <v>163.16553099999999</v>
      </c>
      <c r="AB74">
        <v>3.26831</v>
      </c>
      <c r="AC74">
        <v>40.726087999999997</v>
      </c>
      <c r="AD74" s="1">
        <v>894</v>
      </c>
      <c r="AE74">
        <v>33</v>
      </c>
      <c r="AF74">
        <v>139</v>
      </c>
      <c r="AG74">
        <v>74</v>
      </c>
      <c r="AH74">
        <v>24.202231000000001</v>
      </c>
      <c r="AI74">
        <v>1248.0999999999999</v>
      </c>
      <c r="AJ74">
        <v>0</v>
      </c>
      <c r="AK74">
        <v>7</v>
      </c>
      <c r="AL74">
        <v>4580</v>
      </c>
      <c r="AM74">
        <v>0.91121212121212125</v>
      </c>
      <c r="AN74" t="s">
        <v>68</v>
      </c>
      <c r="AO74">
        <v>3948.97</v>
      </c>
      <c r="AP74" t="s">
        <v>544</v>
      </c>
      <c r="AQ74" t="s">
        <v>117</v>
      </c>
      <c r="AR74" t="s">
        <v>121</v>
      </c>
      <c r="AS74" t="s">
        <v>117</v>
      </c>
      <c r="AT74" t="s">
        <v>121</v>
      </c>
      <c r="AU74" t="s">
        <v>194</v>
      </c>
      <c r="AV74" t="s">
        <v>233</v>
      </c>
      <c r="AW74" t="s">
        <v>68</v>
      </c>
      <c r="AX74">
        <v>7449</v>
      </c>
      <c r="AY74" t="s">
        <v>380</v>
      </c>
      <c r="AZ74">
        <v>2</v>
      </c>
      <c r="BA74" t="s">
        <v>398</v>
      </c>
      <c r="BB74">
        <v>1</v>
      </c>
      <c r="BC74">
        <v>1</v>
      </c>
      <c r="BE74" t="s">
        <v>68</v>
      </c>
      <c r="BF74">
        <v>0</v>
      </c>
      <c r="BG74" t="s">
        <v>303</v>
      </c>
      <c r="BI74" t="s">
        <v>117</v>
      </c>
      <c r="BJ74" t="s">
        <v>233</v>
      </c>
      <c r="BK74" t="s">
        <v>68</v>
      </c>
      <c r="BL74">
        <v>0.91121212121212125</v>
      </c>
      <c r="BM74">
        <v>7449</v>
      </c>
      <c r="BN74" t="s">
        <v>121</v>
      </c>
      <c r="BO74" t="s">
        <v>194</v>
      </c>
      <c r="BP74">
        <v>1</v>
      </c>
      <c r="BQ74">
        <v>3948.97</v>
      </c>
      <c r="BR74">
        <v>2.0030639927252774E-2</v>
      </c>
      <c r="BS74">
        <v>0.24959982510031484</v>
      </c>
      <c r="BT74">
        <v>0.22638814678257876</v>
      </c>
      <c r="BU74">
        <v>11.510999999999999</v>
      </c>
      <c r="BV74">
        <v>0.83566094449945183</v>
      </c>
      <c r="BW74">
        <v>3.5199051904673877</v>
      </c>
      <c r="BX74">
        <v>7</v>
      </c>
      <c r="BY74">
        <v>33</v>
      </c>
      <c r="BZ74">
        <v>139</v>
      </c>
    </row>
    <row r="75" spans="1:78" ht="16.5">
      <c r="A75" s="120" t="str">
        <f t="shared" si="19"/>
        <v>강화교통</v>
      </c>
      <c r="B75" s="121" t="str">
        <f t="shared" si="20"/>
        <v>전덕기</v>
      </c>
      <c r="C75" s="122" t="str">
        <f t="shared" si="21"/>
        <v>F</v>
      </c>
      <c r="D75" s="123">
        <f t="shared" si="22"/>
        <v>0.76608341158560522</v>
      </c>
      <c r="E75" s="124">
        <f t="shared" si="23"/>
        <v>9498</v>
      </c>
      <c r="F75" s="281" t="str">
        <f t="shared" si="24"/>
        <v>70</v>
      </c>
      <c r="G75" s="125" t="str">
        <f t="shared" si="25"/>
        <v>78바3201</v>
      </c>
      <c r="H75" s="126">
        <f t="shared" si="26"/>
        <v>3</v>
      </c>
      <c r="I75" s="127">
        <f t="shared" si="27"/>
        <v>3565.9669999999996</v>
      </c>
      <c r="J75" s="128">
        <f t="shared" si="28"/>
        <v>1.8183831963895322E-2</v>
      </c>
      <c r="K75" s="128">
        <f t="shared" si="29"/>
        <v>0.30372875952147549</v>
      </c>
      <c r="L75" s="128">
        <f t="shared" si="30"/>
        <v>0.29529157168308068</v>
      </c>
      <c r="M75" s="129">
        <f t="shared" si="31"/>
        <v>15.842000000000001</v>
      </c>
      <c r="N75" s="130">
        <f t="shared" si="32"/>
        <v>0.36455749590503783</v>
      </c>
      <c r="O75" s="130">
        <f t="shared" si="33"/>
        <v>42.989741632494081</v>
      </c>
      <c r="P75" s="221">
        <f t="shared" si="34"/>
        <v>22</v>
      </c>
      <c r="Q75" s="222">
        <f t="shared" si="35"/>
        <v>13</v>
      </c>
      <c r="R75" s="222">
        <f t="shared" si="36"/>
        <v>1533</v>
      </c>
      <c r="T75">
        <v>503</v>
      </c>
      <c r="U75">
        <v>9498</v>
      </c>
      <c r="V75" t="s">
        <v>326</v>
      </c>
      <c r="W75">
        <v>3565.9670000000001</v>
      </c>
      <c r="X75">
        <v>1623.92</v>
      </c>
      <c r="Y75">
        <v>2.1960000000000002</v>
      </c>
      <c r="Z75">
        <v>15.842000000000001</v>
      </c>
      <c r="AA75">
        <v>160.21413999999999</v>
      </c>
      <c r="AB75">
        <v>2.9133070000000001</v>
      </c>
      <c r="AC75">
        <v>48.661642000000001</v>
      </c>
      <c r="AD75" s="1">
        <v>1053</v>
      </c>
      <c r="AE75">
        <v>13</v>
      </c>
      <c r="AF75">
        <v>1533</v>
      </c>
      <c r="AG75">
        <v>82</v>
      </c>
      <c r="AH75">
        <v>22.257504000000001</v>
      </c>
      <c r="AI75">
        <v>13260.6</v>
      </c>
      <c r="AJ75">
        <v>0</v>
      </c>
      <c r="AK75">
        <v>22</v>
      </c>
      <c r="AL75">
        <v>6098</v>
      </c>
      <c r="AM75">
        <v>0.76608341158560522</v>
      </c>
      <c r="AN75" t="s">
        <v>70</v>
      </c>
      <c r="AO75">
        <v>1339.7329999999999</v>
      </c>
      <c r="AP75" t="s">
        <v>545</v>
      </c>
      <c r="AQ75" t="s">
        <v>117</v>
      </c>
      <c r="AR75" t="s">
        <v>120</v>
      </c>
      <c r="AS75" t="s">
        <v>117</v>
      </c>
      <c r="AT75" t="s">
        <v>120</v>
      </c>
      <c r="AU75" t="s">
        <v>311</v>
      </c>
      <c r="AV75" t="s">
        <v>326</v>
      </c>
      <c r="AW75" t="s">
        <v>70</v>
      </c>
      <c r="AX75">
        <v>9498</v>
      </c>
      <c r="AY75" t="s">
        <v>365</v>
      </c>
      <c r="AZ75">
        <v>2</v>
      </c>
      <c r="BA75" t="s">
        <v>546</v>
      </c>
      <c r="BB75">
        <v>3</v>
      </c>
      <c r="BC75">
        <v>1</v>
      </c>
      <c r="BE75" t="s">
        <v>67</v>
      </c>
      <c r="BF75">
        <v>-1</v>
      </c>
      <c r="BG75" t="s">
        <v>309</v>
      </c>
      <c r="BI75" t="s">
        <v>117</v>
      </c>
      <c r="BJ75" t="s">
        <v>326</v>
      </c>
      <c r="BK75" t="s">
        <v>70</v>
      </c>
      <c r="BL75">
        <v>0.76608341158560522</v>
      </c>
      <c r="BM75">
        <v>9498</v>
      </c>
      <c r="BN75" t="s">
        <v>120</v>
      </c>
      <c r="BO75" t="s">
        <v>311</v>
      </c>
      <c r="BP75">
        <v>3</v>
      </c>
      <c r="BQ75">
        <v>3565.9669999999996</v>
      </c>
      <c r="BR75">
        <v>1.8183831963895322E-2</v>
      </c>
      <c r="BS75">
        <v>0.30372875952147549</v>
      </c>
      <c r="BT75">
        <v>0.29529157168308062</v>
      </c>
      <c r="BU75">
        <v>15.842000000000001</v>
      </c>
      <c r="BV75">
        <v>0.36455749590503783</v>
      </c>
      <c r="BW75">
        <v>42.989741632494081</v>
      </c>
      <c r="BX75">
        <v>22</v>
      </c>
      <c r="BY75">
        <v>13</v>
      </c>
      <c r="BZ75">
        <v>1533</v>
      </c>
    </row>
    <row r="76" spans="1:78" ht="16.5">
      <c r="A76" s="104" t="str">
        <f t="shared" si="19"/>
        <v>강화교통</v>
      </c>
      <c r="B76" s="105" t="str">
        <f t="shared" si="20"/>
        <v>전종한</v>
      </c>
      <c r="C76" s="106" t="str">
        <f t="shared" si="21"/>
        <v>C</v>
      </c>
      <c r="D76" s="107">
        <f t="shared" si="22"/>
        <v>0.85283776946012013</v>
      </c>
      <c r="E76" s="108">
        <f t="shared" si="23"/>
        <v>6810</v>
      </c>
      <c r="F76" s="282" t="str">
        <f t="shared" si="24"/>
        <v>60-5</v>
      </c>
      <c r="G76" s="109" t="str">
        <f t="shared" si="25"/>
        <v>78바3207</v>
      </c>
      <c r="H76" s="110">
        <f t="shared" si="26"/>
        <v>2</v>
      </c>
      <c r="I76" s="111">
        <f t="shared" si="27"/>
        <v>7915.91</v>
      </c>
      <c r="J76" s="112">
        <f t="shared" si="28"/>
        <v>2.7993892908074847E-2</v>
      </c>
      <c r="K76" s="112">
        <f t="shared" si="29"/>
        <v>0.29132440300184986</v>
      </c>
      <c r="L76" s="112">
        <f t="shared" si="30"/>
        <v>0.2602353993413265</v>
      </c>
      <c r="M76" s="113">
        <f t="shared" si="31"/>
        <v>13.590999999999999</v>
      </c>
      <c r="N76" s="114">
        <f t="shared" si="32"/>
        <v>0.90956061905706354</v>
      </c>
      <c r="O76" s="114">
        <f t="shared" si="33"/>
        <v>26.225664516145333</v>
      </c>
      <c r="P76" s="223">
        <f t="shared" si="34"/>
        <v>42</v>
      </c>
      <c r="Q76" s="224">
        <f t="shared" si="35"/>
        <v>72</v>
      </c>
      <c r="R76" s="224">
        <f t="shared" si="36"/>
        <v>2076</v>
      </c>
      <c r="T76">
        <v>503</v>
      </c>
      <c r="U76">
        <v>6810</v>
      </c>
      <c r="V76" t="s">
        <v>234</v>
      </c>
      <c r="W76">
        <v>7915.91</v>
      </c>
      <c r="X76">
        <v>2956.944</v>
      </c>
      <c r="Y76">
        <v>2.677</v>
      </c>
      <c r="Z76">
        <v>13.590999999999999</v>
      </c>
      <c r="AA76">
        <v>325.59523000000002</v>
      </c>
      <c r="AB76">
        <v>9.1146779999999996</v>
      </c>
      <c r="AC76">
        <v>94.853836000000001</v>
      </c>
      <c r="AD76" s="1">
        <v>2060</v>
      </c>
      <c r="AE76">
        <v>72</v>
      </c>
      <c r="AF76">
        <v>2076</v>
      </c>
      <c r="AG76">
        <v>100</v>
      </c>
      <c r="AH76">
        <v>24.312118999999999</v>
      </c>
      <c r="AI76">
        <v>23590.799999999999</v>
      </c>
      <c r="AJ76">
        <v>616.20000000000005</v>
      </c>
      <c r="AK76">
        <v>42</v>
      </c>
      <c r="AL76">
        <v>39449</v>
      </c>
      <c r="AM76">
        <v>0.85283776946012013</v>
      </c>
      <c r="AN76" t="s">
        <v>69</v>
      </c>
      <c r="AO76">
        <v>4650.88</v>
      </c>
      <c r="AP76" t="s">
        <v>547</v>
      </c>
      <c r="AQ76" t="s">
        <v>117</v>
      </c>
      <c r="AR76" t="s">
        <v>119</v>
      </c>
      <c r="AS76" t="s">
        <v>117</v>
      </c>
      <c r="AT76" t="s">
        <v>119</v>
      </c>
      <c r="AU76" t="s">
        <v>308</v>
      </c>
      <c r="AV76" t="s">
        <v>234</v>
      </c>
      <c r="AW76" t="s">
        <v>69</v>
      </c>
      <c r="AX76">
        <v>6810</v>
      </c>
      <c r="AY76" t="s">
        <v>355</v>
      </c>
      <c r="AZ76">
        <v>4</v>
      </c>
      <c r="BA76" t="s">
        <v>548</v>
      </c>
      <c r="BB76">
        <v>2</v>
      </c>
      <c r="BC76">
        <v>1</v>
      </c>
      <c r="BE76" t="s">
        <v>67</v>
      </c>
      <c r="BF76">
        <v>1</v>
      </c>
      <c r="BG76" t="s">
        <v>298</v>
      </c>
      <c r="BI76" t="s">
        <v>117</v>
      </c>
      <c r="BJ76" t="s">
        <v>234</v>
      </c>
      <c r="BK76" t="s">
        <v>69</v>
      </c>
      <c r="BL76">
        <v>0.85283776946012013</v>
      </c>
      <c r="BM76">
        <v>6810</v>
      </c>
      <c r="BN76" t="s">
        <v>119</v>
      </c>
      <c r="BO76" t="s">
        <v>308</v>
      </c>
      <c r="BP76">
        <v>2</v>
      </c>
      <c r="BQ76">
        <v>7915.91</v>
      </c>
      <c r="BR76">
        <v>2.7993892908074847E-2</v>
      </c>
      <c r="BS76">
        <v>0.29132440300184986</v>
      </c>
      <c r="BT76">
        <v>0.2602353993413265</v>
      </c>
      <c r="BU76">
        <v>13.590999999999999</v>
      </c>
      <c r="BV76">
        <v>0.90956061905706354</v>
      </c>
      <c r="BW76">
        <v>26.225664516145333</v>
      </c>
      <c r="BX76">
        <v>42</v>
      </c>
      <c r="BY76">
        <v>72</v>
      </c>
      <c r="BZ76">
        <v>2076</v>
      </c>
    </row>
    <row r="77" spans="1:78" ht="16.5">
      <c r="A77" s="120" t="str">
        <f t="shared" si="19"/>
        <v>강화교통</v>
      </c>
      <c r="B77" s="121" t="str">
        <f t="shared" si="20"/>
        <v>전판남</v>
      </c>
      <c r="C77" s="122" t="str">
        <f t="shared" si="21"/>
        <v>F</v>
      </c>
      <c r="D77" s="123">
        <f t="shared" si="22"/>
        <v>0.7712</v>
      </c>
      <c r="E77" s="124">
        <f t="shared" si="23"/>
        <v>29</v>
      </c>
      <c r="F77" s="281" t="str">
        <f t="shared" si="24"/>
        <v>17</v>
      </c>
      <c r="G77" s="125" t="str">
        <f t="shared" si="25"/>
        <v>78바3238</v>
      </c>
      <c r="H77" s="126">
        <f t="shared" si="26"/>
        <v>1</v>
      </c>
      <c r="I77" s="127">
        <f t="shared" si="27"/>
        <v>2450.42</v>
      </c>
      <c r="J77" s="128">
        <f t="shared" si="28"/>
        <v>1.201232690149553E-2</v>
      </c>
      <c r="K77" s="128">
        <f t="shared" si="29"/>
        <v>0.40239212816905517</v>
      </c>
      <c r="L77" s="128">
        <f t="shared" si="30"/>
        <v>0.22159466540429804</v>
      </c>
      <c r="M77" s="129">
        <f t="shared" si="31"/>
        <v>13.897</v>
      </c>
      <c r="N77" s="130">
        <f t="shared" si="32"/>
        <v>1.4691359032329152</v>
      </c>
      <c r="O77" s="130">
        <f t="shared" si="33"/>
        <v>10.44718864521184</v>
      </c>
      <c r="P77" s="221">
        <f t="shared" si="34"/>
        <v>35</v>
      </c>
      <c r="Q77" s="222">
        <f t="shared" si="35"/>
        <v>36</v>
      </c>
      <c r="R77" s="222">
        <f t="shared" si="36"/>
        <v>256</v>
      </c>
      <c r="T77">
        <v>503</v>
      </c>
      <c r="U77">
        <v>29</v>
      </c>
      <c r="V77" t="s">
        <v>327</v>
      </c>
      <c r="W77">
        <v>2450.42</v>
      </c>
      <c r="X77">
        <v>1270.7660000000001</v>
      </c>
      <c r="Y77">
        <v>1.9279999999999999</v>
      </c>
      <c r="Z77">
        <v>13.897</v>
      </c>
      <c r="AA77">
        <v>168.22719000000001</v>
      </c>
      <c r="AB77">
        <v>2.0207999999999999</v>
      </c>
      <c r="AC77">
        <v>67.693297000000001</v>
      </c>
      <c r="AD77" s="1">
        <v>543</v>
      </c>
      <c r="AE77">
        <v>36</v>
      </c>
      <c r="AF77">
        <v>256</v>
      </c>
      <c r="AG77">
        <v>70</v>
      </c>
      <c r="AH77">
        <v>14.566134999999999</v>
      </c>
      <c r="AI77">
        <v>178.8</v>
      </c>
      <c r="AJ77">
        <v>0</v>
      </c>
      <c r="AK77">
        <v>35</v>
      </c>
      <c r="AL77">
        <v>13595</v>
      </c>
      <c r="AM77">
        <v>0.7712</v>
      </c>
      <c r="AN77" t="s">
        <v>70</v>
      </c>
      <c r="AO77">
        <v>2450.42</v>
      </c>
      <c r="AP77" t="s">
        <v>549</v>
      </c>
      <c r="AQ77" t="s">
        <v>117</v>
      </c>
      <c r="AR77" t="s">
        <v>118</v>
      </c>
      <c r="AS77" t="s">
        <v>117</v>
      </c>
      <c r="AT77" t="s">
        <v>118</v>
      </c>
      <c r="AU77" t="s">
        <v>307</v>
      </c>
      <c r="AV77" t="s">
        <v>327</v>
      </c>
      <c r="AW77" t="s">
        <v>70</v>
      </c>
      <c r="AX77">
        <v>29</v>
      </c>
      <c r="AY77" t="s">
        <v>375</v>
      </c>
      <c r="AZ77">
        <v>1</v>
      </c>
      <c r="BA77" t="s">
        <v>279</v>
      </c>
      <c r="BB77">
        <v>1</v>
      </c>
      <c r="BC77">
        <v>1</v>
      </c>
      <c r="BE77" t="s">
        <v>70</v>
      </c>
      <c r="BF77">
        <v>0</v>
      </c>
      <c r="BG77" t="s">
        <v>303</v>
      </c>
      <c r="BI77" t="s">
        <v>117</v>
      </c>
      <c r="BJ77" t="s">
        <v>327</v>
      </c>
      <c r="BK77" t="s">
        <v>70</v>
      </c>
      <c r="BL77">
        <v>0.7712</v>
      </c>
      <c r="BM77">
        <v>29</v>
      </c>
      <c r="BN77" t="s">
        <v>118</v>
      </c>
      <c r="BO77" t="s">
        <v>307</v>
      </c>
      <c r="BP77">
        <v>1</v>
      </c>
      <c r="BQ77">
        <v>2450.42</v>
      </c>
      <c r="BR77">
        <v>1.201232690149553E-2</v>
      </c>
      <c r="BS77">
        <v>0.40239212816905517</v>
      </c>
      <c r="BT77">
        <v>0.22159466540429804</v>
      </c>
      <c r="BU77">
        <v>13.897</v>
      </c>
      <c r="BV77">
        <v>1.4691359032329152</v>
      </c>
      <c r="BW77">
        <v>10.44718864521184</v>
      </c>
      <c r="BX77">
        <v>35</v>
      </c>
      <c r="BY77">
        <v>36</v>
      </c>
      <c r="BZ77">
        <v>256</v>
      </c>
    </row>
    <row r="78" spans="1:78" ht="16.5">
      <c r="A78" s="104" t="str">
        <f t="shared" si="19"/>
        <v>강화교통</v>
      </c>
      <c r="B78" s="105" t="str">
        <f t="shared" si="20"/>
        <v>정봉진</v>
      </c>
      <c r="C78" s="106" t="str">
        <f t="shared" si="21"/>
        <v>A</v>
      </c>
      <c r="D78" s="107">
        <f t="shared" si="22"/>
        <v>0.98666666666666669</v>
      </c>
      <c r="E78" s="108">
        <f t="shared" si="23"/>
        <v>8578</v>
      </c>
      <c r="F78" s="282" t="str">
        <f t="shared" si="24"/>
        <v>800</v>
      </c>
      <c r="G78" s="109" t="str">
        <f t="shared" si="25"/>
        <v>78바3241</v>
      </c>
      <c r="H78" s="110">
        <f t="shared" si="26"/>
        <v>1</v>
      </c>
      <c r="I78" s="111">
        <f t="shared" si="27"/>
        <v>2744.982</v>
      </c>
      <c r="J78" s="112">
        <f t="shared" si="28"/>
        <v>8.1989760174640876E-3</v>
      </c>
      <c r="K78" s="112">
        <f t="shared" si="29"/>
        <v>0.37813574520830562</v>
      </c>
      <c r="L78" s="112">
        <f t="shared" si="30"/>
        <v>0.25938239303572846</v>
      </c>
      <c r="M78" s="113">
        <f t="shared" si="31"/>
        <v>10.23</v>
      </c>
      <c r="N78" s="114">
        <f t="shared" si="32"/>
        <v>0.14572044552569016</v>
      </c>
      <c r="O78" s="114">
        <f t="shared" si="33"/>
        <v>9.4353988477884378</v>
      </c>
      <c r="P78" s="223">
        <f t="shared" si="34"/>
        <v>19</v>
      </c>
      <c r="Q78" s="224">
        <f t="shared" si="35"/>
        <v>4</v>
      </c>
      <c r="R78" s="224">
        <f t="shared" si="36"/>
        <v>259</v>
      </c>
      <c r="T78">
        <v>503</v>
      </c>
      <c r="U78">
        <v>8578</v>
      </c>
      <c r="V78" t="s">
        <v>277</v>
      </c>
      <c r="W78">
        <v>2744.982</v>
      </c>
      <c r="X78">
        <v>1030.42</v>
      </c>
      <c r="Y78">
        <v>2.6640000000000001</v>
      </c>
      <c r="Z78">
        <v>10.23</v>
      </c>
      <c r="AA78">
        <v>137.41386700000001</v>
      </c>
      <c r="AB78">
        <v>1.1266529999999999</v>
      </c>
      <c r="AC78">
        <v>51.961095</v>
      </c>
      <c r="AD78" s="1">
        <v>712</v>
      </c>
      <c r="AE78">
        <v>4</v>
      </c>
      <c r="AF78">
        <v>259</v>
      </c>
      <c r="AG78">
        <v>87</v>
      </c>
      <c r="AH78">
        <v>19.976018</v>
      </c>
      <c r="AI78">
        <v>8764.9</v>
      </c>
      <c r="AJ78">
        <v>18.399999999999999</v>
      </c>
      <c r="AK78">
        <v>19</v>
      </c>
      <c r="AL78">
        <v>17566</v>
      </c>
      <c r="AM78">
        <v>0.98666666666666669</v>
      </c>
      <c r="AN78" t="s">
        <v>66</v>
      </c>
      <c r="AO78">
        <v>2744.982</v>
      </c>
      <c r="AP78" t="s">
        <v>550</v>
      </c>
      <c r="AQ78" t="s">
        <v>117</v>
      </c>
      <c r="AR78" t="s">
        <v>122</v>
      </c>
      <c r="AS78" t="s">
        <v>117</v>
      </c>
      <c r="AT78" t="s">
        <v>122</v>
      </c>
      <c r="AU78" t="s">
        <v>276</v>
      </c>
      <c r="AV78" t="s">
        <v>277</v>
      </c>
      <c r="AW78" t="s">
        <v>66</v>
      </c>
      <c r="AX78">
        <v>8578</v>
      </c>
      <c r="AY78" t="s">
        <v>360</v>
      </c>
      <c r="AZ78">
        <v>1</v>
      </c>
      <c r="BA78" t="s">
        <v>383</v>
      </c>
      <c r="BB78">
        <v>1</v>
      </c>
      <c r="BC78">
        <v>1</v>
      </c>
      <c r="BE78" t="s">
        <v>71</v>
      </c>
      <c r="BF78">
        <v>-1</v>
      </c>
      <c r="BG78" t="s">
        <v>309</v>
      </c>
      <c r="BI78" t="s">
        <v>117</v>
      </c>
      <c r="BJ78" t="s">
        <v>277</v>
      </c>
      <c r="BK78" t="s">
        <v>66</v>
      </c>
      <c r="BL78">
        <v>0.98666666666666669</v>
      </c>
      <c r="BM78">
        <v>8578</v>
      </c>
      <c r="BN78" t="s">
        <v>122</v>
      </c>
      <c r="BO78" t="s">
        <v>276</v>
      </c>
      <c r="BP78">
        <v>1</v>
      </c>
      <c r="BQ78">
        <v>2744.982</v>
      </c>
      <c r="BR78">
        <v>8.1989760174640876E-3</v>
      </c>
      <c r="BS78">
        <v>0.37813574520830562</v>
      </c>
      <c r="BT78">
        <v>0.25938239303572846</v>
      </c>
      <c r="BU78">
        <v>10.23</v>
      </c>
      <c r="BV78">
        <v>0.14572044552569016</v>
      </c>
      <c r="BW78">
        <v>9.4353988477884378</v>
      </c>
      <c r="BX78">
        <v>19</v>
      </c>
      <c r="BY78">
        <v>4</v>
      </c>
      <c r="BZ78">
        <v>259</v>
      </c>
    </row>
    <row r="79" spans="1:78" ht="16.5">
      <c r="A79" s="120" t="str">
        <f t="shared" si="19"/>
        <v>강화교통</v>
      </c>
      <c r="B79" s="121" t="str">
        <f t="shared" si="20"/>
        <v>정상복</v>
      </c>
      <c r="C79" s="122" t="str">
        <f t="shared" si="21"/>
        <v>C</v>
      </c>
      <c r="D79" s="123">
        <f t="shared" si="22"/>
        <v>0.88928571428571446</v>
      </c>
      <c r="E79" s="124">
        <f t="shared" si="23"/>
        <v>4337</v>
      </c>
      <c r="F79" s="281" t="str">
        <f t="shared" si="24"/>
        <v>800</v>
      </c>
      <c r="G79" s="125" t="str">
        <f t="shared" si="25"/>
        <v>78바3210</v>
      </c>
      <c r="H79" s="126">
        <f t="shared" si="26"/>
        <v>1</v>
      </c>
      <c r="I79" s="127">
        <f t="shared" si="27"/>
        <v>3125.0120000000002</v>
      </c>
      <c r="J79" s="128">
        <f t="shared" si="28"/>
        <v>1.6101944817314865E-2</v>
      </c>
      <c r="K79" s="128">
        <f t="shared" si="29"/>
        <v>0.32359706102616109</v>
      </c>
      <c r="L79" s="128">
        <f t="shared" si="30"/>
        <v>9.343964119177782E-2</v>
      </c>
      <c r="M79" s="129">
        <f t="shared" si="31"/>
        <v>11</v>
      </c>
      <c r="N79" s="130">
        <f t="shared" si="32"/>
        <v>0.12799950848188743</v>
      </c>
      <c r="O79" s="130">
        <f t="shared" si="33"/>
        <v>14.367944827091863</v>
      </c>
      <c r="P79" s="221">
        <f t="shared" si="34"/>
        <v>15</v>
      </c>
      <c r="Q79" s="222">
        <f t="shared" si="35"/>
        <v>4</v>
      </c>
      <c r="R79" s="222">
        <f t="shared" si="36"/>
        <v>449</v>
      </c>
      <c r="T79">
        <v>503</v>
      </c>
      <c r="U79">
        <v>4337</v>
      </c>
      <c r="V79" t="s">
        <v>263</v>
      </c>
      <c r="W79">
        <v>3125.0120000000002</v>
      </c>
      <c r="X79">
        <v>1254.943</v>
      </c>
      <c r="Y79">
        <v>2.4900000000000002</v>
      </c>
      <c r="Z79">
        <v>11</v>
      </c>
      <c r="AA79">
        <v>152.049397</v>
      </c>
      <c r="AB79">
        <v>2.4482910000000002</v>
      </c>
      <c r="AC79">
        <v>49.202737999999997</v>
      </c>
      <c r="AD79" s="1">
        <v>292</v>
      </c>
      <c r="AE79">
        <v>4</v>
      </c>
      <c r="AF79">
        <v>449</v>
      </c>
      <c r="AG79">
        <v>87</v>
      </c>
      <c r="AH79">
        <v>20.552610000000001</v>
      </c>
      <c r="AI79">
        <v>6172.5</v>
      </c>
      <c r="AJ79">
        <v>0</v>
      </c>
      <c r="AK79">
        <v>15</v>
      </c>
      <c r="AL79">
        <v>3187</v>
      </c>
      <c r="AM79">
        <v>0.88928571428571446</v>
      </c>
      <c r="AN79" t="s">
        <v>69</v>
      </c>
      <c r="AO79">
        <v>3125.0120000000002</v>
      </c>
      <c r="AP79" t="s">
        <v>551</v>
      </c>
      <c r="AQ79" t="s">
        <v>117</v>
      </c>
      <c r="AR79" t="s">
        <v>122</v>
      </c>
      <c r="AS79" t="s">
        <v>117</v>
      </c>
      <c r="AT79" t="s">
        <v>122</v>
      </c>
      <c r="AU79" t="s">
        <v>198</v>
      </c>
      <c r="AV79" t="s">
        <v>263</v>
      </c>
      <c r="AW79" t="s">
        <v>69</v>
      </c>
      <c r="AX79">
        <v>4337</v>
      </c>
      <c r="AY79" t="s">
        <v>353</v>
      </c>
      <c r="AZ79">
        <v>2</v>
      </c>
      <c r="BA79" t="s">
        <v>203</v>
      </c>
      <c r="BB79">
        <v>1</v>
      </c>
      <c r="BC79">
        <v>1</v>
      </c>
      <c r="BE79" t="s">
        <v>69</v>
      </c>
      <c r="BF79">
        <v>0</v>
      </c>
      <c r="BG79" t="s">
        <v>303</v>
      </c>
      <c r="BI79" t="s">
        <v>117</v>
      </c>
      <c r="BJ79" t="s">
        <v>263</v>
      </c>
      <c r="BK79" t="s">
        <v>69</v>
      </c>
      <c r="BL79">
        <v>0.88928571428571446</v>
      </c>
      <c r="BM79">
        <v>4337</v>
      </c>
      <c r="BN79" t="s">
        <v>122</v>
      </c>
      <c r="BO79" t="s">
        <v>198</v>
      </c>
      <c r="BP79">
        <v>1</v>
      </c>
      <c r="BQ79">
        <v>3125.0120000000002</v>
      </c>
      <c r="BR79">
        <v>1.6101944817314865E-2</v>
      </c>
      <c r="BS79">
        <v>0.32359706102616109</v>
      </c>
      <c r="BT79">
        <v>9.343964119177782E-2</v>
      </c>
      <c r="BU79">
        <v>11</v>
      </c>
      <c r="BV79">
        <v>0.12799950848188743</v>
      </c>
      <c r="BW79">
        <v>14.367944827091863</v>
      </c>
      <c r="BX79">
        <v>15</v>
      </c>
      <c r="BY79">
        <v>4</v>
      </c>
      <c r="BZ79">
        <v>449</v>
      </c>
    </row>
    <row r="80" spans="1:78" ht="16.5">
      <c r="A80" s="104" t="str">
        <f t="shared" si="19"/>
        <v>강화교통</v>
      </c>
      <c r="B80" s="105" t="str">
        <f t="shared" si="20"/>
        <v>정연복</v>
      </c>
      <c r="C80" s="106" t="str">
        <f t="shared" si="21"/>
        <v>C</v>
      </c>
      <c r="D80" s="107">
        <f t="shared" si="22"/>
        <v>0.89033333333333331</v>
      </c>
      <c r="E80" s="108">
        <f t="shared" si="23"/>
        <v>9106</v>
      </c>
      <c r="F80" s="282" t="str">
        <f t="shared" si="24"/>
        <v>70</v>
      </c>
      <c r="G80" s="109" t="str">
        <f t="shared" si="25"/>
        <v>78바3201</v>
      </c>
      <c r="H80" s="110">
        <f t="shared" si="26"/>
        <v>1</v>
      </c>
      <c r="I80" s="111">
        <f t="shared" si="27"/>
        <v>3135.866</v>
      </c>
      <c r="J80" s="112">
        <f t="shared" si="28"/>
        <v>1.1206056298904334E-2</v>
      </c>
      <c r="K80" s="112">
        <f t="shared" si="29"/>
        <v>0.28866515970260825</v>
      </c>
      <c r="L80" s="112">
        <f t="shared" si="30"/>
        <v>0.17698460329618676</v>
      </c>
      <c r="M80" s="113">
        <f t="shared" si="31"/>
        <v>10.981</v>
      </c>
      <c r="N80" s="114">
        <f t="shared" si="32"/>
        <v>0.60589323650946825</v>
      </c>
      <c r="O80" s="114">
        <f t="shared" si="33"/>
        <v>25.76640711050791</v>
      </c>
      <c r="P80" s="223">
        <f t="shared" si="34"/>
        <v>2</v>
      </c>
      <c r="Q80" s="224">
        <f t="shared" si="35"/>
        <v>19</v>
      </c>
      <c r="R80" s="224">
        <f t="shared" si="36"/>
        <v>808</v>
      </c>
      <c r="T80">
        <v>503</v>
      </c>
      <c r="U80">
        <v>9106</v>
      </c>
      <c r="V80" t="s">
        <v>552</v>
      </c>
      <c r="W80">
        <v>3135.866</v>
      </c>
      <c r="X80">
        <v>1174.239</v>
      </c>
      <c r="Y80">
        <v>2.6709999999999998</v>
      </c>
      <c r="Z80">
        <v>10.981</v>
      </c>
      <c r="AA80">
        <v>139.90247400000001</v>
      </c>
      <c r="AB80">
        <v>1.567755</v>
      </c>
      <c r="AC80">
        <v>40.384970000000003</v>
      </c>
      <c r="AD80" s="1">
        <v>555</v>
      </c>
      <c r="AE80">
        <v>19</v>
      </c>
      <c r="AF80">
        <v>808</v>
      </c>
      <c r="AG80">
        <v>72</v>
      </c>
      <c r="AH80">
        <v>22.414656999999998</v>
      </c>
      <c r="AI80">
        <v>893.5</v>
      </c>
      <c r="AJ80">
        <v>0</v>
      </c>
      <c r="AK80">
        <v>2</v>
      </c>
      <c r="AL80">
        <v>255</v>
      </c>
      <c r="AM80">
        <v>0.89033333333333331</v>
      </c>
      <c r="AN80" t="s">
        <v>69</v>
      </c>
      <c r="AO80">
        <v>3135.866</v>
      </c>
      <c r="AP80" t="s">
        <v>553</v>
      </c>
      <c r="AQ80" t="s">
        <v>117</v>
      </c>
      <c r="AR80" t="s">
        <v>120</v>
      </c>
      <c r="AS80" t="s">
        <v>117</v>
      </c>
      <c r="AT80" t="s">
        <v>120</v>
      </c>
      <c r="AU80" t="s">
        <v>311</v>
      </c>
      <c r="AV80" t="s">
        <v>552</v>
      </c>
      <c r="AW80" t="s">
        <v>69</v>
      </c>
      <c r="AX80">
        <v>9106</v>
      </c>
      <c r="AY80" t="s">
        <v>359</v>
      </c>
      <c r="AZ80">
        <v>1</v>
      </c>
      <c r="BA80" t="s">
        <v>315</v>
      </c>
      <c r="BB80">
        <v>1</v>
      </c>
      <c r="BC80">
        <v>1</v>
      </c>
      <c r="BE80" t="s">
        <v>437</v>
      </c>
      <c r="BF80" t="s">
        <v>438</v>
      </c>
      <c r="BG80" t="s">
        <v>437</v>
      </c>
      <c r="BI80" t="s">
        <v>117</v>
      </c>
      <c r="BJ80" t="s">
        <v>552</v>
      </c>
      <c r="BK80" t="s">
        <v>69</v>
      </c>
      <c r="BL80">
        <v>0.89033333333333331</v>
      </c>
      <c r="BM80">
        <v>9106</v>
      </c>
      <c r="BN80" t="s">
        <v>120</v>
      </c>
      <c r="BO80" t="s">
        <v>311</v>
      </c>
      <c r="BP80">
        <v>1</v>
      </c>
      <c r="BQ80">
        <v>3135.866</v>
      </c>
      <c r="BR80">
        <v>1.1206056298904334E-2</v>
      </c>
      <c r="BS80">
        <v>0.28866515970260825</v>
      </c>
      <c r="BT80">
        <v>0.17698460329618676</v>
      </c>
      <c r="BU80">
        <v>10.981</v>
      </c>
      <c r="BV80">
        <v>0.60589323650946825</v>
      </c>
      <c r="BW80">
        <v>25.76640711050791</v>
      </c>
      <c r="BX80">
        <v>2</v>
      </c>
      <c r="BY80">
        <v>19</v>
      </c>
      <c r="BZ80">
        <v>808</v>
      </c>
    </row>
    <row r="81" spans="1:78" ht="16.5">
      <c r="A81" s="120" t="str">
        <f t="shared" si="19"/>
        <v>강화교통</v>
      </c>
      <c r="B81" s="121" t="str">
        <f t="shared" si="20"/>
        <v>정찬희</v>
      </c>
      <c r="C81" s="122" t="str">
        <f t="shared" si="21"/>
        <v>C</v>
      </c>
      <c r="D81" s="123">
        <f t="shared" si="22"/>
        <v>0.89424242424242428</v>
      </c>
      <c r="E81" s="124">
        <f t="shared" si="23"/>
        <v>1002</v>
      </c>
      <c r="F81" s="281" t="str">
        <f t="shared" si="24"/>
        <v>71</v>
      </c>
      <c r="G81" s="125" t="str">
        <f t="shared" si="25"/>
        <v>78바3208</v>
      </c>
      <c r="H81" s="126">
        <f t="shared" si="26"/>
        <v>1</v>
      </c>
      <c r="I81" s="127">
        <f t="shared" si="27"/>
        <v>3932.5140000000001</v>
      </c>
      <c r="J81" s="128">
        <f t="shared" si="28"/>
        <v>1.4620008665440437E-2</v>
      </c>
      <c r="K81" s="128">
        <f t="shared" si="29"/>
        <v>0.26363258921089078</v>
      </c>
      <c r="L81" s="128">
        <f t="shared" si="30"/>
        <v>0.2611560950577671</v>
      </c>
      <c r="M81" s="129">
        <f t="shared" si="31"/>
        <v>11.763</v>
      </c>
      <c r="N81" s="130">
        <f t="shared" si="32"/>
        <v>2.5429025808935454E-2</v>
      </c>
      <c r="O81" s="130">
        <f t="shared" si="33"/>
        <v>8.5950107234201827</v>
      </c>
      <c r="P81" s="221">
        <f t="shared" si="34"/>
        <v>14</v>
      </c>
      <c r="Q81" s="222">
        <f t="shared" si="35"/>
        <v>1</v>
      </c>
      <c r="R81" s="222">
        <f t="shared" si="36"/>
        <v>338</v>
      </c>
      <c r="T81">
        <v>503</v>
      </c>
      <c r="U81">
        <v>1002</v>
      </c>
      <c r="V81" t="s">
        <v>235</v>
      </c>
      <c r="W81">
        <v>3932.5140000000001</v>
      </c>
      <c r="X81">
        <v>1332.75</v>
      </c>
      <c r="Y81">
        <v>2.9510000000000001</v>
      </c>
      <c r="Z81">
        <v>11.763</v>
      </c>
      <c r="AA81">
        <v>156.481371</v>
      </c>
      <c r="AB81">
        <v>2.2877589999999999</v>
      </c>
      <c r="AC81">
        <v>41.253588999999998</v>
      </c>
      <c r="AD81" s="1">
        <v>1027</v>
      </c>
      <c r="AE81">
        <v>1</v>
      </c>
      <c r="AF81">
        <v>338</v>
      </c>
      <c r="AG81">
        <v>77</v>
      </c>
      <c r="AH81">
        <v>25.130876000000001</v>
      </c>
      <c r="AI81">
        <v>8013.6</v>
      </c>
      <c r="AJ81">
        <v>0</v>
      </c>
      <c r="AK81">
        <v>14</v>
      </c>
      <c r="AL81">
        <v>4707</v>
      </c>
      <c r="AM81">
        <v>0.89424242424242428</v>
      </c>
      <c r="AN81" t="s">
        <v>69</v>
      </c>
      <c r="AO81">
        <v>3932.5140000000001</v>
      </c>
      <c r="AP81" t="s">
        <v>554</v>
      </c>
      <c r="AQ81" t="s">
        <v>117</v>
      </c>
      <c r="AR81" t="s">
        <v>121</v>
      </c>
      <c r="AS81" t="s">
        <v>117</v>
      </c>
      <c r="AT81" t="s">
        <v>121</v>
      </c>
      <c r="AU81" t="s">
        <v>187</v>
      </c>
      <c r="AV81" t="s">
        <v>235</v>
      </c>
      <c r="AW81" t="s">
        <v>69</v>
      </c>
      <c r="AX81">
        <v>1002</v>
      </c>
      <c r="AY81" t="s">
        <v>373</v>
      </c>
      <c r="AZ81">
        <v>1</v>
      </c>
      <c r="BA81" t="s">
        <v>317</v>
      </c>
      <c r="BB81">
        <v>1</v>
      </c>
      <c r="BC81">
        <v>1</v>
      </c>
      <c r="BE81" t="s">
        <v>69</v>
      </c>
      <c r="BF81">
        <v>0</v>
      </c>
      <c r="BG81" t="s">
        <v>303</v>
      </c>
      <c r="BI81" t="s">
        <v>117</v>
      </c>
      <c r="BJ81" t="s">
        <v>235</v>
      </c>
      <c r="BK81" t="s">
        <v>69</v>
      </c>
      <c r="BL81">
        <v>0.89424242424242428</v>
      </c>
      <c r="BM81">
        <v>1002</v>
      </c>
      <c r="BN81" t="s">
        <v>121</v>
      </c>
      <c r="BO81" t="s">
        <v>187</v>
      </c>
      <c r="BP81">
        <v>1</v>
      </c>
      <c r="BQ81">
        <v>3932.5140000000001</v>
      </c>
      <c r="BR81">
        <v>1.4620008665440437E-2</v>
      </c>
      <c r="BS81">
        <v>0.26363258921089078</v>
      </c>
      <c r="BT81">
        <v>0.2611560950577671</v>
      </c>
      <c r="BU81">
        <v>11.763</v>
      </c>
      <c r="BV81">
        <v>2.5429025808935454E-2</v>
      </c>
      <c r="BW81">
        <v>8.5950107234201827</v>
      </c>
      <c r="BX81">
        <v>14</v>
      </c>
      <c r="BY81">
        <v>1</v>
      </c>
      <c r="BZ81">
        <v>338</v>
      </c>
    </row>
    <row r="82" spans="1:78" ht="16.5">
      <c r="A82" s="104" t="str">
        <f t="shared" si="19"/>
        <v>강화교통</v>
      </c>
      <c r="B82" s="105" t="str">
        <f t="shared" si="20"/>
        <v>정희경</v>
      </c>
      <c r="C82" s="106" t="str">
        <f t="shared" si="21"/>
        <v>B</v>
      </c>
      <c r="D82" s="107">
        <f t="shared" si="22"/>
        <v>0.90481481481481474</v>
      </c>
      <c r="E82" s="108">
        <f t="shared" si="23"/>
        <v>1536</v>
      </c>
      <c r="F82" s="282" t="str">
        <f t="shared" si="24"/>
        <v>800</v>
      </c>
      <c r="G82" s="109" t="str">
        <f t="shared" si="25"/>
        <v>78바3212</v>
      </c>
      <c r="H82" s="110">
        <f t="shared" si="26"/>
        <v>1</v>
      </c>
      <c r="I82" s="111">
        <f t="shared" si="27"/>
        <v>2605.2939999999999</v>
      </c>
      <c r="J82" s="112">
        <f t="shared" si="28"/>
        <v>7.7059440552366288E-3</v>
      </c>
      <c r="K82" s="112">
        <f t="shared" si="29"/>
        <v>0.37410636862248814</v>
      </c>
      <c r="L82" s="112">
        <f t="shared" si="30"/>
        <v>0.17234139409985977</v>
      </c>
      <c r="M82" s="113">
        <f t="shared" si="31"/>
        <v>10.956</v>
      </c>
      <c r="N82" s="114">
        <f t="shared" si="32"/>
        <v>1.0747347516249606</v>
      </c>
      <c r="O82" s="114">
        <f t="shared" si="33"/>
        <v>6.8706257336024272</v>
      </c>
      <c r="P82" s="223">
        <f t="shared" si="34"/>
        <v>35</v>
      </c>
      <c r="Q82" s="224">
        <f t="shared" si="35"/>
        <v>28</v>
      </c>
      <c r="R82" s="224">
        <f t="shared" si="36"/>
        <v>179</v>
      </c>
      <c r="T82">
        <v>503</v>
      </c>
      <c r="U82">
        <v>1536</v>
      </c>
      <c r="V82" t="s">
        <v>264</v>
      </c>
      <c r="W82">
        <v>2605.2939999999999</v>
      </c>
      <c r="X82">
        <v>1066.316</v>
      </c>
      <c r="Y82">
        <v>2.4430000000000001</v>
      </c>
      <c r="Z82">
        <v>10.956</v>
      </c>
      <c r="AA82">
        <v>135.426366</v>
      </c>
      <c r="AB82">
        <v>1.043588</v>
      </c>
      <c r="AC82">
        <v>50.663865999999999</v>
      </c>
      <c r="AD82" s="1">
        <v>449</v>
      </c>
      <c r="AE82">
        <v>28</v>
      </c>
      <c r="AF82">
        <v>179</v>
      </c>
      <c r="AG82">
        <v>85</v>
      </c>
      <c r="AH82">
        <v>19.237715999999999</v>
      </c>
      <c r="AI82">
        <v>4534</v>
      </c>
      <c r="AJ82">
        <v>4.8</v>
      </c>
      <c r="AK82">
        <v>35</v>
      </c>
      <c r="AL82">
        <v>20912</v>
      </c>
      <c r="AM82">
        <v>0.90481481481481474</v>
      </c>
      <c r="AN82" t="s">
        <v>68</v>
      </c>
      <c r="AO82">
        <v>2605.2939999999999</v>
      </c>
      <c r="AP82" t="s">
        <v>555</v>
      </c>
      <c r="AQ82" t="s">
        <v>117</v>
      </c>
      <c r="AR82" t="s">
        <v>122</v>
      </c>
      <c r="AS82" t="s">
        <v>117</v>
      </c>
      <c r="AT82" t="s">
        <v>122</v>
      </c>
      <c r="AU82" t="s">
        <v>245</v>
      </c>
      <c r="AV82" t="s">
        <v>264</v>
      </c>
      <c r="AW82" t="s">
        <v>68</v>
      </c>
      <c r="AX82">
        <v>1536</v>
      </c>
      <c r="AY82" t="s">
        <v>368</v>
      </c>
      <c r="AZ82">
        <v>8</v>
      </c>
      <c r="BA82" t="s">
        <v>469</v>
      </c>
      <c r="BB82">
        <v>1</v>
      </c>
      <c r="BC82">
        <v>2</v>
      </c>
      <c r="BE82" t="s">
        <v>69</v>
      </c>
      <c r="BF82">
        <v>1</v>
      </c>
      <c r="BG82" t="s">
        <v>298</v>
      </c>
      <c r="BI82" t="s">
        <v>117</v>
      </c>
      <c r="BJ82" t="s">
        <v>264</v>
      </c>
      <c r="BK82" t="s">
        <v>68</v>
      </c>
      <c r="BL82">
        <v>0.90481481481481474</v>
      </c>
      <c r="BM82">
        <v>1536</v>
      </c>
      <c r="BN82" t="s">
        <v>122</v>
      </c>
      <c r="BO82" t="s">
        <v>245</v>
      </c>
      <c r="BP82">
        <v>1</v>
      </c>
      <c r="BQ82">
        <v>2605.2939999999999</v>
      </c>
      <c r="BR82">
        <v>7.7059440552366288E-3</v>
      </c>
      <c r="BS82">
        <v>0.37410636862248814</v>
      </c>
      <c r="BT82">
        <v>0.17234139409985977</v>
      </c>
      <c r="BU82">
        <v>10.956</v>
      </c>
      <c r="BV82">
        <v>1.0747347516249606</v>
      </c>
      <c r="BW82">
        <v>6.8706257336024272</v>
      </c>
      <c r="BX82">
        <v>35</v>
      </c>
      <c r="BY82">
        <v>28</v>
      </c>
      <c r="BZ82">
        <v>179</v>
      </c>
    </row>
    <row r="83" spans="1:78" ht="16.5">
      <c r="A83" s="120" t="str">
        <f t="shared" si="19"/>
        <v>강화교통</v>
      </c>
      <c r="B83" s="121" t="str">
        <f t="shared" si="20"/>
        <v>조규봉</v>
      </c>
      <c r="C83" s="122" t="str">
        <f t="shared" si="21"/>
        <v>B</v>
      </c>
      <c r="D83" s="123">
        <f t="shared" si="22"/>
        <v>0.90888888888888886</v>
      </c>
      <c r="E83" s="124">
        <f t="shared" si="23"/>
        <v>6048</v>
      </c>
      <c r="F83" s="281" t="str">
        <f t="shared" si="24"/>
        <v>800</v>
      </c>
      <c r="G83" s="125" t="str">
        <f t="shared" si="25"/>
        <v>70바3720</v>
      </c>
      <c r="H83" s="126">
        <f t="shared" si="26"/>
        <v>1</v>
      </c>
      <c r="I83" s="127">
        <f t="shared" si="27"/>
        <v>2579.0749999999998</v>
      </c>
      <c r="J83" s="128">
        <f t="shared" si="28"/>
        <v>2.8805743086930975E-2</v>
      </c>
      <c r="K83" s="128">
        <f t="shared" si="29"/>
        <v>0.35225335547656939</v>
      </c>
      <c r="L83" s="128">
        <f t="shared" si="30"/>
        <v>0.25086513575603658</v>
      </c>
      <c r="M83" s="129">
        <f t="shared" si="31"/>
        <v>11.206</v>
      </c>
      <c r="N83" s="130">
        <f t="shared" si="32"/>
        <v>0.8530190087531383</v>
      </c>
      <c r="O83" s="130">
        <f t="shared" si="33"/>
        <v>27.95575933231876</v>
      </c>
      <c r="P83" s="221">
        <f t="shared" si="34"/>
        <v>4</v>
      </c>
      <c r="Q83" s="222">
        <f t="shared" si="35"/>
        <v>22</v>
      </c>
      <c r="R83" s="222">
        <f t="shared" si="36"/>
        <v>721</v>
      </c>
      <c r="T83">
        <v>503</v>
      </c>
      <c r="U83">
        <v>6048</v>
      </c>
      <c r="V83" t="s">
        <v>265</v>
      </c>
      <c r="W83">
        <v>2579.0749999999998</v>
      </c>
      <c r="X83">
        <v>1050.8720000000001</v>
      </c>
      <c r="Y83">
        <v>2.4540000000000002</v>
      </c>
      <c r="Z83">
        <v>11.206</v>
      </c>
      <c r="AA83">
        <v>131.48273900000001</v>
      </c>
      <c r="AB83">
        <v>3.787458</v>
      </c>
      <c r="AC83">
        <v>46.315235999999999</v>
      </c>
      <c r="AD83" s="1">
        <v>647</v>
      </c>
      <c r="AE83">
        <v>22</v>
      </c>
      <c r="AF83">
        <v>721</v>
      </c>
      <c r="AG83">
        <v>85</v>
      </c>
      <c r="AH83">
        <v>19.615311999999999</v>
      </c>
      <c r="AI83">
        <v>5235</v>
      </c>
      <c r="AJ83">
        <v>8.4</v>
      </c>
      <c r="AK83">
        <v>4</v>
      </c>
      <c r="AL83">
        <v>686</v>
      </c>
      <c r="AM83">
        <v>0.90888888888888886</v>
      </c>
      <c r="AN83" t="s">
        <v>68</v>
      </c>
      <c r="AO83">
        <v>2579.0749999999998</v>
      </c>
      <c r="AP83" t="s">
        <v>556</v>
      </c>
      <c r="AQ83" t="s">
        <v>117</v>
      </c>
      <c r="AR83" t="s">
        <v>122</v>
      </c>
      <c r="AS83" t="s">
        <v>117</v>
      </c>
      <c r="AT83" t="s">
        <v>122</v>
      </c>
      <c r="AU83" t="s">
        <v>243</v>
      </c>
      <c r="AV83" t="s">
        <v>265</v>
      </c>
      <c r="AW83" t="s">
        <v>68</v>
      </c>
      <c r="AX83">
        <v>6048</v>
      </c>
      <c r="AY83" t="s">
        <v>368</v>
      </c>
      <c r="AZ83">
        <v>6</v>
      </c>
      <c r="BA83" t="s">
        <v>378</v>
      </c>
      <c r="BB83">
        <v>1</v>
      </c>
      <c r="BC83">
        <v>1</v>
      </c>
      <c r="BE83" t="s">
        <v>69</v>
      </c>
      <c r="BF83">
        <v>1</v>
      </c>
      <c r="BG83" t="s">
        <v>298</v>
      </c>
      <c r="BI83" t="s">
        <v>117</v>
      </c>
      <c r="BJ83" t="s">
        <v>265</v>
      </c>
      <c r="BK83" t="s">
        <v>68</v>
      </c>
      <c r="BL83">
        <v>0.90888888888888886</v>
      </c>
      <c r="BM83">
        <v>6048</v>
      </c>
      <c r="BN83" t="s">
        <v>122</v>
      </c>
      <c r="BO83" t="s">
        <v>243</v>
      </c>
      <c r="BP83">
        <v>1</v>
      </c>
      <c r="BQ83">
        <v>2579.0749999999998</v>
      </c>
      <c r="BR83">
        <v>2.8805743086930975E-2</v>
      </c>
      <c r="BS83">
        <v>0.35225335547656939</v>
      </c>
      <c r="BT83">
        <v>0.25086513575603658</v>
      </c>
      <c r="BU83">
        <v>11.206</v>
      </c>
      <c r="BV83">
        <v>0.8530190087531383</v>
      </c>
      <c r="BW83">
        <v>27.95575933231876</v>
      </c>
      <c r="BX83">
        <v>4</v>
      </c>
      <c r="BY83">
        <v>22</v>
      </c>
      <c r="BZ83">
        <v>721</v>
      </c>
    </row>
    <row r="84" spans="1:78" ht="16.5">
      <c r="A84" s="104" t="str">
        <f t="shared" si="19"/>
        <v>강화교통</v>
      </c>
      <c r="B84" s="105" t="str">
        <f t="shared" si="20"/>
        <v>조성만</v>
      </c>
      <c r="C84" s="106" t="str">
        <f t="shared" si="21"/>
        <v>B</v>
      </c>
      <c r="D84" s="107">
        <f t="shared" si="22"/>
        <v>0.91030303030303039</v>
      </c>
      <c r="E84" s="108">
        <f t="shared" si="23"/>
        <v>6538</v>
      </c>
      <c r="F84" s="282" t="str">
        <f t="shared" si="24"/>
        <v>71</v>
      </c>
      <c r="G84" s="109" t="str">
        <f t="shared" si="25"/>
        <v>78바3237</v>
      </c>
      <c r="H84" s="110">
        <f t="shared" si="26"/>
        <v>1</v>
      </c>
      <c r="I84" s="111">
        <f t="shared" si="27"/>
        <v>3521.442</v>
      </c>
      <c r="J84" s="112">
        <f t="shared" si="28"/>
        <v>1.9283335950653131E-2</v>
      </c>
      <c r="K84" s="112">
        <f t="shared" si="29"/>
        <v>0.25657474339932612</v>
      </c>
      <c r="L84" s="112">
        <f t="shared" si="30"/>
        <v>0.16782897460756133</v>
      </c>
      <c r="M84" s="113">
        <f t="shared" si="31"/>
        <v>11.863</v>
      </c>
      <c r="N84" s="114">
        <f t="shared" si="32"/>
        <v>0.36916694922137011</v>
      </c>
      <c r="O84" s="114">
        <f t="shared" si="33"/>
        <v>7.1277618657356845</v>
      </c>
      <c r="P84" s="223">
        <f t="shared" si="34"/>
        <v>5</v>
      </c>
      <c r="Q84" s="224">
        <f t="shared" si="35"/>
        <v>13</v>
      </c>
      <c r="R84" s="224">
        <f t="shared" si="36"/>
        <v>251</v>
      </c>
      <c r="T84">
        <v>503</v>
      </c>
      <c r="U84">
        <v>6538</v>
      </c>
      <c r="V84" t="s">
        <v>236</v>
      </c>
      <c r="W84">
        <v>3521.442</v>
      </c>
      <c r="X84">
        <v>1172.2750000000001</v>
      </c>
      <c r="Y84">
        <v>3.004</v>
      </c>
      <c r="Z84">
        <v>11.863</v>
      </c>
      <c r="AA84">
        <v>144.193308</v>
      </c>
      <c r="AB84">
        <v>2.7805279999999999</v>
      </c>
      <c r="AC84">
        <v>36.996361</v>
      </c>
      <c r="AD84" s="1">
        <v>591</v>
      </c>
      <c r="AE84">
        <v>13</v>
      </c>
      <c r="AF84">
        <v>251</v>
      </c>
      <c r="AG84">
        <v>83</v>
      </c>
      <c r="AH84">
        <v>24.421673999999999</v>
      </c>
      <c r="AI84">
        <v>3584</v>
      </c>
      <c r="AJ84">
        <v>17.399999999999999</v>
      </c>
      <c r="AK84">
        <v>5</v>
      </c>
      <c r="AL84">
        <v>3419</v>
      </c>
      <c r="AM84">
        <v>0.91030303030303039</v>
      </c>
      <c r="AN84" t="s">
        <v>68</v>
      </c>
      <c r="AO84">
        <v>3521.442</v>
      </c>
      <c r="AP84" t="s">
        <v>557</v>
      </c>
      <c r="AQ84" t="s">
        <v>117</v>
      </c>
      <c r="AR84" t="s">
        <v>121</v>
      </c>
      <c r="AS84" t="s">
        <v>117</v>
      </c>
      <c r="AT84" t="s">
        <v>121</v>
      </c>
      <c r="AU84" t="s">
        <v>194</v>
      </c>
      <c r="AV84" t="s">
        <v>236</v>
      </c>
      <c r="AW84" t="s">
        <v>68</v>
      </c>
      <c r="AX84">
        <v>6538</v>
      </c>
      <c r="AY84" t="s">
        <v>380</v>
      </c>
      <c r="AZ84">
        <v>3</v>
      </c>
      <c r="BA84" t="s">
        <v>400</v>
      </c>
      <c r="BB84">
        <v>1</v>
      </c>
      <c r="BC84">
        <v>1</v>
      </c>
      <c r="BE84" t="s">
        <v>68</v>
      </c>
      <c r="BF84">
        <v>0</v>
      </c>
      <c r="BG84" t="s">
        <v>303</v>
      </c>
      <c r="BI84" t="s">
        <v>117</v>
      </c>
      <c r="BJ84" t="s">
        <v>236</v>
      </c>
      <c r="BK84" t="s">
        <v>68</v>
      </c>
      <c r="BL84">
        <v>0.91030303030303039</v>
      </c>
      <c r="BM84">
        <v>6538</v>
      </c>
      <c r="BN84" t="s">
        <v>121</v>
      </c>
      <c r="BO84" t="s">
        <v>194</v>
      </c>
      <c r="BP84">
        <v>1</v>
      </c>
      <c r="BQ84">
        <v>3521.442</v>
      </c>
      <c r="BR84">
        <v>1.9283335950653131E-2</v>
      </c>
      <c r="BS84">
        <v>0.25657474339932612</v>
      </c>
      <c r="BT84">
        <v>0.16782897460756133</v>
      </c>
      <c r="BU84">
        <v>11.863</v>
      </c>
      <c r="BV84">
        <v>0.36916694922137011</v>
      </c>
      <c r="BW84">
        <v>7.1277618657356845</v>
      </c>
      <c r="BX84">
        <v>5</v>
      </c>
      <c r="BY84">
        <v>13</v>
      </c>
      <c r="BZ84">
        <v>251</v>
      </c>
    </row>
    <row r="85" spans="1:78" ht="16.5">
      <c r="A85" s="120" t="str">
        <f t="shared" si="19"/>
        <v>강화교통</v>
      </c>
      <c r="B85" s="121" t="str">
        <f t="shared" si="20"/>
        <v>조정진</v>
      </c>
      <c r="C85" s="122" t="str">
        <f t="shared" si="21"/>
        <v>B</v>
      </c>
      <c r="D85" s="123">
        <f t="shared" si="22"/>
        <v>0.91016239794195053</v>
      </c>
      <c r="E85" s="124">
        <f t="shared" si="23"/>
        <v>819</v>
      </c>
      <c r="F85" s="281" t="str">
        <f t="shared" si="24"/>
        <v>800</v>
      </c>
      <c r="G85" s="125" t="str">
        <f t="shared" si="25"/>
        <v>78바3228</v>
      </c>
      <c r="H85" s="126">
        <f t="shared" si="26"/>
        <v>6</v>
      </c>
      <c r="I85" s="127">
        <f t="shared" si="27"/>
        <v>3108.4990000000003</v>
      </c>
      <c r="J85" s="128">
        <f t="shared" si="28"/>
        <v>3.4721790372109512E-2</v>
      </c>
      <c r="K85" s="128">
        <f t="shared" si="29"/>
        <v>0.35814842916542083</v>
      </c>
      <c r="L85" s="128">
        <f t="shared" si="30"/>
        <v>0.29242409278561771</v>
      </c>
      <c r="M85" s="129">
        <f t="shared" si="31"/>
        <v>13.129</v>
      </c>
      <c r="N85" s="130">
        <f t="shared" si="32"/>
        <v>2.3805701722921575</v>
      </c>
      <c r="O85" s="130">
        <f t="shared" si="33"/>
        <v>28.373822864347066</v>
      </c>
      <c r="P85" s="221">
        <f t="shared" si="34"/>
        <v>34</v>
      </c>
      <c r="Q85" s="222">
        <f t="shared" si="35"/>
        <v>74</v>
      </c>
      <c r="R85" s="222">
        <f t="shared" si="36"/>
        <v>882</v>
      </c>
      <c r="T85">
        <v>503</v>
      </c>
      <c r="U85">
        <v>819</v>
      </c>
      <c r="V85" t="s">
        <v>237</v>
      </c>
      <c r="W85">
        <v>3108.4989999999998</v>
      </c>
      <c r="X85">
        <v>1171.4559999999999</v>
      </c>
      <c r="Y85">
        <v>2.6539999999999999</v>
      </c>
      <c r="Z85">
        <v>13.129</v>
      </c>
      <c r="AA85">
        <v>143.72913800000001</v>
      </c>
      <c r="AB85">
        <v>4.9905330000000001</v>
      </c>
      <c r="AC85">
        <v>51.476365000000001</v>
      </c>
      <c r="AD85" s="1">
        <v>909</v>
      </c>
      <c r="AE85">
        <v>74</v>
      </c>
      <c r="AF85">
        <v>882</v>
      </c>
      <c r="AG85">
        <v>97</v>
      </c>
      <c r="AH85">
        <v>21.627479000000001</v>
      </c>
      <c r="AI85">
        <v>16635.8</v>
      </c>
      <c r="AJ85">
        <v>918.4</v>
      </c>
      <c r="AK85">
        <v>34</v>
      </c>
      <c r="AL85">
        <v>9714</v>
      </c>
      <c r="AM85">
        <v>0.91016239794195053</v>
      </c>
      <c r="AN85" t="s">
        <v>68</v>
      </c>
      <c r="AO85">
        <v>961.86699999999996</v>
      </c>
      <c r="AP85" t="s">
        <v>558</v>
      </c>
      <c r="AQ85" t="s">
        <v>117</v>
      </c>
      <c r="AR85" t="s">
        <v>122</v>
      </c>
      <c r="AS85" t="s">
        <v>117</v>
      </c>
      <c r="AT85" t="s">
        <v>122</v>
      </c>
      <c r="AU85" t="s">
        <v>246</v>
      </c>
      <c r="AV85" t="s">
        <v>237</v>
      </c>
      <c r="AW85" t="s">
        <v>68</v>
      </c>
      <c r="AX85">
        <v>819</v>
      </c>
      <c r="AY85" t="s">
        <v>368</v>
      </c>
      <c r="AZ85">
        <v>5</v>
      </c>
      <c r="BA85" t="s">
        <v>340</v>
      </c>
      <c r="BB85">
        <v>6</v>
      </c>
      <c r="BC85">
        <v>1</v>
      </c>
      <c r="BE85" t="s">
        <v>70</v>
      </c>
      <c r="BF85">
        <v>3</v>
      </c>
      <c r="BG85" t="s">
        <v>298</v>
      </c>
      <c r="BI85" t="s">
        <v>117</v>
      </c>
      <c r="BJ85" t="s">
        <v>237</v>
      </c>
      <c r="BK85" t="s">
        <v>68</v>
      </c>
      <c r="BL85">
        <v>0.91016239794195053</v>
      </c>
      <c r="BM85">
        <v>819</v>
      </c>
      <c r="BN85" t="s">
        <v>122</v>
      </c>
      <c r="BO85" t="s">
        <v>246</v>
      </c>
      <c r="BP85">
        <v>6</v>
      </c>
      <c r="BQ85">
        <v>3108.4990000000003</v>
      </c>
      <c r="BR85">
        <v>3.4721790372109512E-2</v>
      </c>
      <c r="BS85">
        <v>0.35814842916542083</v>
      </c>
      <c r="BT85">
        <v>0.29242409278561776</v>
      </c>
      <c r="BU85">
        <v>13.129</v>
      </c>
      <c r="BV85">
        <v>2.3805701722921575</v>
      </c>
      <c r="BW85">
        <v>28.373822864347066</v>
      </c>
      <c r="BX85">
        <v>34</v>
      </c>
      <c r="BY85">
        <v>74</v>
      </c>
      <c r="BZ85">
        <v>882</v>
      </c>
    </row>
    <row r="86" spans="1:78" ht="16.5">
      <c r="A86" s="104" t="str">
        <f t="shared" si="19"/>
        <v>강화교통</v>
      </c>
      <c r="B86" s="105" t="str">
        <f t="shared" si="20"/>
        <v>최종수</v>
      </c>
      <c r="C86" s="106" t="str">
        <f t="shared" si="21"/>
        <v>C</v>
      </c>
      <c r="D86" s="107">
        <f t="shared" si="22"/>
        <v>0.87191214831728125</v>
      </c>
      <c r="E86" s="108">
        <f t="shared" si="23"/>
        <v>1710</v>
      </c>
      <c r="F86" s="282" t="str">
        <f t="shared" si="24"/>
        <v>71</v>
      </c>
      <c r="G86" s="109" t="str">
        <f t="shared" si="25"/>
        <v>78바3237</v>
      </c>
      <c r="H86" s="110">
        <f t="shared" si="26"/>
        <v>5</v>
      </c>
      <c r="I86" s="111">
        <f t="shared" si="27"/>
        <v>2835.8339999999998</v>
      </c>
      <c r="J86" s="112">
        <f t="shared" si="28"/>
        <v>2.1003790162916428E-2</v>
      </c>
      <c r="K86" s="112">
        <f t="shared" si="29"/>
        <v>0.29903879660335897</v>
      </c>
      <c r="L86" s="112">
        <f t="shared" si="30"/>
        <v>0.2394357356601268</v>
      </c>
      <c r="M86" s="113">
        <f t="shared" si="31"/>
        <v>11.114000000000001</v>
      </c>
      <c r="N86" s="114">
        <f t="shared" si="32"/>
        <v>3.5262994942581269E-2</v>
      </c>
      <c r="O86" s="114">
        <f t="shared" si="33"/>
        <v>11.530999346224075</v>
      </c>
      <c r="P86" s="223">
        <f t="shared" si="34"/>
        <v>12</v>
      </c>
      <c r="Q86" s="224">
        <f t="shared" si="35"/>
        <v>1</v>
      </c>
      <c r="R86" s="224">
        <f t="shared" si="36"/>
        <v>327</v>
      </c>
      <c r="T86">
        <v>503</v>
      </c>
      <c r="U86">
        <v>1710</v>
      </c>
      <c r="V86" t="s">
        <v>238</v>
      </c>
      <c r="W86">
        <v>2835.8339999999998</v>
      </c>
      <c r="X86">
        <v>1107.336</v>
      </c>
      <c r="Y86">
        <v>2.5609999999999999</v>
      </c>
      <c r="Z86">
        <v>11.114000000000001</v>
      </c>
      <c r="AA86">
        <v>134.948025</v>
      </c>
      <c r="AB86">
        <v>2.8344200000000002</v>
      </c>
      <c r="AC86">
        <v>40.354695</v>
      </c>
      <c r="AD86" s="1">
        <v>679</v>
      </c>
      <c r="AE86">
        <v>1</v>
      </c>
      <c r="AF86">
        <v>327</v>
      </c>
      <c r="AG86">
        <v>81</v>
      </c>
      <c r="AH86">
        <v>21.014268000000001</v>
      </c>
      <c r="AI86">
        <v>3712.4</v>
      </c>
      <c r="AJ86">
        <v>0</v>
      </c>
      <c r="AK86">
        <v>12</v>
      </c>
      <c r="AL86">
        <v>4378</v>
      </c>
      <c r="AM86">
        <v>0.87191214831728125</v>
      </c>
      <c r="AN86" t="s">
        <v>69</v>
      </c>
      <c r="AO86">
        <v>969.93100000000004</v>
      </c>
      <c r="AP86" t="s">
        <v>559</v>
      </c>
      <c r="AQ86" t="s">
        <v>117</v>
      </c>
      <c r="AR86" t="s">
        <v>121</v>
      </c>
      <c r="AS86" t="s">
        <v>117</v>
      </c>
      <c r="AT86" t="s">
        <v>121</v>
      </c>
      <c r="AU86" t="s">
        <v>194</v>
      </c>
      <c r="AV86" t="s">
        <v>238</v>
      </c>
      <c r="AW86" t="s">
        <v>69</v>
      </c>
      <c r="AX86">
        <v>1710</v>
      </c>
      <c r="AY86" t="s">
        <v>373</v>
      </c>
      <c r="AZ86">
        <v>3</v>
      </c>
      <c r="BA86" t="s">
        <v>374</v>
      </c>
      <c r="BB86">
        <v>5</v>
      </c>
      <c r="BC86">
        <v>1</v>
      </c>
      <c r="BE86" t="s">
        <v>67</v>
      </c>
      <c r="BF86">
        <v>1</v>
      </c>
      <c r="BG86" t="s">
        <v>298</v>
      </c>
      <c r="BI86" t="s">
        <v>117</v>
      </c>
      <c r="BJ86" t="s">
        <v>238</v>
      </c>
      <c r="BK86" t="s">
        <v>69</v>
      </c>
      <c r="BL86">
        <v>0.87191214831728125</v>
      </c>
      <c r="BM86">
        <v>1710</v>
      </c>
      <c r="BN86" t="s">
        <v>121</v>
      </c>
      <c r="BO86" t="s">
        <v>194</v>
      </c>
      <c r="BP86">
        <v>5</v>
      </c>
      <c r="BQ86">
        <v>2835.8339999999998</v>
      </c>
      <c r="BR86">
        <v>2.1003790162916428E-2</v>
      </c>
      <c r="BS86">
        <v>0.29903879660335897</v>
      </c>
      <c r="BT86">
        <v>0.2394357356601268</v>
      </c>
      <c r="BU86">
        <v>11.114000000000001</v>
      </c>
      <c r="BV86">
        <v>3.5262994942581269E-2</v>
      </c>
      <c r="BW86">
        <v>11.530999346224075</v>
      </c>
      <c r="BX86">
        <v>12</v>
      </c>
      <c r="BY86">
        <v>1</v>
      </c>
      <c r="BZ86">
        <v>327</v>
      </c>
    </row>
    <row r="87" spans="1:78" ht="16.5">
      <c r="A87" s="120" t="str">
        <f t="shared" si="19"/>
        <v>강화교통</v>
      </c>
      <c r="B87" s="121" t="str">
        <f t="shared" si="20"/>
        <v>태승환</v>
      </c>
      <c r="C87" s="122" t="str">
        <f t="shared" si="21"/>
        <v>C</v>
      </c>
      <c r="D87" s="123">
        <f t="shared" si="22"/>
        <v>0.85303030303030303</v>
      </c>
      <c r="E87" s="124">
        <f t="shared" si="23"/>
        <v>3150</v>
      </c>
      <c r="F87" s="281" t="str">
        <f t="shared" si="24"/>
        <v>71</v>
      </c>
      <c r="G87" s="125" t="str">
        <f t="shared" si="25"/>
        <v>78바3223</v>
      </c>
      <c r="H87" s="126">
        <f t="shared" si="26"/>
        <v>1</v>
      </c>
      <c r="I87" s="127">
        <f t="shared" si="27"/>
        <v>3870.038</v>
      </c>
      <c r="J87" s="128">
        <f t="shared" si="28"/>
        <v>1.4754501583307184E-2</v>
      </c>
      <c r="K87" s="128">
        <f t="shared" si="29"/>
        <v>0.31025932030683101</v>
      </c>
      <c r="L87" s="128">
        <f t="shared" si="30"/>
        <v>0.30878249774291622</v>
      </c>
      <c r="M87" s="129">
        <f t="shared" si="31"/>
        <v>12.867000000000001</v>
      </c>
      <c r="N87" s="130">
        <f t="shared" si="32"/>
        <v>1.7570886900852136</v>
      </c>
      <c r="O87" s="130">
        <f t="shared" si="33"/>
        <v>10.154939047110132</v>
      </c>
      <c r="P87" s="221">
        <f t="shared" si="34"/>
        <v>43</v>
      </c>
      <c r="Q87" s="222">
        <f t="shared" si="35"/>
        <v>68</v>
      </c>
      <c r="R87" s="222">
        <f t="shared" si="36"/>
        <v>393</v>
      </c>
      <c r="T87">
        <v>503</v>
      </c>
      <c r="U87">
        <v>3150</v>
      </c>
      <c r="V87" t="s">
        <v>239</v>
      </c>
      <c r="W87">
        <v>3870.038</v>
      </c>
      <c r="X87">
        <v>1374.836</v>
      </c>
      <c r="Y87">
        <v>2.8149999999999999</v>
      </c>
      <c r="Z87">
        <v>12.867000000000001</v>
      </c>
      <c r="AA87">
        <v>163.018587</v>
      </c>
      <c r="AB87">
        <v>2.4052579999999999</v>
      </c>
      <c r="AC87">
        <v>50.578035999999997</v>
      </c>
      <c r="AD87" s="1">
        <v>1195</v>
      </c>
      <c r="AE87">
        <v>68</v>
      </c>
      <c r="AF87">
        <v>393</v>
      </c>
      <c r="AG87">
        <v>87</v>
      </c>
      <c r="AH87">
        <v>23.739857000000001</v>
      </c>
      <c r="AI87">
        <v>8859.7000000000007</v>
      </c>
      <c r="AJ87">
        <v>0</v>
      </c>
      <c r="AK87">
        <v>43</v>
      </c>
      <c r="AL87">
        <v>28220</v>
      </c>
      <c r="AM87">
        <v>0.85303030303030303</v>
      </c>
      <c r="AN87" t="s">
        <v>69</v>
      </c>
      <c r="AO87">
        <v>3870.038</v>
      </c>
      <c r="AP87" t="s">
        <v>560</v>
      </c>
      <c r="AQ87" t="s">
        <v>117</v>
      </c>
      <c r="AR87" t="s">
        <v>121</v>
      </c>
      <c r="AS87" t="s">
        <v>117</v>
      </c>
      <c r="AT87" t="s">
        <v>121</v>
      </c>
      <c r="AU87" t="s">
        <v>189</v>
      </c>
      <c r="AV87" t="s">
        <v>239</v>
      </c>
      <c r="AW87" t="s">
        <v>69</v>
      </c>
      <c r="AX87">
        <v>3150</v>
      </c>
      <c r="AY87" t="s">
        <v>373</v>
      </c>
      <c r="AZ87">
        <v>6</v>
      </c>
      <c r="BA87" t="s">
        <v>561</v>
      </c>
      <c r="BB87">
        <v>1</v>
      </c>
      <c r="BC87">
        <v>1</v>
      </c>
      <c r="BE87" t="s">
        <v>67</v>
      </c>
      <c r="BF87">
        <v>1</v>
      </c>
      <c r="BG87" t="s">
        <v>298</v>
      </c>
      <c r="BI87" t="s">
        <v>117</v>
      </c>
      <c r="BJ87" t="s">
        <v>239</v>
      </c>
      <c r="BK87" t="s">
        <v>69</v>
      </c>
      <c r="BL87">
        <v>0.85303030303030303</v>
      </c>
      <c r="BM87">
        <v>3150</v>
      </c>
      <c r="BN87" t="s">
        <v>121</v>
      </c>
      <c r="BO87" t="s">
        <v>189</v>
      </c>
      <c r="BP87">
        <v>1</v>
      </c>
      <c r="BQ87">
        <v>3870.038</v>
      </c>
      <c r="BR87">
        <v>1.4754501583307184E-2</v>
      </c>
      <c r="BS87">
        <v>0.31025932030683101</v>
      </c>
      <c r="BT87">
        <v>0.30878249774291622</v>
      </c>
      <c r="BU87">
        <v>12.867000000000001</v>
      </c>
      <c r="BV87">
        <v>1.7570886900852136</v>
      </c>
      <c r="BW87">
        <v>10.154939047110132</v>
      </c>
      <c r="BX87">
        <v>43</v>
      </c>
      <c r="BY87">
        <v>68</v>
      </c>
      <c r="BZ87">
        <v>393</v>
      </c>
    </row>
    <row r="88" spans="1:78" ht="16.5">
      <c r="A88" s="104" t="str">
        <f t="shared" si="19"/>
        <v>강화교통</v>
      </c>
      <c r="B88" s="105" t="str">
        <f t="shared" si="20"/>
        <v>한재만</v>
      </c>
      <c r="C88" s="106" t="str">
        <f t="shared" si="21"/>
        <v>C</v>
      </c>
      <c r="D88" s="107">
        <f t="shared" si="22"/>
        <v>0.8653333333333334</v>
      </c>
      <c r="E88" s="108">
        <f t="shared" si="23"/>
        <v>2844</v>
      </c>
      <c r="F88" s="282" t="str">
        <f t="shared" si="24"/>
        <v>70</v>
      </c>
      <c r="G88" s="109" t="str">
        <f t="shared" si="25"/>
        <v>78바3222</v>
      </c>
      <c r="H88" s="110">
        <f t="shared" si="26"/>
        <v>1</v>
      </c>
      <c r="I88" s="111">
        <f t="shared" si="27"/>
        <v>3601.5160000000001</v>
      </c>
      <c r="J88" s="112">
        <f t="shared" si="28"/>
        <v>1.2666839110727709E-2</v>
      </c>
      <c r="K88" s="112">
        <f t="shared" si="29"/>
        <v>0.33414799512923782</v>
      </c>
      <c r="L88" s="112">
        <f t="shared" si="30"/>
        <v>0.187143414051194</v>
      </c>
      <c r="M88" s="113">
        <f t="shared" si="31"/>
        <v>12.425000000000001</v>
      </c>
      <c r="N88" s="114">
        <f t="shared" si="32"/>
        <v>2.7766085170800297E-2</v>
      </c>
      <c r="O88" s="114">
        <f t="shared" si="33"/>
        <v>18.020189275849393</v>
      </c>
      <c r="P88" s="223">
        <f t="shared" si="34"/>
        <v>43</v>
      </c>
      <c r="Q88" s="224">
        <f t="shared" si="35"/>
        <v>1</v>
      </c>
      <c r="R88" s="224">
        <f t="shared" si="36"/>
        <v>649</v>
      </c>
      <c r="T88">
        <v>503</v>
      </c>
      <c r="U88">
        <v>2844</v>
      </c>
      <c r="V88" t="s">
        <v>240</v>
      </c>
      <c r="W88">
        <v>3601.5160000000001</v>
      </c>
      <c r="X88">
        <v>1387.1659999999999</v>
      </c>
      <c r="Y88">
        <v>2.5960000000000001</v>
      </c>
      <c r="Z88">
        <v>12.425000000000001</v>
      </c>
      <c r="AA88">
        <v>163.98747800000001</v>
      </c>
      <c r="AB88">
        <v>2.0772029999999999</v>
      </c>
      <c r="AC88">
        <v>54.796087</v>
      </c>
      <c r="AD88" s="1">
        <v>674</v>
      </c>
      <c r="AE88">
        <v>1</v>
      </c>
      <c r="AF88">
        <v>649</v>
      </c>
      <c r="AG88">
        <v>87</v>
      </c>
      <c r="AH88">
        <v>21.962140000000002</v>
      </c>
      <c r="AI88">
        <v>10048.299999999999</v>
      </c>
      <c r="AJ88">
        <v>19.3</v>
      </c>
      <c r="AK88">
        <v>43</v>
      </c>
      <c r="AL88">
        <v>16845</v>
      </c>
      <c r="AM88">
        <v>0.8653333333333334</v>
      </c>
      <c r="AN88" t="s">
        <v>69</v>
      </c>
      <c r="AO88">
        <v>3601.5160000000001</v>
      </c>
      <c r="AP88" t="s">
        <v>562</v>
      </c>
      <c r="AQ88" t="s">
        <v>117</v>
      </c>
      <c r="AR88" t="s">
        <v>120</v>
      </c>
      <c r="AS88" t="s">
        <v>117</v>
      </c>
      <c r="AT88" t="s">
        <v>120</v>
      </c>
      <c r="AU88" t="s">
        <v>186</v>
      </c>
      <c r="AV88" t="s">
        <v>240</v>
      </c>
      <c r="AW88" t="s">
        <v>69</v>
      </c>
      <c r="AX88">
        <v>2844</v>
      </c>
      <c r="AY88" t="s">
        <v>359</v>
      </c>
      <c r="AZ88">
        <v>5</v>
      </c>
      <c r="BA88" t="s">
        <v>367</v>
      </c>
      <c r="BB88">
        <v>1</v>
      </c>
      <c r="BC88">
        <v>1</v>
      </c>
      <c r="BE88" t="s">
        <v>69</v>
      </c>
      <c r="BF88">
        <v>0</v>
      </c>
      <c r="BG88" t="s">
        <v>303</v>
      </c>
      <c r="BI88" t="s">
        <v>117</v>
      </c>
      <c r="BJ88" t="s">
        <v>240</v>
      </c>
      <c r="BK88" t="s">
        <v>69</v>
      </c>
      <c r="BL88">
        <v>0.8653333333333334</v>
      </c>
      <c r="BM88">
        <v>2844</v>
      </c>
      <c r="BN88" t="s">
        <v>120</v>
      </c>
      <c r="BO88" t="s">
        <v>186</v>
      </c>
      <c r="BP88">
        <v>1</v>
      </c>
      <c r="BQ88">
        <v>3601.5160000000001</v>
      </c>
      <c r="BR88">
        <v>1.2666839110727709E-2</v>
      </c>
      <c r="BS88">
        <v>0.33414799512923782</v>
      </c>
      <c r="BT88">
        <v>0.187143414051194</v>
      </c>
      <c r="BU88">
        <v>12.425000000000001</v>
      </c>
      <c r="BV88">
        <v>2.7766085170800297E-2</v>
      </c>
      <c r="BW88">
        <v>18.020189275849393</v>
      </c>
      <c r="BX88">
        <v>43</v>
      </c>
      <c r="BY88">
        <v>1</v>
      </c>
      <c r="BZ88">
        <v>649</v>
      </c>
    </row>
    <row r="89" spans="1:78" ht="16.5">
      <c r="A89" s="120" t="str">
        <f t="shared" si="19"/>
        <v>강화교통</v>
      </c>
      <c r="B89" s="121" t="str">
        <f t="shared" si="20"/>
        <v>한재열</v>
      </c>
      <c r="C89" s="122" t="str">
        <f t="shared" si="21"/>
        <v>F</v>
      </c>
      <c r="D89" s="123">
        <f t="shared" si="22"/>
        <v>0.79212121212121211</v>
      </c>
      <c r="E89" s="124">
        <f t="shared" si="23"/>
        <v>4474</v>
      </c>
      <c r="F89" s="281" t="str">
        <f t="shared" si="24"/>
        <v>71</v>
      </c>
      <c r="G89" s="125" t="str">
        <f t="shared" si="25"/>
        <v>78바3223</v>
      </c>
      <c r="H89" s="126">
        <f t="shared" si="26"/>
        <v>1</v>
      </c>
      <c r="I89" s="127">
        <f t="shared" si="27"/>
        <v>3299.0390000000002</v>
      </c>
      <c r="J89" s="128">
        <f t="shared" si="28"/>
        <v>1.0961846514351571E-2</v>
      </c>
      <c r="K89" s="128">
        <f t="shared" si="29"/>
        <v>0.31054817861009776</v>
      </c>
      <c r="L89" s="128">
        <f t="shared" si="30"/>
        <v>0.28978135754078688</v>
      </c>
      <c r="M89" s="129">
        <f t="shared" si="31"/>
        <v>14.585000000000001</v>
      </c>
      <c r="N89" s="130">
        <f t="shared" si="32"/>
        <v>2.51588417111771</v>
      </c>
      <c r="O89" s="130">
        <f t="shared" si="33"/>
        <v>26.765370157794436</v>
      </c>
      <c r="P89" s="221">
        <f t="shared" si="34"/>
        <v>27</v>
      </c>
      <c r="Q89" s="222">
        <f t="shared" si="35"/>
        <v>83</v>
      </c>
      <c r="R89" s="222">
        <f t="shared" si="36"/>
        <v>883</v>
      </c>
      <c r="T89">
        <v>503</v>
      </c>
      <c r="U89">
        <v>4474</v>
      </c>
      <c r="V89" t="s">
        <v>278</v>
      </c>
      <c r="W89">
        <v>3299.0390000000002</v>
      </c>
      <c r="X89">
        <v>1261.8920000000001</v>
      </c>
      <c r="Y89">
        <v>2.6139999999999999</v>
      </c>
      <c r="Z89">
        <v>14.585000000000001</v>
      </c>
      <c r="AA89">
        <v>136.98887300000001</v>
      </c>
      <c r="AB89">
        <v>1.5016510000000001</v>
      </c>
      <c r="AC89">
        <v>42.541645000000003</v>
      </c>
      <c r="AD89" s="1">
        <v>956</v>
      </c>
      <c r="AE89">
        <v>83</v>
      </c>
      <c r="AF89">
        <v>883</v>
      </c>
      <c r="AG89">
        <v>80</v>
      </c>
      <c r="AH89">
        <v>24.082532</v>
      </c>
      <c r="AI89">
        <v>8463.7999999999993</v>
      </c>
      <c r="AJ89">
        <v>0</v>
      </c>
      <c r="AK89">
        <v>27</v>
      </c>
      <c r="AL89">
        <v>22838</v>
      </c>
      <c r="AM89">
        <v>0.79212121212121211</v>
      </c>
      <c r="AN89" t="s">
        <v>70</v>
      </c>
      <c r="AO89">
        <v>3299.0390000000002</v>
      </c>
      <c r="AP89" t="s">
        <v>563</v>
      </c>
      <c r="AQ89" t="s">
        <v>117</v>
      </c>
      <c r="AR89" t="s">
        <v>121</v>
      </c>
      <c r="AS89" t="s">
        <v>117</v>
      </c>
      <c r="AT89" t="s">
        <v>121</v>
      </c>
      <c r="AU89" t="s">
        <v>189</v>
      </c>
      <c r="AV89" t="s">
        <v>278</v>
      </c>
      <c r="AW89" t="s">
        <v>70</v>
      </c>
      <c r="AX89">
        <v>4474</v>
      </c>
      <c r="AY89" t="s">
        <v>370</v>
      </c>
      <c r="AZ89">
        <v>1</v>
      </c>
      <c r="BA89" t="s">
        <v>270</v>
      </c>
      <c r="BB89">
        <v>1</v>
      </c>
      <c r="BC89">
        <v>1</v>
      </c>
      <c r="BE89" t="s">
        <v>70</v>
      </c>
      <c r="BF89">
        <v>0</v>
      </c>
      <c r="BG89" t="s">
        <v>303</v>
      </c>
      <c r="BI89" t="s">
        <v>117</v>
      </c>
      <c r="BJ89" t="s">
        <v>278</v>
      </c>
      <c r="BK89" t="s">
        <v>70</v>
      </c>
      <c r="BL89">
        <v>0.79212121212121211</v>
      </c>
      <c r="BM89">
        <v>4474</v>
      </c>
      <c r="BN89" t="s">
        <v>121</v>
      </c>
      <c r="BO89" t="s">
        <v>189</v>
      </c>
      <c r="BP89">
        <v>1</v>
      </c>
      <c r="BQ89">
        <v>3299.0390000000002</v>
      </c>
      <c r="BR89">
        <v>1.0961846514351571E-2</v>
      </c>
      <c r="BS89">
        <v>0.31054817861009776</v>
      </c>
      <c r="BT89">
        <v>0.28978135754078688</v>
      </c>
      <c r="BU89">
        <v>14.585000000000001</v>
      </c>
      <c r="BV89">
        <v>2.51588417111771</v>
      </c>
      <c r="BW89">
        <v>26.765370157794436</v>
      </c>
      <c r="BX89">
        <v>27</v>
      </c>
      <c r="BY89">
        <v>83</v>
      </c>
      <c r="BZ89">
        <v>883</v>
      </c>
    </row>
    <row r="90" spans="1:78" ht="16.5">
      <c r="A90" s="104" t="str">
        <f t="shared" si="19"/>
        <v>강화교통</v>
      </c>
      <c r="B90" s="105" t="str">
        <f t="shared" si="20"/>
        <v>한정호</v>
      </c>
      <c r="C90" s="106" t="str">
        <f t="shared" si="21"/>
        <v>S</v>
      </c>
      <c r="D90" s="107">
        <f t="shared" si="22"/>
        <v>1.0055999999999998</v>
      </c>
      <c r="E90" s="108">
        <f t="shared" si="23"/>
        <v>5240</v>
      </c>
      <c r="F90" s="282" t="str">
        <f t="shared" si="24"/>
        <v>17</v>
      </c>
      <c r="G90" s="109" t="str">
        <f t="shared" si="25"/>
        <v>70바3702</v>
      </c>
      <c r="H90" s="110">
        <f t="shared" si="26"/>
        <v>1</v>
      </c>
      <c r="I90" s="111">
        <f t="shared" si="27"/>
        <v>2335.473</v>
      </c>
      <c r="J90" s="112">
        <f t="shared" si="28"/>
        <v>1.8256922185211574E-2</v>
      </c>
      <c r="K90" s="112">
        <f t="shared" si="29"/>
        <v>0.36542224095335074</v>
      </c>
      <c r="L90" s="112">
        <f t="shared" si="30"/>
        <v>9.7196585017253465E-2</v>
      </c>
      <c r="M90" s="113">
        <f t="shared" si="31"/>
        <v>8.1869999999999994</v>
      </c>
      <c r="N90" s="114">
        <f t="shared" si="32"/>
        <v>0.29972515203558336</v>
      </c>
      <c r="O90" s="114">
        <f t="shared" si="33"/>
        <v>1.755533033351274</v>
      </c>
      <c r="P90" s="223">
        <f t="shared" si="34"/>
        <v>26</v>
      </c>
      <c r="Q90" s="224">
        <f t="shared" si="35"/>
        <v>7</v>
      </c>
      <c r="R90" s="224">
        <f t="shared" si="36"/>
        <v>41</v>
      </c>
      <c r="T90">
        <v>503</v>
      </c>
      <c r="U90">
        <v>5240</v>
      </c>
      <c r="V90" t="s">
        <v>328</v>
      </c>
      <c r="W90">
        <v>2335.473</v>
      </c>
      <c r="X90">
        <v>928.81399999999996</v>
      </c>
      <c r="Y90">
        <v>2.5139999999999998</v>
      </c>
      <c r="Z90">
        <v>8.1869999999999994</v>
      </c>
      <c r="AA90">
        <v>160.75913399999999</v>
      </c>
      <c r="AB90">
        <v>2.9349669999999999</v>
      </c>
      <c r="AC90">
        <v>58.744962999999998</v>
      </c>
      <c r="AD90" s="1">
        <v>227</v>
      </c>
      <c r="AE90">
        <v>7</v>
      </c>
      <c r="AF90">
        <v>41</v>
      </c>
      <c r="AG90">
        <v>67</v>
      </c>
      <c r="AH90">
        <v>14.527777</v>
      </c>
      <c r="AI90">
        <v>20.399999999999999</v>
      </c>
      <c r="AJ90">
        <v>0</v>
      </c>
      <c r="AK90">
        <v>26</v>
      </c>
      <c r="AL90">
        <v>9129</v>
      </c>
      <c r="AM90">
        <v>1.0055999999999998</v>
      </c>
      <c r="AN90" t="s">
        <v>71</v>
      </c>
      <c r="AO90">
        <v>2335.473</v>
      </c>
      <c r="AP90" t="s">
        <v>564</v>
      </c>
      <c r="AQ90" t="s">
        <v>117</v>
      </c>
      <c r="AR90" t="s">
        <v>118</v>
      </c>
      <c r="AS90" t="s">
        <v>117</v>
      </c>
      <c r="AT90" t="s">
        <v>118</v>
      </c>
      <c r="AU90" t="s">
        <v>299</v>
      </c>
      <c r="AV90" t="s">
        <v>328</v>
      </c>
      <c r="AW90" t="s">
        <v>71</v>
      </c>
      <c r="AX90">
        <v>5240</v>
      </c>
      <c r="AY90" t="s">
        <v>401</v>
      </c>
      <c r="AZ90">
        <v>1</v>
      </c>
      <c r="BA90" t="s">
        <v>402</v>
      </c>
      <c r="BB90">
        <v>1</v>
      </c>
      <c r="BC90">
        <v>1</v>
      </c>
      <c r="BE90" t="s">
        <v>71</v>
      </c>
      <c r="BF90">
        <v>0</v>
      </c>
      <c r="BG90" t="s">
        <v>303</v>
      </c>
      <c r="BI90" t="s">
        <v>117</v>
      </c>
      <c r="BJ90" t="s">
        <v>328</v>
      </c>
      <c r="BK90" t="s">
        <v>71</v>
      </c>
      <c r="BL90">
        <v>1.0055999999999998</v>
      </c>
      <c r="BM90">
        <v>5240</v>
      </c>
      <c r="BN90" t="s">
        <v>118</v>
      </c>
      <c r="BO90" t="s">
        <v>299</v>
      </c>
      <c r="BP90">
        <v>1</v>
      </c>
      <c r="BQ90">
        <v>2335.473</v>
      </c>
      <c r="BR90">
        <v>1.8256922185211574E-2</v>
      </c>
      <c r="BS90">
        <v>0.36542224095335074</v>
      </c>
      <c r="BT90">
        <v>9.7196585017253465E-2</v>
      </c>
      <c r="BU90">
        <v>8.1869999999999994</v>
      </c>
      <c r="BV90">
        <v>0.29972515203558336</v>
      </c>
      <c r="BW90">
        <v>1.755533033351274</v>
      </c>
      <c r="BX90">
        <v>26</v>
      </c>
      <c r="BY90">
        <v>7</v>
      </c>
      <c r="BZ90">
        <v>41</v>
      </c>
    </row>
    <row r="91" spans="1:78" ht="16.5">
      <c r="A91" s="120" t="str">
        <f t="shared" si="19"/>
        <v>강화교통</v>
      </c>
      <c r="B91" s="121" t="str">
        <f t="shared" si="20"/>
        <v>홍성운</v>
      </c>
      <c r="C91" s="122" t="str">
        <f t="shared" si="21"/>
        <v>A</v>
      </c>
      <c r="D91" s="123">
        <f t="shared" si="22"/>
        <v>0.95407407407407407</v>
      </c>
      <c r="E91" s="124">
        <f t="shared" si="23"/>
        <v>2007</v>
      </c>
      <c r="F91" s="281" t="str">
        <f t="shared" si="24"/>
        <v>800</v>
      </c>
      <c r="G91" s="125" t="str">
        <f t="shared" si="25"/>
        <v>78바3228</v>
      </c>
      <c r="H91" s="126">
        <f t="shared" si="26"/>
        <v>1</v>
      </c>
      <c r="I91" s="127">
        <f t="shared" si="27"/>
        <v>2779.2330000000002</v>
      </c>
      <c r="J91" s="128">
        <f t="shared" si="28"/>
        <v>2.2821544482451234E-2</v>
      </c>
      <c r="K91" s="128">
        <f t="shared" si="29"/>
        <v>0.34030425259441988</v>
      </c>
      <c r="L91" s="128">
        <f t="shared" si="30"/>
        <v>0.26841938045496722</v>
      </c>
      <c r="M91" s="129">
        <f t="shared" si="31"/>
        <v>8.9030000000000005</v>
      </c>
      <c r="N91" s="130">
        <f t="shared" si="32"/>
        <v>0.97149105526596724</v>
      </c>
      <c r="O91" s="130">
        <f t="shared" si="33"/>
        <v>13.924705125478864</v>
      </c>
      <c r="P91" s="221">
        <f t="shared" si="34"/>
        <v>33</v>
      </c>
      <c r="Q91" s="222">
        <f t="shared" si="35"/>
        <v>27</v>
      </c>
      <c r="R91" s="222">
        <f t="shared" si="36"/>
        <v>387</v>
      </c>
      <c r="T91">
        <v>503</v>
      </c>
      <c r="U91">
        <v>2007</v>
      </c>
      <c r="V91" t="s">
        <v>266</v>
      </c>
      <c r="W91">
        <v>2779.2330000000002</v>
      </c>
      <c r="X91">
        <v>1078.864</v>
      </c>
      <c r="Y91">
        <v>2.5760000000000001</v>
      </c>
      <c r="Z91">
        <v>8.9030000000000005</v>
      </c>
      <c r="AA91">
        <v>150.19802899999999</v>
      </c>
      <c r="AB91">
        <v>3.4277510000000002</v>
      </c>
      <c r="AC91">
        <v>51.113028</v>
      </c>
      <c r="AD91" s="1">
        <v>746</v>
      </c>
      <c r="AE91">
        <v>27</v>
      </c>
      <c r="AF91">
        <v>387</v>
      </c>
      <c r="AG91">
        <v>83</v>
      </c>
      <c r="AH91">
        <v>18.503791</v>
      </c>
      <c r="AI91">
        <v>4955.6000000000004</v>
      </c>
      <c r="AJ91">
        <v>0</v>
      </c>
      <c r="AK91">
        <v>33</v>
      </c>
      <c r="AL91">
        <v>11472</v>
      </c>
      <c r="AM91">
        <v>0.95407407407407407</v>
      </c>
      <c r="AN91" t="s">
        <v>66</v>
      </c>
      <c r="AO91">
        <v>2779.2330000000002</v>
      </c>
      <c r="AP91" t="s">
        <v>565</v>
      </c>
      <c r="AQ91" t="s">
        <v>117</v>
      </c>
      <c r="AR91" t="s">
        <v>122</v>
      </c>
      <c r="AS91" t="s">
        <v>117</v>
      </c>
      <c r="AT91" t="s">
        <v>122</v>
      </c>
      <c r="AU91" t="s">
        <v>246</v>
      </c>
      <c r="AV91" t="s">
        <v>266</v>
      </c>
      <c r="AW91" t="s">
        <v>66</v>
      </c>
      <c r="AX91">
        <v>2007</v>
      </c>
      <c r="AY91" t="s">
        <v>360</v>
      </c>
      <c r="AZ91">
        <v>4</v>
      </c>
      <c r="BA91" t="s">
        <v>566</v>
      </c>
      <c r="BB91">
        <v>1</v>
      </c>
      <c r="BC91">
        <v>1</v>
      </c>
      <c r="BE91" t="s">
        <v>66</v>
      </c>
      <c r="BF91">
        <v>0</v>
      </c>
      <c r="BG91" t="s">
        <v>303</v>
      </c>
      <c r="BI91" t="s">
        <v>117</v>
      </c>
      <c r="BJ91" t="s">
        <v>266</v>
      </c>
      <c r="BK91" t="s">
        <v>66</v>
      </c>
      <c r="BL91">
        <v>0.95407407407407407</v>
      </c>
      <c r="BM91">
        <v>2007</v>
      </c>
      <c r="BN91" t="s">
        <v>122</v>
      </c>
      <c r="BO91" t="s">
        <v>246</v>
      </c>
      <c r="BP91">
        <v>1</v>
      </c>
      <c r="BQ91">
        <v>2779.2330000000002</v>
      </c>
      <c r="BR91">
        <v>2.2821544482451234E-2</v>
      </c>
      <c r="BS91">
        <v>0.34030425259441988</v>
      </c>
      <c r="BT91">
        <v>0.26841938045496722</v>
      </c>
      <c r="BU91">
        <v>8.9030000000000005</v>
      </c>
      <c r="BV91">
        <v>0.97149105526596724</v>
      </c>
      <c r="BW91">
        <v>13.924705125478864</v>
      </c>
      <c r="BX91">
        <v>33</v>
      </c>
      <c r="BY91">
        <v>27</v>
      </c>
      <c r="BZ91">
        <v>387</v>
      </c>
    </row>
    <row r="92" spans="1:78" ht="16.5">
      <c r="A92" s="104" t="str">
        <f t="shared" ref="A92:A93" si="37">BI92</f>
        <v>강화교통</v>
      </c>
      <c r="B92" s="105" t="str">
        <f t="shared" ref="B92:B93" si="38">IF(BJ92="NULL", E92, BJ92)</f>
        <v>황용주</v>
      </c>
      <c r="C92" s="106" t="str">
        <f t="shared" ref="C92:C93" si="39">BK92</f>
        <v>C</v>
      </c>
      <c r="D92" s="107">
        <f t="shared" ref="D92:D93" si="40">BL92</f>
        <v>0.89269499810270192</v>
      </c>
      <c r="E92" s="108">
        <f t="shared" ref="E92:E93" si="41">U92</f>
        <v>1707</v>
      </c>
      <c r="F92" s="282" t="str">
        <f t="shared" ref="F92:F93" si="42">BN92</f>
        <v>17</v>
      </c>
      <c r="G92" s="109" t="str">
        <f t="shared" ref="G92:G93" si="43">BO92</f>
        <v>78바3238</v>
      </c>
      <c r="H92" s="110">
        <f t="shared" ref="H92:H93" si="44">BP92</f>
        <v>2</v>
      </c>
      <c r="I92" s="111">
        <f t="shared" ref="I92:I93" si="45">BQ92</f>
        <v>516.524</v>
      </c>
      <c r="J92" s="112">
        <f t="shared" ref="J92:J93" si="46">AB92/AA92</f>
        <v>5.3094905896823646E-3</v>
      </c>
      <c r="K92" s="112">
        <f t="shared" ref="K92:K93" si="47">AC92/AA92</f>
        <v>0.33438282361508104</v>
      </c>
      <c r="L92" s="112">
        <f t="shared" ref="L92:L93" si="48">AD92/I92</f>
        <v>0.24587434465775065</v>
      </c>
      <c r="M92" s="113">
        <f t="shared" ref="M92:M93" si="49">Z92</f>
        <v>9.9939999999999998</v>
      </c>
      <c r="N92" s="114">
        <f t="shared" ref="N92:N93" si="50">BV92</f>
        <v>0</v>
      </c>
      <c r="O92" s="114">
        <f t="shared" ref="O92:O93" si="51">BW92</f>
        <v>2.5168240004336679</v>
      </c>
      <c r="P92" s="223">
        <f t="shared" ref="P92:P93" si="52">AK92</f>
        <v>0</v>
      </c>
      <c r="Q92" s="224">
        <f t="shared" ref="Q92:Q93" si="53">AE92</f>
        <v>0</v>
      </c>
      <c r="R92" s="224">
        <f t="shared" ref="R92:R93" si="54">AF92</f>
        <v>13</v>
      </c>
      <c r="T92">
        <v>503</v>
      </c>
      <c r="U92">
        <v>1707</v>
      </c>
      <c r="V92" t="s">
        <v>567</v>
      </c>
      <c r="W92">
        <v>516.524</v>
      </c>
      <c r="X92">
        <v>231.83</v>
      </c>
      <c r="Y92">
        <v>2.2280000000000002</v>
      </c>
      <c r="Z92">
        <v>9.9939999999999998</v>
      </c>
      <c r="AA92">
        <v>33.167211999999999</v>
      </c>
      <c r="AB92">
        <v>0.17610100000000001</v>
      </c>
      <c r="AC92">
        <v>11.090546</v>
      </c>
      <c r="AD92" s="1">
        <v>127</v>
      </c>
      <c r="AE92">
        <v>0</v>
      </c>
      <c r="AF92">
        <v>13</v>
      </c>
      <c r="AG92">
        <v>65</v>
      </c>
      <c r="AH92">
        <v>15.573331</v>
      </c>
      <c r="AI92">
        <v>0</v>
      </c>
      <c r="AJ92">
        <v>0</v>
      </c>
      <c r="AK92">
        <v>0</v>
      </c>
      <c r="AL92">
        <v>0</v>
      </c>
      <c r="AM92">
        <v>0.89269499810270192</v>
      </c>
      <c r="AN92" t="s">
        <v>69</v>
      </c>
      <c r="AO92">
        <v>259.00700000000001</v>
      </c>
      <c r="AP92" t="s">
        <v>568</v>
      </c>
      <c r="AQ92" t="s">
        <v>117</v>
      </c>
      <c r="AR92" t="s">
        <v>118</v>
      </c>
      <c r="AS92" t="s">
        <v>117</v>
      </c>
      <c r="AT92" t="s">
        <v>118</v>
      </c>
      <c r="AU92" t="s">
        <v>307</v>
      </c>
      <c r="AV92" t="s">
        <v>567</v>
      </c>
      <c r="AW92" t="s">
        <v>69</v>
      </c>
      <c r="AX92">
        <v>1707</v>
      </c>
      <c r="AY92" t="s">
        <v>352</v>
      </c>
      <c r="AZ92">
        <v>4</v>
      </c>
      <c r="BA92" t="s">
        <v>331</v>
      </c>
      <c r="BB92">
        <v>2</v>
      </c>
      <c r="BC92">
        <v>1</v>
      </c>
      <c r="BE92" t="s">
        <v>437</v>
      </c>
      <c r="BF92" t="s">
        <v>438</v>
      </c>
      <c r="BG92" t="s">
        <v>437</v>
      </c>
      <c r="BI92" t="s">
        <v>117</v>
      </c>
      <c r="BJ92" t="s">
        <v>567</v>
      </c>
      <c r="BK92" t="s">
        <v>69</v>
      </c>
      <c r="BL92">
        <v>0.89269499810270192</v>
      </c>
      <c r="BM92">
        <v>1707</v>
      </c>
      <c r="BN92" t="s">
        <v>118</v>
      </c>
      <c r="BO92" t="s">
        <v>307</v>
      </c>
      <c r="BP92">
        <v>2</v>
      </c>
      <c r="BQ92">
        <v>516.524</v>
      </c>
      <c r="BR92">
        <v>5.3094905896823646E-3</v>
      </c>
      <c r="BS92">
        <v>0.33438282361508104</v>
      </c>
      <c r="BT92">
        <v>0.24587434465775065</v>
      </c>
      <c r="BU92">
        <v>9.9939999999999998</v>
      </c>
      <c r="BV92">
        <v>0</v>
      </c>
      <c r="BW92">
        <v>2.5168240004336679</v>
      </c>
      <c r="BX92">
        <v>0</v>
      </c>
      <c r="BY92">
        <v>0</v>
      </c>
      <c r="BZ92">
        <v>13</v>
      </c>
    </row>
    <row r="93" spans="1:78" ht="16.5">
      <c r="A93" s="120" t="str">
        <f t="shared" si="37"/>
        <v>강화교통</v>
      </c>
      <c r="B93" s="121" t="str">
        <f t="shared" si="38"/>
        <v>황원구</v>
      </c>
      <c r="C93" s="122" t="str">
        <f t="shared" si="39"/>
        <v>A</v>
      </c>
      <c r="D93" s="123">
        <f t="shared" si="40"/>
        <v>0.97444444444444434</v>
      </c>
      <c r="E93" s="124">
        <f t="shared" si="41"/>
        <v>6980</v>
      </c>
      <c r="F93" s="281" t="str">
        <f t="shared" si="42"/>
        <v>70</v>
      </c>
      <c r="G93" s="125" t="str">
        <f t="shared" si="43"/>
        <v>78바3221</v>
      </c>
      <c r="H93" s="126">
        <f t="shared" si="44"/>
        <v>1</v>
      </c>
      <c r="I93" s="127">
        <f t="shared" si="45"/>
        <v>1694.566</v>
      </c>
      <c r="J93" s="128">
        <f t="shared" si="46"/>
        <v>2.4478023663291257E-2</v>
      </c>
      <c r="K93" s="128">
        <f t="shared" si="47"/>
        <v>0.31157734720067248</v>
      </c>
      <c r="L93" s="128">
        <f t="shared" si="48"/>
        <v>0.16641429132887123</v>
      </c>
      <c r="M93" s="129">
        <f t="shared" si="49"/>
        <v>13.643000000000001</v>
      </c>
      <c r="N93" s="130">
        <f t="shared" si="50"/>
        <v>0.17703648013709705</v>
      </c>
      <c r="O93" s="130">
        <f t="shared" si="51"/>
        <v>27.204605781067247</v>
      </c>
      <c r="P93" s="221">
        <f t="shared" si="52"/>
        <v>16</v>
      </c>
      <c r="Q93" s="222">
        <f t="shared" si="53"/>
        <v>3</v>
      </c>
      <c r="R93" s="222">
        <f t="shared" si="54"/>
        <v>461</v>
      </c>
      <c r="T93">
        <v>503</v>
      </c>
      <c r="U93">
        <v>6980</v>
      </c>
      <c r="V93" t="s">
        <v>241</v>
      </c>
      <c r="W93">
        <v>1694.566</v>
      </c>
      <c r="X93">
        <v>644.04200000000003</v>
      </c>
      <c r="Y93">
        <v>2.6309999999999998</v>
      </c>
      <c r="Z93">
        <v>13.643000000000001</v>
      </c>
      <c r="AA93">
        <v>74.726376000000002</v>
      </c>
      <c r="AB93">
        <v>1.8291539999999999</v>
      </c>
      <c r="AC93">
        <v>23.283045999999999</v>
      </c>
      <c r="AD93" s="1">
        <v>282</v>
      </c>
      <c r="AE93">
        <v>3</v>
      </c>
      <c r="AF93">
        <v>461</v>
      </c>
      <c r="AG93">
        <v>84</v>
      </c>
      <c r="AH93">
        <v>22.676946000000001</v>
      </c>
      <c r="AI93">
        <v>5613.5</v>
      </c>
      <c r="AJ93">
        <v>0</v>
      </c>
      <c r="AK93">
        <v>16</v>
      </c>
      <c r="AL93">
        <v>8613</v>
      </c>
      <c r="AM93">
        <v>0.97444444444444434</v>
      </c>
      <c r="AN93" t="s">
        <v>66</v>
      </c>
      <c r="AO93">
        <v>1694.566</v>
      </c>
      <c r="AP93" t="s">
        <v>569</v>
      </c>
      <c r="AQ93" t="s">
        <v>117</v>
      </c>
      <c r="AR93" t="s">
        <v>120</v>
      </c>
      <c r="AS93" t="s">
        <v>117</v>
      </c>
      <c r="AT93" t="s">
        <v>120</v>
      </c>
      <c r="AU93" t="s">
        <v>185</v>
      </c>
      <c r="AV93" t="s">
        <v>241</v>
      </c>
      <c r="AW93" t="s">
        <v>66</v>
      </c>
      <c r="AX93">
        <v>6980</v>
      </c>
      <c r="AY93" t="s">
        <v>392</v>
      </c>
      <c r="AZ93">
        <v>1</v>
      </c>
      <c r="BA93" t="s">
        <v>393</v>
      </c>
      <c r="BB93">
        <v>1</v>
      </c>
      <c r="BC93">
        <v>1</v>
      </c>
      <c r="BE93" t="s">
        <v>69</v>
      </c>
      <c r="BF93">
        <v>2</v>
      </c>
      <c r="BG93" t="s">
        <v>298</v>
      </c>
      <c r="BI93" t="s">
        <v>117</v>
      </c>
      <c r="BJ93" t="s">
        <v>241</v>
      </c>
      <c r="BK93" t="s">
        <v>66</v>
      </c>
      <c r="BL93">
        <v>0.97444444444444434</v>
      </c>
      <c r="BM93">
        <v>6980</v>
      </c>
      <c r="BN93" t="s">
        <v>120</v>
      </c>
      <c r="BO93" t="s">
        <v>185</v>
      </c>
      <c r="BP93">
        <v>1</v>
      </c>
      <c r="BQ93">
        <v>1694.566</v>
      </c>
      <c r="BR93">
        <v>2.4478023663291257E-2</v>
      </c>
      <c r="BS93">
        <v>0.31157734720067248</v>
      </c>
      <c r="BT93">
        <v>0.16641429132887123</v>
      </c>
      <c r="BU93">
        <v>13.643000000000001</v>
      </c>
      <c r="BV93">
        <v>0.17703648013709705</v>
      </c>
      <c r="BW93">
        <v>27.204605781067247</v>
      </c>
      <c r="BX93">
        <v>16</v>
      </c>
      <c r="BY93">
        <v>3</v>
      </c>
      <c r="BZ93">
        <v>461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9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5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9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3" t="s">
        <v>570</v>
      </c>
      <c r="B2" s="254"/>
      <c r="C2" s="255"/>
      <c r="D2" s="256"/>
      <c r="E2" s="253"/>
      <c r="F2" s="257"/>
      <c r="G2" s="253"/>
      <c r="H2" s="253"/>
      <c r="I2" s="253"/>
      <c r="J2" s="253"/>
      <c r="K2" s="232"/>
      <c r="L2" s="232"/>
      <c r="M2" s="232"/>
      <c r="N2" s="232"/>
      <c r="O2" s="232"/>
      <c r="P2" s="232"/>
      <c r="Q2" s="232"/>
      <c r="R2" s="232"/>
    </row>
    <row r="3" spans="1:18">
      <c r="A3" s="23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</row>
    <row r="4" spans="1:18" ht="26.25">
      <c r="A4" s="258" t="s">
        <v>571</v>
      </c>
      <c r="B4" s="259"/>
      <c r="C4" s="260"/>
      <c r="D4" s="261"/>
      <c r="E4" s="262"/>
      <c r="F4" s="263"/>
      <c r="G4" s="232"/>
      <c r="H4" s="262"/>
      <c r="I4" s="232"/>
      <c r="J4" s="232"/>
      <c r="K4" s="232"/>
      <c r="L4" s="232"/>
      <c r="M4" s="232"/>
      <c r="N4" s="232"/>
      <c r="O4" s="232"/>
      <c r="P4" s="232"/>
      <c r="Q4" s="232"/>
      <c r="R4" s="232"/>
    </row>
    <row r="5" spans="1:18" ht="26.25">
      <c r="A5" s="235"/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</row>
    <row r="6" spans="1:18" ht="17.25">
      <c r="A6" s="236" t="s">
        <v>572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</row>
    <row r="7" spans="1:18" ht="17.25">
      <c r="A7" s="236"/>
      <c r="B7" s="232"/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</row>
    <row r="8" spans="1:18" ht="17.25">
      <c r="A8" s="233" t="s">
        <v>267</v>
      </c>
      <c r="B8" s="234"/>
      <c r="C8" s="234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</row>
    <row r="9" spans="1:18">
      <c r="A9" s="234"/>
      <c r="B9" s="234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</row>
    <row r="10" spans="1:18">
      <c r="A10" s="234" t="s">
        <v>573</v>
      </c>
      <c r="B10" s="234"/>
      <c r="C10" s="234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</row>
    <row r="11" spans="1:18">
      <c r="A11" s="234"/>
      <c r="B11" s="234"/>
      <c r="C11" s="234"/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</row>
    <row r="12" spans="1:18">
      <c r="A12" s="232"/>
      <c r="B12" s="232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</row>
    <row r="13" spans="1:18" ht="37.5" customHeight="1">
      <c r="A13" s="264" t="s">
        <v>0</v>
      </c>
      <c r="B13" s="265" t="s">
        <v>74</v>
      </c>
      <c r="C13" s="266" t="s">
        <v>65</v>
      </c>
      <c r="D13" s="266" t="s">
        <v>158</v>
      </c>
      <c r="E13" s="267" t="s">
        <v>144</v>
      </c>
      <c r="F13" s="265" t="s">
        <v>149</v>
      </c>
      <c r="G13" s="267" t="s">
        <v>147</v>
      </c>
      <c r="H13" s="267" t="s">
        <v>151</v>
      </c>
      <c r="I13" s="239" t="s">
        <v>153</v>
      </c>
      <c r="J13" s="267" t="s">
        <v>11</v>
      </c>
      <c r="K13" s="267" t="s">
        <v>12</v>
      </c>
      <c r="L13" s="267" t="s">
        <v>13</v>
      </c>
      <c r="M13" s="267" t="s">
        <v>105</v>
      </c>
      <c r="N13" s="267" t="s">
        <v>6</v>
      </c>
      <c r="O13" s="267" t="s">
        <v>7</v>
      </c>
      <c r="P13" s="267" t="s">
        <v>163</v>
      </c>
      <c r="Q13" s="268" t="s">
        <v>165</v>
      </c>
      <c r="R13" s="268" t="s">
        <v>166</v>
      </c>
    </row>
    <row r="14" spans="1:18" ht="16.5">
      <c r="A14" s="269" t="s">
        <v>117</v>
      </c>
      <c r="B14" s="270" t="s">
        <v>206</v>
      </c>
      <c r="C14" s="271" t="s">
        <v>67</v>
      </c>
      <c r="D14" s="272">
        <v>0.80315789473684218</v>
      </c>
      <c r="E14" s="273">
        <v>3444</v>
      </c>
      <c r="F14" s="237" t="s">
        <v>119</v>
      </c>
      <c r="G14" s="274" t="s">
        <v>176</v>
      </c>
      <c r="H14" s="275">
        <v>1</v>
      </c>
      <c r="I14" s="238">
        <v>4548.9939999999997</v>
      </c>
      <c r="J14" s="276">
        <v>4.712300875816982E-2</v>
      </c>
      <c r="K14" s="276">
        <v>0.23851182698256548</v>
      </c>
      <c r="L14" s="276">
        <v>0.21081584192021358</v>
      </c>
      <c r="M14" s="277">
        <v>18.725000000000001</v>
      </c>
      <c r="N14" s="278">
        <v>2.1982882369156787E-2</v>
      </c>
      <c r="O14" s="278">
        <v>39.239445028944864</v>
      </c>
      <c r="P14" s="279">
        <v>52</v>
      </c>
      <c r="Q14" s="280">
        <v>1</v>
      </c>
      <c r="R14" s="280">
        <v>1785</v>
      </c>
    </row>
    <row r="15" spans="1:18" ht="16.5">
      <c r="A15" s="269" t="s">
        <v>117</v>
      </c>
      <c r="B15" s="270" t="s">
        <v>251</v>
      </c>
      <c r="C15" s="271" t="s">
        <v>67</v>
      </c>
      <c r="D15" s="272">
        <v>0.80214285714285716</v>
      </c>
      <c r="E15" s="273">
        <v>8368</v>
      </c>
      <c r="F15" s="237" t="s">
        <v>122</v>
      </c>
      <c r="G15" s="274" t="s">
        <v>198</v>
      </c>
      <c r="H15" s="275">
        <v>1</v>
      </c>
      <c r="I15" s="238">
        <v>3101.7959999999998</v>
      </c>
      <c r="J15" s="276">
        <v>5.844968717558896E-2</v>
      </c>
      <c r="K15" s="276">
        <v>0.35663504829554232</v>
      </c>
      <c r="L15" s="276">
        <v>0.25243439607246898</v>
      </c>
      <c r="M15" s="277">
        <v>14.553000000000001</v>
      </c>
      <c r="N15" s="278">
        <v>3.2239386471579694E-2</v>
      </c>
      <c r="O15" s="278">
        <v>12.63783949685924</v>
      </c>
      <c r="P15" s="279">
        <v>26</v>
      </c>
      <c r="Q15" s="280">
        <v>1</v>
      </c>
      <c r="R15" s="280">
        <v>392</v>
      </c>
    </row>
    <row r="16" spans="1:18" ht="16.5">
      <c r="A16" s="269" t="s">
        <v>117</v>
      </c>
      <c r="B16" s="270" t="s">
        <v>161</v>
      </c>
      <c r="C16" s="271" t="s">
        <v>67</v>
      </c>
      <c r="D16" s="272">
        <v>0.80528600981247433</v>
      </c>
      <c r="E16" s="273">
        <v>2724</v>
      </c>
      <c r="F16" s="237" t="s">
        <v>121</v>
      </c>
      <c r="G16" s="274" t="s">
        <v>194</v>
      </c>
      <c r="H16" s="275">
        <v>4</v>
      </c>
      <c r="I16" s="238">
        <v>2069.8140000000003</v>
      </c>
      <c r="J16" s="276">
        <v>1.1608107329667454E-2</v>
      </c>
      <c r="K16" s="276">
        <v>0.36252420822956938</v>
      </c>
      <c r="L16" s="276">
        <v>0.28553290295649758</v>
      </c>
      <c r="M16" s="277">
        <v>15.361000000000001</v>
      </c>
      <c r="N16" s="278">
        <v>1.2078379989699555</v>
      </c>
      <c r="O16" s="278">
        <v>39.76202692609094</v>
      </c>
      <c r="P16" s="279">
        <v>27</v>
      </c>
      <c r="Q16" s="280">
        <v>25</v>
      </c>
      <c r="R16" s="280">
        <v>823</v>
      </c>
    </row>
    <row r="17" spans="1:18" ht="16.5">
      <c r="A17" s="269" t="s">
        <v>117</v>
      </c>
      <c r="B17" s="270" t="s">
        <v>212</v>
      </c>
      <c r="C17" s="271" t="s">
        <v>67</v>
      </c>
      <c r="D17" s="272">
        <v>0.80941176470588228</v>
      </c>
      <c r="E17" s="273">
        <v>4106</v>
      </c>
      <c r="F17" s="237" t="s">
        <v>121</v>
      </c>
      <c r="G17" s="274" t="s">
        <v>193</v>
      </c>
      <c r="H17" s="275">
        <v>1</v>
      </c>
      <c r="I17" s="238">
        <v>3755.1930000000002</v>
      </c>
      <c r="J17" s="276">
        <v>1.49677473668771E-2</v>
      </c>
      <c r="K17" s="276">
        <v>0.27425563888810989</v>
      </c>
      <c r="L17" s="276">
        <v>0.19865823141447056</v>
      </c>
      <c r="M17" s="277">
        <v>13.692</v>
      </c>
      <c r="N17" s="278">
        <v>5.3259579467686481E-2</v>
      </c>
      <c r="O17" s="278">
        <v>24.259738447531191</v>
      </c>
      <c r="P17" s="279">
        <v>19</v>
      </c>
      <c r="Q17" s="280">
        <v>2</v>
      </c>
      <c r="R17" s="280">
        <v>911</v>
      </c>
    </row>
    <row r="18" spans="1:18" ht="16.5">
      <c r="A18" s="269" t="s">
        <v>117</v>
      </c>
      <c r="B18" s="270" t="s">
        <v>214</v>
      </c>
      <c r="C18" s="271" t="s">
        <v>67</v>
      </c>
      <c r="D18" s="272">
        <v>0.82406249999999992</v>
      </c>
      <c r="E18" s="273">
        <v>2377</v>
      </c>
      <c r="F18" s="237" t="s">
        <v>121</v>
      </c>
      <c r="G18" s="274" t="s">
        <v>191</v>
      </c>
      <c r="H18" s="275">
        <v>1</v>
      </c>
      <c r="I18" s="238">
        <v>3704.16</v>
      </c>
      <c r="J18" s="276">
        <v>1.1828060155783911E-2</v>
      </c>
      <c r="K18" s="276">
        <v>0.30280757770794958</v>
      </c>
      <c r="L18" s="276">
        <v>0.22920176234287937</v>
      </c>
      <c r="M18" s="277">
        <v>14.49</v>
      </c>
      <c r="N18" s="278">
        <v>0.161980044058572</v>
      </c>
      <c r="O18" s="278">
        <v>22.785192864239125</v>
      </c>
      <c r="P18" s="279">
        <v>45</v>
      </c>
      <c r="Q18" s="280">
        <v>6</v>
      </c>
      <c r="R18" s="280">
        <v>844</v>
      </c>
    </row>
    <row r="19" spans="1:18" ht="16.5">
      <c r="A19" s="269" t="s">
        <v>117</v>
      </c>
      <c r="B19" s="270" t="s">
        <v>171</v>
      </c>
      <c r="C19" s="271" t="s">
        <v>67</v>
      </c>
      <c r="D19" s="272">
        <v>0.84631578947368435</v>
      </c>
      <c r="E19" s="273">
        <v>8133</v>
      </c>
      <c r="F19" s="237" t="s">
        <v>119</v>
      </c>
      <c r="G19" s="274" t="s">
        <v>176</v>
      </c>
      <c r="H19" s="275">
        <v>1</v>
      </c>
      <c r="I19" s="238">
        <v>3740.3310000000001</v>
      </c>
      <c r="J19" s="276">
        <v>3.7652119376196898E-2</v>
      </c>
      <c r="K19" s="276">
        <v>0.23042120569397093</v>
      </c>
      <c r="L19" s="276">
        <v>0.13207387260646183</v>
      </c>
      <c r="M19" s="277">
        <v>15.257999999999999</v>
      </c>
      <c r="N19" s="278">
        <v>0.13367800871099375</v>
      </c>
      <c r="O19" s="278">
        <v>4.5717878979159865</v>
      </c>
      <c r="P19" s="279">
        <v>15</v>
      </c>
      <c r="Q19" s="280">
        <v>5</v>
      </c>
      <c r="R19" s="280">
        <v>171</v>
      </c>
    </row>
    <row r="20" spans="1:18" ht="16.5">
      <c r="A20" s="269" t="s">
        <v>117</v>
      </c>
      <c r="B20" s="270" t="s">
        <v>283</v>
      </c>
      <c r="C20" s="271" t="s">
        <v>67</v>
      </c>
      <c r="D20" s="272">
        <v>0.84275862068965524</v>
      </c>
      <c r="E20" s="273">
        <v>7543</v>
      </c>
      <c r="F20" s="237" t="s">
        <v>122</v>
      </c>
      <c r="G20" s="274" t="s">
        <v>282</v>
      </c>
      <c r="H20" s="275">
        <v>1</v>
      </c>
      <c r="I20" s="238">
        <v>2900.9650000000001</v>
      </c>
      <c r="J20" s="276">
        <v>1.635999970503485E-2</v>
      </c>
      <c r="K20" s="276">
        <v>0.31600888182036529</v>
      </c>
      <c r="L20" s="276">
        <v>0.22785521369613213</v>
      </c>
      <c r="M20" s="277">
        <v>11.13</v>
      </c>
      <c r="N20" s="278">
        <v>0.13788515200976226</v>
      </c>
      <c r="O20" s="278">
        <v>7.1700279045076378</v>
      </c>
      <c r="P20" s="279">
        <v>8</v>
      </c>
      <c r="Q20" s="280">
        <v>4</v>
      </c>
      <c r="R20" s="280">
        <v>208</v>
      </c>
    </row>
    <row r="21" spans="1:18" ht="16.5">
      <c r="A21" s="269" t="s">
        <v>117</v>
      </c>
      <c r="B21" s="270" t="s">
        <v>294</v>
      </c>
      <c r="C21" s="271" t="s">
        <v>67</v>
      </c>
      <c r="D21" s="272">
        <v>0.81519999999999992</v>
      </c>
      <c r="E21" s="273">
        <v>3217</v>
      </c>
      <c r="F21" s="237" t="s">
        <v>118</v>
      </c>
      <c r="G21" s="274" t="s">
        <v>293</v>
      </c>
      <c r="H21" s="275">
        <v>1</v>
      </c>
      <c r="I21" s="238">
        <v>2203.3319999999999</v>
      </c>
      <c r="J21" s="276">
        <v>1.3313567448002914E-2</v>
      </c>
      <c r="K21" s="276">
        <v>0.3777537672378668</v>
      </c>
      <c r="L21" s="276">
        <v>0.19470511026027854</v>
      </c>
      <c r="M21" s="277">
        <v>11.233000000000001</v>
      </c>
      <c r="N21" s="278">
        <v>0</v>
      </c>
      <c r="O21" s="278">
        <v>1.4069600042118029</v>
      </c>
      <c r="P21" s="279">
        <v>0</v>
      </c>
      <c r="Q21" s="280">
        <v>0</v>
      </c>
      <c r="R21" s="280">
        <v>31</v>
      </c>
    </row>
    <row r="22" spans="1:18" ht="16.5">
      <c r="A22" s="269" t="s">
        <v>117</v>
      </c>
      <c r="B22" s="270" t="s">
        <v>255</v>
      </c>
      <c r="C22" s="271" t="s">
        <v>70</v>
      </c>
      <c r="D22" s="272">
        <v>0.79717948717948717</v>
      </c>
      <c r="E22" s="273">
        <v>4743</v>
      </c>
      <c r="F22" s="237" t="s">
        <v>119</v>
      </c>
      <c r="G22" s="274" t="s">
        <v>175</v>
      </c>
      <c r="H22" s="275">
        <v>1</v>
      </c>
      <c r="I22" s="238">
        <v>2522.2379999999998</v>
      </c>
      <c r="J22" s="276">
        <v>2.6906098436086247E-2</v>
      </c>
      <c r="K22" s="276">
        <v>0.26029333063756077</v>
      </c>
      <c r="L22" s="276">
        <v>0.17880945414350272</v>
      </c>
      <c r="M22" s="277">
        <v>14.432</v>
      </c>
      <c r="N22" s="278">
        <v>3.9647329078381977E-2</v>
      </c>
      <c r="O22" s="278">
        <v>11.339136116417246</v>
      </c>
      <c r="P22" s="279">
        <v>22</v>
      </c>
      <c r="Q22" s="280">
        <v>1</v>
      </c>
      <c r="R22" s="280">
        <v>286</v>
      </c>
    </row>
    <row r="23" spans="1:18" ht="16.5">
      <c r="A23" s="269" t="s">
        <v>117</v>
      </c>
      <c r="B23" s="270" t="s">
        <v>219</v>
      </c>
      <c r="C23" s="271" t="s">
        <v>70</v>
      </c>
      <c r="D23" s="272">
        <v>0.76735986898537289</v>
      </c>
      <c r="E23" s="273">
        <v>4156</v>
      </c>
      <c r="F23" s="237" t="s">
        <v>122</v>
      </c>
      <c r="G23" s="274" t="s">
        <v>282</v>
      </c>
      <c r="H23" s="275">
        <v>3</v>
      </c>
      <c r="I23" s="238">
        <v>1934.0029999999999</v>
      </c>
      <c r="J23" s="276">
        <v>3.2787757734144683E-2</v>
      </c>
      <c r="K23" s="276">
        <v>0.41741719626823365</v>
      </c>
      <c r="L23" s="276">
        <v>0.21147847237051856</v>
      </c>
      <c r="M23" s="277">
        <v>14.521000000000001</v>
      </c>
      <c r="N23" s="278">
        <v>0.20682491185380789</v>
      </c>
      <c r="O23" s="278">
        <v>19.389835486294491</v>
      </c>
      <c r="P23" s="279">
        <v>32</v>
      </c>
      <c r="Q23" s="280">
        <v>4</v>
      </c>
      <c r="R23" s="280">
        <v>375</v>
      </c>
    </row>
    <row r="24" spans="1:18" ht="16.5">
      <c r="A24" s="269" t="s">
        <v>117</v>
      </c>
      <c r="B24" s="270" t="s">
        <v>321</v>
      </c>
      <c r="C24" s="271" t="s">
        <v>67</v>
      </c>
      <c r="D24" s="272">
        <v>0.8147926924164629</v>
      </c>
      <c r="E24" s="273">
        <v>1424</v>
      </c>
      <c r="F24" s="237" t="s">
        <v>118</v>
      </c>
      <c r="G24" s="274" t="s">
        <v>299</v>
      </c>
      <c r="H24" s="275">
        <v>2</v>
      </c>
      <c r="I24" s="238">
        <v>2501.1460000000002</v>
      </c>
      <c r="J24" s="276">
        <v>1.8975034438441164E-2</v>
      </c>
      <c r="K24" s="276">
        <v>0.40532625995489679</v>
      </c>
      <c r="L24" s="276">
        <v>0.14793218788507348</v>
      </c>
      <c r="M24" s="277">
        <v>12.789</v>
      </c>
      <c r="N24" s="278">
        <v>0.95956013763290904</v>
      </c>
      <c r="O24" s="278">
        <v>8.2762061870838401</v>
      </c>
      <c r="P24" s="279">
        <v>35</v>
      </c>
      <c r="Q24" s="280">
        <v>24</v>
      </c>
      <c r="R24" s="280">
        <v>207</v>
      </c>
    </row>
    <row r="25" spans="1:18" ht="16.5">
      <c r="A25" s="269" t="s">
        <v>117</v>
      </c>
      <c r="B25" s="270" t="s">
        <v>322</v>
      </c>
      <c r="C25" s="271" t="s">
        <v>67</v>
      </c>
      <c r="D25" s="272">
        <v>0.82360000000000011</v>
      </c>
      <c r="E25" s="273">
        <v>8247</v>
      </c>
      <c r="F25" s="237" t="s">
        <v>118</v>
      </c>
      <c r="G25" s="274" t="s">
        <v>307</v>
      </c>
      <c r="H25" s="275">
        <v>1</v>
      </c>
      <c r="I25" s="238">
        <v>2340.2510000000002</v>
      </c>
      <c r="J25" s="276">
        <v>3.4580867154938119E-2</v>
      </c>
      <c r="K25" s="276">
        <v>0.3334789178141398</v>
      </c>
      <c r="L25" s="276">
        <v>0.12990059613263705</v>
      </c>
      <c r="M25" s="277">
        <v>12.288</v>
      </c>
      <c r="N25" s="278">
        <v>1.2391833183705507</v>
      </c>
      <c r="O25" s="278">
        <v>5.2985769475154587</v>
      </c>
      <c r="P25" s="279">
        <v>5</v>
      </c>
      <c r="Q25" s="280">
        <v>29</v>
      </c>
      <c r="R25" s="280">
        <v>124</v>
      </c>
    </row>
    <row r="26" spans="1:18" ht="16.5" customHeight="1">
      <c r="A26" s="269" t="s">
        <v>117</v>
      </c>
      <c r="B26" s="270" t="s">
        <v>224</v>
      </c>
      <c r="C26" s="271" t="s">
        <v>70</v>
      </c>
      <c r="D26" s="272">
        <v>0.79206896551724149</v>
      </c>
      <c r="E26" s="273">
        <v>5141</v>
      </c>
      <c r="F26" s="237" t="s">
        <v>120</v>
      </c>
      <c r="G26" s="274" t="s">
        <v>180</v>
      </c>
      <c r="H26" s="275">
        <v>1</v>
      </c>
      <c r="I26" s="238">
        <v>3329.9349999999999</v>
      </c>
      <c r="J26" s="276">
        <v>1.3926438723807071E-2</v>
      </c>
      <c r="K26" s="276">
        <v>0.30716323817316754</v>
      </c>
      <c r="L26" s="276">
        <v>0.26787309662200615</v>
      </c>
      <c r="M26" s="277">
        <v>14.074</v>
      </c>
      <c r="N26" s="278">
        <v>9.0091848639688166E-2</v>
      </c>
      <c r="O26" s="278">
        <v>12.73298127440926</v>
      </c>
      <c r="P26" s="279">
        <v>11</v>
      </c>
      <c r="Q26" s="280">
        <v>3</v>
      </c>
      <c r="R26" s="280">
        <v>424</v>
      </c>
    </row>
    <row r="27" spans="1:18" ht="16.5">
      <c r="A27" s="269" t="s">
        <v>117</v>
      </c>
      <c r="B27" s="270" t="s">
        <v>226</v>
      </c>
      <c r="C27" s="271" t="s">
        <v>67</v>
      </c>
      <c r="D27" s="272">
        <v>0.81481481481481488</v>
      </c>
      <c r="E27" s="273">
        <v>6860</v>
      </c>
      <c r="F27" s="237" t="s">
        <v>120</v>
      </c>
      <c r="G27" s="274" t="s">
        <v>179</v>
      </c>
      <c r="H27" s="275">
        <v>1</v>
      </c>
      <c r="I27" s="238">
        <v>3713.4479999999999</v>
      </c>
      <c r="J27" s="276">
        <v>1.7993076796347152E-2</v>
      </c>
      <c r="K27" s="276">
        <v>0.30632471307472642</v>
      </c>
      <c r="L27" s="276">
        <v>0.23159069414732616</v>
      </c>
      <c r="M27" s="277">
        <v>16.920999999999999</v>
      </c>
      <c r="N27" s="278">
        <v>0.18850405337573059</v>
      </c>
      <c r="O27" s="278">
        <v>27.252300288034196</v>
      </c>
      <c r="P27" s="279">
        <v>9</v>
      </c>
      <c r="Q27" s="280">
        <v>7</v>
      </c>
      <c r="R27" s="280">
        <v>1012</v>
      </c>
    </row>
    <row r="28" spans="1:18" ht="16.5">
      <c r="A28" s="269" t="s">
        <v>117</v>
      </c>
      <c r="B28" s="270" t="s">
        <v>295</v>
      </c>
      <c r="C28" s="271" t="s">
        <v>67</v>
      </c>
      <c r="D28" s="272">
        <v>0.81620689655172418</v>
      </c>
      <c r="E28" s="273">
        <v>2741</v>
      </c>
      <c r="F28" s="237" t="s">
        <v>122</v>
      </c>
      <c r="G28" s="274" t="s">
        <v>282</v>
      </c>
      <c r="H28" s="275">
        <v>1</v>
      </c>
      <c r="I28" s="238">
        <v>2864.4279999999999</v>
      </c>
      <c r="J28" s="276">
        <v>3.4787189121277776E-2</v>
      </c>
      <c r="K28" s="276">
        <v>0.33373594457983607</v>
      </c>
      <c r="L28" s="276">
        <v>0.24786798620876491</v>
      </c>
      <c r="M28" s="277">
        <v>13.291</v>
      </c>
      <c r="N28" s="278">
        <v>0.59348672754211318</v>
      </c>
      <c r="O28" s="278">
        <v>13.12652997387262</v>
      </c>
      <c r="P28" s="279">
        <v>15</v>
      </c>
      <c r="Q28" s="280">
        <v>17</v>
      </c>
      <c r="R28" s="280">
        <v>376</v>
      </c>
    </row>
    <row r="29" spans="1:18" ht="16.5">
      <c r="A29" s="269" t="s">
        <v>117</v>
      </c>
      <c r="B29" s="270" t="s">
        <v>323</v>
      </c>
      <c r="C29" s="271" t="s">
        <v>67</v>
      </c>
      <c r="D29" s="272">
        <v>0.84502394561801686</v>
      </c>
      <c r="E29" s="273">
        <v>6479</v>
      </c>
      <c r="F29" s="237" t="s">
        <v>119</v>
      </c>
      <c r="G29" s="274" t="s">
        <v>177</v>
      </c>
      <c r="H29" s="275">
        <v>7</v>
      </c>
      <c r="I29" s="238">
        <v>2321.2339999999999</v>
      </c>
      <c r="J29" s="276">
        <v>1.9222327429198285E-2</v>
      </c>
      <c r="K29" s="276">
        <v>0.32559520012021181</v>
      </c>
      <c r="L29" s="276">
        <v>0.22229555486435232</v>
      </c>
      <c r="M29" s="277">
        <v>15.03</v>
      </c>
      <c r="N29" s="278">
        <v>0.56004694054972481</v>
      </c>
      <c r="O29" s="278">
        <v>47.043943006176889</v>
      </c>
      <c r="P29" s="279">
        <v>20</v>
      </c>
      <c r="Q29" s="280">
        <v>13</v>
      </c>
      <c r="R29" s="280">
        <v>1092</v>
      </c>
    </row>
    <row r="30" spans="1:18" ht="16.5">
      <c r="A30" s="269" t="s">
        <v>117</v>
      </c>
      <c r="B30" s="270" t="s">
        <v>529</v>
      </c>
      <c r="C30" s="271" t="s">
        <v>67</v>
      </c>
      <c r="D30" s="272">
        <v>0.81923076923076921</v>
      </c>
      <c r="E30" s="273">
        <v>2964</v>
      </c>
      <c r="F30" s="237" t="s">
        <v>119</v>
      </c>
      <c r="G30" s="274" t="s">
        <v>442</v>
      </c>
      <c r="H30" s="275">
        <v>1</v>
      </c>
      <c r="I30" s="238">
        <v>946.66399999999999</v>
      </c>
      <c r="J30" s="276">
        <v>1.2509098010155192E-2</v>
      </c>
      <c r="K30" s="276">
        <v>0.25187999854445237</v>
      </c>
      <c r="L30" s="276">
        <v>0.18591601666483568</v>
      </c>
      <c r="M30" s="277">
        <v>13.646000000000001</v>
      </c>
      <c r="N30" s="278">
        <v>0</v>
      </c>
      <c r="O30" s="278">
        <v>19.753576770638791</v>
      </c>
      <c r="P30" s="279">
        <v>7</v>
      </c>
      <c r="Q30" s="280">
        <v>0</v>
      </c>
      <c r="R30" s="280">
        <v>187</v>
      </c>
    </row>
    <row r="31" spans="1:18" ht="16.5">
      <c r="A31" s="269" t="s">
        <v>117</v>
      </c>
      <c r="B31" s="270" t="s">
        <v>325</v>
      </c>
      <c r="C31" s="271" t="s">
        <v>67</v>
      </c>
      <c r="D31" s="272">
        <v>0.83954840890786109</v>
      </c>
      <c r="E31" s="273">
        <v>8899</v>
      </c>
      <c r="F31" s="237" t="s">
        <v>118</v>
      </c>
      <c r="G31" s="274" t="s">
        <v>307</v>
      </c>
      <c r="H31" s="275">
        <v>3</v>
      </c>
      <c r="I31" s="238">
        <v>1547.4179999999999</v>
      </c>
      <c r="J31" s="276">
        <v>2.4454893214596891E-2</v>
      </c>
      <c r="K31" s="276">
        <v>0.39342775080442566</v>
      </c>
      <c r="L31" s="276">
        <v>0.16479063834077154</v>
      </c>
      <c r="M31" s="277">
        <v>12.912000000000001</v>
      </c>
      <c r="N31" s="278">
        <v>0.38774267844887422</v>
      </c>
      <c r="O31" s="278">
        <v>12.213894371139538</v>
      </c>
      <c r="P31" s="279">
        <v>27</v>
      </c>
      <c r="Q31" s="280">
        <v>6</v>
      </c>
      <c r="R31" s="280">
        <v>189</v>
      </c>
    </row>
    <row r="32" spans="1:18" ht="16.5">
      <c r="A32" s="269" t="s">
        <v>117</v>
      </c>
      <c r="B32" s="270" t="s">
        <v>540</v>
      </c>
      <c r="C32" s="271" t="s">
        <v>67</v>
      </c>
      <c r="D32" s="272">
        <v>0.808420085223298</v>
      </c>
      <c r="E32" s="273">
        <v>5451</v>
      </c>
      <c r="F32" s="237" t="s">
        <v>118</v>
      </c>
      <c r="G32" s="274" t="s">
        <v>441</v>
      </c>
      <c r="H32" s="275">
        <v>2</v>
      </c>
      <c r="I32" s="238">
        <v>741.14799999999991</v>
      </c>
      <c r="J32" s="276">
        <v>1.9876109241663671E-2</v>
      </c>
      <c r="K32" s="276">
        <v>0.41303030275949287</v>
      </c>
      <c r="L32" s="276">
        <v>0.2631053446814941</v>
      </c>
      <c r="M32" s="277">
        <v>13.742000000000001</v>
      </c>
      <c r="N32" s="278">
        <v>1.3492581778538162</v>
      </c>
      <c r="O32" s="278">
        <v>20.10394685002186</v>
      </c>
      <c r="P32" s="279">
        <v>13</v>
      </c>
      <c r="Q32" s="280">
        <v>10</v>
      </c>
      <c r="R32" s="280">
        <v>149</v>
      </c>
    </row>
    <row r="33" spans="1:18" ht="16.5">
      <c r="A33" s="269" t="s">
        <v>117</v>
      </c>
      <c r="B33" s="270" t="s">
        <v>326</v>
      </c>
      <c r="C33" s="271" t="s">
        <v>70</v>
      </c>
      <c r="D33" s="272">
        <v>0.76608341158560522</v>
      </c>
      <c r="E33" s="273">
        <v>9498</v>
      </c>
      <c r="F33" s="237" t="s">
        <v>120</v>
      </c>
      <c r="G33" s="274" t="s">
        <v>311</v>
      </c>
      <c r="H33" s="275">
        <v>3</v>
      </c>
      <c r="I33" s="238">
        <v>3565.9669999999996</v>
      </c>
      <c r="J33" s="276">
        <v>1.8183831963895322E-2</v>
      </c>
      <c r="K33" s="276">
        <v>0.30372875952147549</v>
      </c>
      <c r="L33" s="276">
        <v>0.29529157168308062</v>
      </c>
      <c r="M33" s="277">
        <v>15.842000000000001</v>
      </c>
      <c r="N33" s="278">
        <v>0.36455749590503783</v>
      </c>
      <c r="O33" s="278">
        <v>42.989741632494081</v>
      </c>
      <c r="P33" s="279">
        <v>22</v>
      </c>
      <c r="Q33" s="280">
        <v>13</v>
      </c>
      <c r="R33" s="280">
        <v>1533</v>
      </c>
    </row>
    <row r="34" spans="1:18" ht="16.5">
      <c r="A34" s="269" t="s">
        <v>117</v>
      </c>
      <c r="B34" s="270" t="s">
        <v>327</v>
      </c>
      <c r="C34" s="271" t="s">
        <v>70</v>
      </c>
      <c r="D34" s="272">
        <v>0.7712</v>
      </c>
      <c r="E34" s="273">
        <v>29</v>
      </c>
      <c r="F34" s="237" t="s">
        <v>118</v>
      </c>
      <c r="G34" s="274" t="s">
        <v>307</v>
      </c>
      <c r="H34" s="275">
        <v>1</v>
      </c>
      <c r="I34" s="238">
        <v>2450.42</v>
      </c>
      <c r="J34" s="276">
        <v>1.201232690149553E-2</v>
      </c>
      <c r="K34" s="276">
        <v>0.40239212816905517</v>
      </c>
      <c r="L34" s="276">
        <v>0.22159466540429804</v>
      </c>
      <c r="M34" s="277">
        <v>13.897</v>
      </c>
      <c r="N34" s="278">
        <v>1.4691359032329152</v>
      </c>
      <c r="O34" s="278">
        <v>10.44718864521184</v>
      </c>
      <c r="P34" s="279">
        <v>35</v>
      </c>
      <c r="Q34" s="280">
        <v>36</v>
      </c>
      <c r="R34" s="280">
        <v>256</v>
      </c>
    </row>
    <row r="35" spans="1:18" ht="16.5">
      <c r="A35" s="269" t="s">
        <v>117</v>
      </c>
      <c r="B35" s="270" t="s">
        <v>278</v>
      </c>
      <c r="C35" s="271" t="s">
        <v>70</v>
      </c>
      <c r="D35" s="272">
        <v>0.79212121212121211</v>
      </c>
      <c r="E35" s="273">
        <v>4474</v>
      </c>
      <c r="F35" s="237" t="s">
        <v>121</v>
      </c>
      <c r="G35" s="274" t="s">
        <v>189</v>
      </c>
      <c r="H35" s="275">
        <v>1</v>
      </c>
      <c r="I35" s="238">
        <v>3299.0390000000002</v>
      </c>
      <c r="J35" s="276">
        <v>1.0961846514351571E-2</v>
      </c>
      <c r="K35" s="276">
        <v>0.31054817861009776</v>
      </c>
      <c r="L35" s="276">
        <v>0.28978135754078688</v>
      </c>
      <c r="M35" s="277">
        <v>14.585000000000001</v>
      </c>
      <c r="N35" s="278">
        <v>2.51588417111771</v>
      </c>
      <c r="O35" s="278">
        <v>26.765370157794436</v>
      </c>
      <c r="P35" s="279">
        <v>27</v>
      </c>
      <c r="Q35" s="280">
        <v>83</v>
      </c>
      <c r="R35" s="280">
        <v>883</v>
      </c>
    </row>
  </sheetData>
  <phoneticPr fontId="2" type="noConversion"/>
  <conditionalFormatting sqref="C14:D35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2025-02-03T07:51:46Z</dcterms:modified>
</cp:coreProperties>
</file>