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5AF452ED-3156-4ED4-80F4-740545E9284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0" r:id="rId8"/>
  </sheets>
  <definedNames>
    <definedName name="_xlnm._FilterDatabase" localSheetId="6" hidden="1">'D,F등급 명단'!$A$13:$R$53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운전자별!$A$1:$R$133</definedName>
    <definedName name="_xlnm.Print_Area" localSheetId="1">종합!$A$1:$L$119</definedName>
    <definedName name="_xlnm.Print_Area" localSheetId="3">차량별!$A$1:$T$56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1" i="12" l="1"/>
  <c r="I111" i="12"/>
  <c r="H111" i="12"/>
  <c r="G111" i="12"/>
  <c r="F111" i="12"/>
  <c r="E111" i="12"/>
  <c r="D111" i="12"/>
  <c r="J110" i="12"/>
  <c r="I110" i="12"/>
  <c r="H110" i="12"/>
  <c r="G110" i="12"/>
  <c r="F110" i="12"/>
  <c r="E110" i="12"/>
  <c r="D110" i="12"/>
  <c r="A133" i="7" l="1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26" i="60" l="1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5" i="60"/>
  <c r="F54" i="60" l="1"/>
  <c r="F30" i="60"/>
  <c r="F53" i="60"/>
  <c r="F36" i="60"/>
  <c r="F43" i="60"/>
  <c r="F35" i="60"/>
  <c r="F27" i="60"/>
  <c r="F45" i="60"/>
  <c r="F37" i="60"/>
  <c r="F29" i="60"/>
  <c r="F28" i="60"/>
  <c r="F49" i="60"/>
  <c r="F33" i="60"/>
  <c r="F48" i="60"/>
  <c r="F40" i="60"/>
  <c r="F32" i="60"/>
  <c r="F55" i="60"/>
  <c r="F50" i="60"/>
  <c r="F47" i="60"/>
  <c r="F42" i="60"/>
  <c r="F34" i="60"/>
  <c r="F26" i="60"/>
  <c r="F39" i="60"/>
  <c r="F31" i="60"/>
  <c r="F52" i="60"/>
  <c r="F44" i="60"/>
  <c r="F41" i="60"/>
  <c r="F56" i="60"/>
  <c r="F51" i="60"/>
  <c r="F46" i="60"/>
  <c r="F38" i="60"/>
  <c r="J59" i="12" a="1"/>
  <c r="J59" i="12" l="1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F13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0" i="12" l="1"/>
  <c r="B111" i="12"/>
  <c r="J10" i="12" l="1"/>
  <c r="J35" i="12" s="1"/>
  <c r="N29" i="12"/>
  <c r="F59" i="12" a="1"/>
  <c r="D59" i="12" a="1"/>
  <c r="I59" i="12" a="1"/>
  <c r="E59" i="12" a="1"/>
  <c r="H59" i="12" a="1"/>
  <c r="G59" i="12" a="1"/>
  <c r="F59" i="12" l="1"/>
  <c r="E59" i="12"/>
  <c r="D59" i="12"/>
  <c r="I59" i="12"/>
  <c r="H59" i="12"/>
  <c r="G59" i="12"/>
  <c r="N59" i="12" a="1"/>
  <c r="N59" i="12" l="1"/>
  <c r="K59" i="12" s="1" a="1"/>
  <c r="K59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<sst xmlns="http://schemas.openxmlformats.org/spreadsheetml/2006/main" count="4113" uniqueCount="676">
  <si>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</si>
  <si>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</si>
  <si>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</si>
  <si>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</si>
  <si>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</si>
  <si>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</si>
  <si>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</si>
  <si>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</si>
  <si>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</si>
  <si>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</si>
  <si>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</si>
  <si>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</si>
  <si>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</si>
  <si>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</si>
  <si>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</si>
  <si>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</si>
  <si>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</si>
  <si>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</si>
  <si>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</si>
  <si>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</si>
  <si>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</si>
  <si>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</si>
  <si>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</si>
  <si>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</si>
  <si>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</si>
  <si>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</si>
  <si>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</si>
  <si>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</si>
  <si>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</si>
  <si>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</si>
  <si>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</si>
  <si>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</si>
  <si>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</si>
  <si>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</si>
  <si>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</si>
  <si>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</si>
  <si>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</si>
  <si>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</si>
  <si>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</si>
  <si>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</si>
  <si>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</si>
  <si>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</si>
  <si>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</si>
  <si>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</si>
  <si>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</si>
  <si>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</si>
  <si>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</si>
  <si>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</si>
  <si>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</si>
  <si>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</si>
  <si>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</si>
  <si>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</si>
  <si>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</si>
  <si>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</si>
  <si>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</si>
  <si>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</si>
  <si>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</si>
  <si>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</si>
  <si>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</si>
  <si>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</si>
  <si>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</si>
  <si>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</si>
  <si>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</si>
  <si>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</si>
  <si>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</si>
  <si>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</si>
  <si>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</si>
  <si>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</si>
  <si>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</si>
  <si>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</si>
  <si>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</si>
  <si>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</si>
  <si>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</si>
  <si>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</si>
  <si>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</si>
  <si>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</si>
  <si>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</si>
  <si>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</si>
  <si>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</si>
  <si>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</si>
  <si>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</si>
  <si>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</si>
  <si>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</si>
  <si>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</si>
  <si>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</si>
  <si>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</si>
  <si>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</si>
  <si>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</si>
  <si>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</si>
  <si>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</si>
  <si>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</si>
  <si>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</si>
  <si>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</si>
  <si>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</si>
  <si>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</si>
  <si>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</si>
  <si>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</si>
  <si>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</si>
  <si>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</si>
  <si>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</si>
  <si>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</si>
  <si>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</si>
  <si>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</si>
  <si>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</si>
  <si>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</si>
  <si>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</si>
  <si>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</si>
  <si>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</si>
  <si>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</si>
  <si>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</si>
  <si>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</si>
  <si>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</si>
  <si>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</si>
  <si>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</si>
  <si>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</si>
  <si>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</si>
  <si>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송도버스</t>
  </si>
  <si>
    <t>16-1</t>
  </si>
  <si>
    <t>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</si>
  <si>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</si>
  <si>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</si>
  <si>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</si>
  <si>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</si>
  <si>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</si>
  <si>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</si>
  <si>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</si>
  <si>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</si>
  <si>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</si>
  <si>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</si>
  <si>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</si>
  <si>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</si>
  <si>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</si>
  <si>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</si>
  <si>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</si>
  <si>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</si>
  <si>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</si>
  <si>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</si>
  <si>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</si>
  <si>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</si>
  <si>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</si>
  <si>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</si>
  <si>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</si>
  <si>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</si>
  <si>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</si>
  <si>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</si>
  <si>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</si>
  <si>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</si>
  <si>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</si>
  <si>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</si>
  <si>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</si>
  <si>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</si>
  <si>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</si>
  <si>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</si>
  <si>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</si>
  <si>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</si>
  <si>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</si>
  <si>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</si>
  <si>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</si>
  <si>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</si>
  <si>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</si>
  <si>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</si>
  <si>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최대주행거리</t>
  </si>
  <si>
    <t>[TIP!!] 특별관리 운행사원 관리하려면?</t>
  </si>
  <si>
    <t>이영수</t>
  </si>
  <si>
    <t>송도버스</t>
    <phoneticPr fontId="2" type="noConversion"/>
  </si>
  <si>
    <t>A</t>
    <phoneticPr fontId="2" type="noConversion"/>
  </si>
  <si>
    <t>70바2215</t>
  </si>
  <si>
    <t>70바2225</t>
  </si>
  <si>
    <t>70바2227</t>
  </si>
  <si>
    <t>70바2229</t>
  </si>
  <si>
    <t>70바2231</t>
  </si>
  <si>
    <t>70바2233</t>
  </si>
  <si>
    <t>70바2236</t>
  </si>
  <si>
    <t>70바2243</t>
  </si>
  <si>
    <t>70바2248</t>
  </si>
  <si>
    <t>70바2249</t>
  </si>
  <si>
    <t>70바2279</t>
  </si>
  <si>
    <t>70바2280</t>
  </si>
  <si>
    <t>70바2283</t>
  </si>
  <si>
    <t>70바2286</t>
  </si>
  <si>
    <t>70바2294</t>
  </si>
  <si>
    <t>70바2299</t>
  </si>
  <si>
    <t>70바2314</t>
  </si>
  <si>
    <t>70바2315</t>
  </si>
  <si>
    <t>70바2320</t>
  </si>
  <si>
    <t>70바2324</t>
  </si>
  <si>
    <t>88</t>
  </si>
  <si>
    <t>70바2217</t>
  </si>
  <si>
    <t>70바2221</t>
  </si>
  <si>
    <t>70바2222</t>
  </si>
  <si>
    <t>70바2223</t>
  </si>
  <si>
    <t>70바2232</t>
  </si>
  <si>
    <t>70바2234</t>
  </si>
  <si>
    <t>70바2235</t>
  </si>
  <si>
    <t>송도버스8C6</t>
  </si>
  <si>
    <t>70바2238</t>
  </si>
  <si>
    <t>70바2240</t>
  </si>
  <si>
    <t>70바2241</t>
  </si>
  <si>
    <t>70바2242</t>
  </si>
  <si>
    <t>70바2246</t>
  </si>
  <si>
    <t>70바2247</t>
  </si>
  <si>
    <t>70바2251</t>
  </si>
  <si>
    <t>송도버스8C7</t>
  </si>
  <si>
    <t>70바2255</t>
  </si>
  <si>
    <t>70바2256</t>
  </si>
  <si>
    <t>70바2264</t>
  </si>
  <si>
    <t>70바2265</t>
  </si>
  <si>
    <t>송도버스8C2</t>
  </si>
  <si>
    <t>70바2271</t>
  </si>
  <si>
    <t>70바2276</t>
  </si>
  <si>
    <t>70바2282</t>
  </si>
  <si>
    <t>70바2287</t>
  </si>
  <si>
    <t>70바2289</t>
  </si>
  <si>
    <t>70바2291</t>
  </si>
  <si>
    <t>송도버스8B2</t>
  </si>
  <si>
    <t>70바2293</t>
  </si>
  <si>
    <t>70바2295</t>
  </si>
  <si>
    <t>70바2296</t>
  </si>
  <si>
    <t>70바2307</t>
  </si>
  <si>
    <t>70바2308</t>
  </si>
  <si>
    <t>70바2309</t>
  </si>
  <si>
    <t>송도버스8C5</t>
  </si>
  <si>
    <t>70바2313</t>
  </si>
  <si>
    <t>70바2319</t>
  </si>
  <si>
    <t>송도버스8C4</t>
  </si>
  <si>
    <t>강지훈</t>
  </si>
  <si>
    <t>경득환</t>
  </si>
  <si>
    <t>곽창환</t>
  </si>
  <si>
    <t>권복수</t>
  </si>
  <si>
    <t>권오선</t>
  </si>
  <si>
    <t>길기덕</t>
  </si>
  <si>
    <t>김광식</t>
  </si>
  <si>
    <t>김상민</t>
  </si>
  <si>
    <t>김성태</t>
  </si>
  <si>
    <t>김영민</t>
  </si>
  <si>
    <t>김옥구</t>
  </si>
  <si>
    <t>김용남</t>
  </si>
  <si>
    <t>김장권</t>
  </si>
  <si>
    <t>김정식</t>
  </si>
  <si>
    <t>김정웅</t>
  </si>
  <si>
    <t>김종만</t>
  </si>
  <si>
    <t>김종진</t>
  </si>
  <si>
    <t>김준수</t>
  </si>
  <si>
    <t>김철희</t>
  </si>
  <si>
    <t>김충규</t>
  </si>
  <si>
    <t>김태연</t>
  </si>
  <si>
    <t>김택문</t>
  </si>
  <si>
    <t>김평환</t>
  </si>
  <si>
    <t>김학길</t>
  </si>
  <si>
    <t>김현식</t>
  </si>
  <si>
    <t>김형규</t>
  </si>
  <si>
    <t>김환석</t>
  </si>
  <si>
    <t>나경구</t>
  </si>
  <si>
    <t>남기경</t>
  </si>
  <si>
    <t>노진환</t>
  </si>
  <si>
    <t>박규준</t>
  </si>
  <si>
    <t>박명식</t>
  </si>
  <si>
    <t>박삼규</t>
  </si>
  <si>
    <t>박영식</t>
  </si>
  <si>
    <t>박요섭</t>
  </si>
  <si>
    <t>박정구</t>
  </si>
  <si>
    <t>박종대</t>
  </si>
  <si>
    <t>박종수</t>
  </si>
  <si>
    <t>박찬두</t>
  </si>
  <si>
    <t>박해숙</t>
  </si>
  <si>
    <t>박환우</t>
  </si>
  <si>
    <t>박훈</t>
  </si>
  <si>
    <t>서대원</t>
  </si>
  <si>
    <t>서현국</t>
  </si>
  <si>
    <t>석승우</t>
  </si>
  <si>
    <t>송상봉</t>
  </si>
  <si>
    <t>송일용</t>
  </si>
  <si>
    <t>신정은</t>
  </si>
  <si>
    <t>신철순</t>
  </si>
  <si>
    <t>양현세</t>
  </si>
  <si>
    <t>여종수</t>
  </si>
  <si>
    <t>오병찬</t>
  </si>
  <si>
    <t>오승근</t>
  </si>
  <si>
    <t>유영욱</t>
  </si>
  <si>
    <t>유주현</t>
  </si>
  <si>
    <t>윤석훈</t>
  </si>
  <si>
    <t>이경섭</t>
  </si>
  <si>
    <t>이만규</t>
  </si>
  <si>
    <t>이상용</t>
  </si>
  <si>
    <t>이인호</t>
  </si>
  <si>
    <t>이재원</t>
  </si>
  <si>
    <t>이종수</t>
  </si>
  <si>
    <t>임병옥</t>
  </si>
  <si>
    <t>임상준</t>
  </si>
  <si>
    <t>임숙주</t>
  </si>
  <si>
    <t>임하수</t>
  </si>
  <si>
    <t>장수봉</t>
  </si>
  <si>
    <t>장태순</t>
  </si>
  <si>
    <t>전금석</t>
  </si>
  <si>
    <t>정길환</t>
  </si>
  <si>
    <t>정웅태</t>
  </si>
  <si>
    <t>정태교</t>
  </si>
  <si>
    <t>조남흥</t>
  </si>
  <si>
    <t>조정근</t>
  </si>
  <si>
    <t>조태진</t>
  </si>
  <si>
    <t>주병화</t>
  </si>
  <si>
    <t>차명진</t>
  </si>
  <si>
    <t>차진만</t>
  </si>
  <si>
    <t>최덕기</t>
  </si>
  <si>
    <t>최상균</t>
  </si>
  <si>
    <t>최송식</t>
  </si>
  <si>
    <t>최창열</t>
  </si>
  <si>
    <t>추경도</t>
  </si>
  <si>
    <t>하경화</t>
  </si>
  <si>
    <t>한상해</t>
  </si>
  <si>
    <t>허원강</t>
  </si>
  <si>
    <t>홍광표</t>
  </si>
  <si>
    <t>홍병국</t>
  </si>
  <si>
    <t>황오현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</si>
  <si>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</si>
  <si>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</si>
  <si>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</si>
  <si>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이종협</t>
  </si>
  <si>
    <t>=</t>
  </si>
  <si>
    <t>▽</t>
  </si>
  <si>
    <t>▲</t>
  </si>
  <si>
    <t>박정혁</t>
  </si>
  <si>
    <t>우관석</t>
  </si>
  <si>
    <t>장지희</t>
  </si>
  <si>
    <t>조성연</t>
  </si>
  <si>
    <t>최주영</t>
  </si>
  <si>
    <t>개선율(유카전)</t>
  </si>
  <si>
    <t>인천전체</t>
  </si>
  <si>
    <t>0%(0명)</t>
  </si>
  <si>
    <t>16-116-1</t>
  </si>
  <si>
    <t>송도버스16-1D1</t>
  </si>
  <si>
    <t>송도버스16-1C1</t>
  </si>
  <si>
    <t>송도버스16-1F1</t>
  </si>
  <si>
    <t>송도버스16-1F2</t>
  </si>
  <si>
    <t>송도버스16-1F3</t>
  </si>
  <si>
    <t>송도버스16-1D2</t>
  </si>
  <si>
    <t>송도버스16-1F7</t>
  </si>
  <si>
    <t>송도버스16-1F5</t>
  </si>
  <si>
    <t>송도버스16-1B2</t>
  </si>
  <si>
    <t>송도버스16-1C2</t>
  </si>
  <si>
    <t>송도버스16-1B1</t>
  </si>
  <si>
    <t>송도버스16-1C3</t>
  </si>
  <si>
    <t>송도버스16-1F4</t>
  </si>
  <si>
    <t>송도버스8C11</t>
  </si>
  <si>
    <t>송도버스8C8</t>
  </si>
  <si>
    <t>송도버스8C1</t>
  </si>
  <si>
    <t>송도버스8C9</t>
  </si>
  <si>
    <t>송도버스8C10</t>
  </si>
  <si>
    <t>송도버스8B4</t>
  </si>
  <si>
    <t>송도버스8D3</t>
  </si>
  <si>
    <t>송도버스8B1</t>
  </si>
  <si>
    <t>송도버스8C13</t>
  </si>
  <si>
    <t>송도버스8C3</t>
  </si>
  <si>
    <t>송도버스8B3</t>
  </si>
  <si>
    <t>송도버스8D1</t>
  </si>
  <si>
    <t>송도버스8D2</t>
  </si>
  <si>
    <t>강성아</t>
  </si>
  <si>
    <t>김동균</t>
  </si>
  <si>
    <t>순위</t>
  </si>
  <si>
    <t>장도현</t>
  </si>
  <si>
    <t>김현식B</t>
  </si>
  <si>
    <t>조완기</t>
  </si>
  <si>
    <t>송도버스16-1B3</t>
  </si>
  <si>
    <t>송도버스16-1A1</t>
  </si>
  <si>
    <t>배성호</t>
  </si>
  <si>
    <t>지종학</t>
  </si>
  <si>
    <t>C</t>
    <phoneticPr fontId="2" type="noConversion"/>
  </si>
  <si>
    <t>이강욱</t>
  </si>
  <si>
    <t>최백순</t>
  </si>
  <si>
    <t>박청일</t>
  </si>
  <si>
    <t>이영복</t>
  </si>
  <si>
    <t>김상국</t>
  </si>
  <si>
    <t>이태열</t>
  </si>
  <si>
    <t>송도버스16-1C4</t>
  </si>
  <si>
    <t>송도버스16-1F6</t>
  </si>
  <si>
    <t>송도버스16-1C5</t>
  </si>
  <si>
    <t>송도버스16-1A2</t>
  </si>
  <si>
    <t>송도버스8D8</t>
  </si>
  <si>
    <t>송도버스8D4</t>
  </si>
  <si>
    <t>송도버스8D10</t>
  </si>
  <si>
    <t>송도버스8D13</t>
  </si>
  <si>
    <t>송도버스8D12</t>
  </si>
  <si>
    <t>송도버스8S1</t>
  </si>
  <si>
    <t>송도버스8D6</t>
  </si>
  <si>
    <t>송도버스8D11</t>
  </si>
  <si>
    <t>송도버스16-1D3</t>
  </si>
  <si>
    <t>송도버스8C12</t>
  </si>
  <si>
    <t>송도버스8D9</t>
  </si>
  <si>
    <t>송도버스8C14</t>
  </si>
  <si>
    <t>송도버스8D5</t>
  </si>
  <si>
    <t>송도버스8C15</t>
  </si>
  <si>
    <t>유원민</t>
  </si>
  <si>
    <t>유태선</t>
  </si>
  <si>
    <t>이봉택</t>
  </si>
  <si>
    <t>이치열</t>
  </si>
  <si>
    <t>장경환</t>
  </si>
  <si>
    <t>주일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</si>
  <si>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</si>
  <si>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</si>
  <si>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</si>
  <si>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</si>
  <si>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</si>
  <si>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</si>
  <si>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</si>
  <si>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16-116-1C</t>
  </si>
  <si>
    <t>송도버스16-1C7</t>
  </si>
  <si>
    <t>88D</t>
  </si>
  <si>
    <t>16-116-1D</t>
  </si>
  <si>
    <t>송도버스16-1D10</t>
  </si>
  <si>
    <t>88C</t>
  </si>
  <si>
    <t>송도버스8C16</t>
  </si>
  <si>
    <t>16-116-1A</t>
  </si>
  <si>
    <t>송도버스16-1A3</t>
  </si>
  <si>
    <t>88F</t>
  </si>
  <si>
    <t>송도버스8F4</t>
  </si>
  <si>
    <t>88B</t>
  </si>
  <si>
    <t>송도버스8B8</t>
  </si>
  <si>
    <t>16-116-1S</t>
  </si>
  <si>
    <t>송도버스16-1S3</t>
  </si>
  <si>
    <t>16-116-1F</t>
  </si>
  <si>
    <t>송도버스16-1S4</t>
  </si>
  <si>
    <t>송도버스8C17</t>
  </si>
  <si>
    <t>송도버스16-1C8</t>
  </si>
  <si>
    <t>송도버스8B9</t>
  </si>
  <si>
    <t>16-116-1B</t>
  </si>
  <si>
    <t>송도버스8D16</t>
  </si>
  <si>
    <t>송도버스8D17</t>
  </si>
  <si>
    <t>송도버스16-1S2</t>
  </si>
  <si>
    <t>송도버스8B7</t>
  </si>
  <si>
    <t>88S</t>
  </si>
  <si>
    <t>송도버스8D20</t>
  </si>
  <si>
    <t>송도버스8D15</t>
  </si>
  <si>
    <t>송도버스8B10</t>
  </si>
  <si>
    <t>송도버스16-1D6</t>
  </si>
  <si>
    <t>송도버스16-1C9</t>
  </si>
  <si>
    <t>송도버스8B5</t>
  </si>
  <si>
    <t>송도버스8D23</t>
  </si>
  <si>
    <t>88A</t>
  </si>
  <si>
    <t>송도버스8F1</t>
  </si>
  <si>
    <t>송도버스8F2</t>
  </si>
  <si>
    <t>송도버스16-1C6</t>
  </si>
  <si>
    <t>송도버스8D21</t>
  </si>
  <si>
    <t>NEW</t>
  </si>
  <si>
    <t>new</t>
  </si>
  <si>
    <t>송도버스8B11</t>
  </si>
  <si>
    <t>송도버스16-1F8</t>
  </si>
  <si>
    <t>송도버스8F6</t>
  </si>
  <si>
    <t>송도버스8A1</t>
  </si>
  <si>
    <t>송도버스8S2</t>
  </si>
  <si>
    <t>송도버스8D18</t>
  </si>
  <si>
    <t>송도버스8B6</t>
  </si>
  <si>
    <t>송도버스16-1B4</t>
  </si>
  <si>
    <t>송도버스8D14</t>
  </si>
  <si>
    <t>송도버스8B12</t>
  </si>
  <si>
    <t>송도버스16-1S1</t>
  </si>
  <si>
    <t>송도버스16-1D5</t>
  </si>
  <si>
    <t>송도버스8D19</t>
  </si>
  <si>
    <t>송도버스8D22</t>
  </si>
  <si>
    <t>송도버스8F3</t>
  </si>
  <si>
    <t>송도버스16-1D9</t>
  </si>
  <si>
    <t>송도버스16-1D7</t>
  </si>
  <si>
    <t>송도버스8F5</t>
  </si>
  <si>
    <t>송도버스16-1D4</t>
  </si>
  <si>
    <t>송도버스16-1C10</t>
  </si>
  <si>
    <t>송도버스16-1C11</t>
  </si>
  <si>
    <t>송도버스16-1D8</t>
  </si>
  <si>
    <t>방태성</t>
  </si>
  <si>
    <t>정재진</t>
  </si>
  <si>
    <t>김이준</t>
  </si>
  <si>
    <t>전동한</t>
  </si>
  <si>
    <t>송도버스8S3</t>
  </si>
  <si>
    <t>김교환</t>
  </si>
  <si>
    <t>송도버스16-1B11</t>
  </si>
  <si>
    <t>송도버스16-1B10</t>
  </si>
  <si>
    <t>송도버스16-1B9</t>
  </si>
  <si>
    <t>박병일</t>
  </si>
  <si>
    <t>송도버스16-1B7</t>
  </si>
  <si>
    <t>송도버스8S5</t>
  </si>
  <si>
    <t>송도버스8S4</t>
  </si>
  <si>
    <t>송도버스8B13</t>
  </si>
  <si>
    <t>송도버스16-1D11</t>
  </si>
  <si>
    <t>송도버스16-1B5</t>
  </si>
  <si>
    <t>송도버스16-1B8</t>
  </si>
  <si>
    <t>송도버스16-1B6</t>
  </si>
  <si>
    <t>대비</t>
  </si>
  <si>
    <t>8%(10명)</t>
  </si>
  <si>
    <t>5%(1명)</t>
  </si>
  <si>
    <t>15%(5명)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</si>
  <si>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</si>
  <si>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</si>
  <si>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</si>
  <si>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</si>
  <si>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</si>
  <si>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</si>
  <si>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</si>
  <si>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</si>
  <si>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</si>
  <si>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</si>
  <si>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</si>
  <si>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</si>
  <si>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</si>
  <si>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</si>
  <si>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</si>
  <si>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18위/(32개사)</t>
  </si>
  <si>
    <t>9%(12명)</t>
  </si>
  <si>
    <t>18%(24명)</t>
  </si>
  <si>
    <t>28%(36명)</t>
  </si>
  <si>
    <t>26%(33명)</t>
  </si>
  <si>
    <t>11%(14명)</t>
  </si>
  <si>
    <t>26%(5명)</t>
  </si>
  <si>
    <t>16%(3명)</t>
  </si>
  <si>
    <t>21%(4명)</t>
  </si>
  <si>
    <t>32%(6명)</t>
  </si>
  <si>
    <t>9%(3명)</t>
  </si>
  <si>
    <t>24%(8명)</t>
  </si>
  <si>
    <t>52%(17명)</t>
  </si>
  <si>
    <t>52146222489.474</t>
  </si>
  <si>
    <t>52180551971.561</t>
  </si>
  <si>
    <t>송도버스8C18</t>
  </si>
  <si>
    <t>52172653272.285</t>
  </si>
  <si>
    <t>52192101652.269</t>
  </si>
  <si>
    <t>송도버스8A4</t>
  </si>
  <si>
    <t>52194102666.619</t>
  </si>
  <si>
    <t>송도버스16-1A4</t>
  </si>
  <si>
    <t>52138552807.392</t>
  </si>
  <si>
    <t>52168821835.304</t>
  </si>
  <si>
    <t>52199972291.752</t>
  </si>
  <si>
    <t>5218751335.772</t>
  </si>
  <si>
    <t>52171852363.6</t>
  </si>
  <si>
    <t>송도버스16-1S5</t>
  </si>
  <si>
    <t>5218568446.003</t>
  </si>
  <si>
    <t>52192441386.369</t>
  </si>
  <si>
    <t>52145012523.901</t>
  </si>
  <si>
    <t>52151542126.302</t>
  </si>
  <si>
    <t>52179831334.098</t>
  </si>
  <si>
    <t>52179172907.786</t>
  </si>
  <si>
    <t>5215513357.405</t>
  </si>
  <si>
    <t>송도버스8C22</t>
  </si>
  <si>
    <t>52170962480.671</t>
  </si>
  <si>
    <t>5219490484.635</t>
  </si>
  <si>
    <t>52157201868.174</t>
  </si>
  <si>
    <t>52124042686.403</t>
  </si>
  <si>
    <t>5219292904.6</t>
  </si>
  <si>
    <t>5211778170.971</t>
  </si>
  <si>
    <t>송도버스8A8</t>
  </si>
  <si>
    <t>52194152193.044</t>
  </si>
  <si>
    <t>송도버스8C24</t>
  </si>
  <si>
    <t>52172532241.315</t>
  </si>
  <si>
    <t>52136252312.636</t>
  </si>
  <si>
    <t>52165182296.119</t>
  </si>
  <si>
    <t>52150101684.219</t>
  </si>
  <si>
    <t>5215392578.899</t>
  </si>
  <si>
    <t>5217218526.875</t>
  </si>
  <si>
    <t>5218333341.247</t>
  </si>
  <si>
    <t>52171451480.591</t>
  </si>
  <si>
    <t>52176412279.053</t>
  </si>
  <si>
    <t>송도버스8A7</t>
  </si>
  <si>
    <t>52131212270.852</t>
  </si>
  <si>
    <t>52135752586.293</t>
  </si>
  <si>
    <t>노윤성</t>
  </si>
  <si>
    <t>5215317313.498</t>
  </si>
  <si>
    <t>52130742280.22</t>
  </si>
  <si>
    <t>문태수</t>
  </si>
  <si>
    <t>5212955536.755</t>
  </si>
  <si>
    <t>52130691022.749</t>
  </si>
  <si>
    <t>52125331913.399</t>
  </si>
  <si>
    <t>5212710316.306</t>
  </si>
  <si>
    <t>송도버스8A2</t>
  </si>
  <si>
    <t>52128311574.053</t>
  </si>
  <si>
    <t>52140601451.616</t>
  </si>
  <si>
    <t>5216722402.856</t>
  </si>
  <si>
    <t>52131112009.745</t>
  </si>
  <si>
    <t>52151431676.214</t>
  </si>
  <si>
    <t>송도버스8C20</t>
  </si>
  <si>
    <t>52122423008.776</t>
  </si>
  <si>
    <t>52155352619.775</t>
  </si>
  <si>
    <t>52183312098.129</t>
  </si>
  <si>
    <t>52160632264.683</t>
  </si>
  <si>
    <t>52171492340.069</t>
  </si>
  <si>
    <t>52127131512.162</t>
  </si>
  <si>
    <t>52157722761.569</t>
  </si>
  <si>
    <t>5215252385.436</t>
  </si>
  <si>
    <t>52158502040.687</t>
  </si>
  <si>
    <t>5216992787.699</t>
  </si>
  <si>
    <t>송도버스8A5</t>
  </si>
  <si>
    <t>5213375858.281</t>
  </si>
  <si>
    <t>52150792838.049</t>
  </si>
  <si>
    <t>52178972756.673</t>
  </si>
  <si>
    <t>5219392369.735</t>
  </si>
  <si>
    <t>52191892951.435</t>
  </si>
  <si>
    <t>52149202337.763</t>
  </si>
  <si>
    <t>52150272845.897</t>
  </si>
  <si>
    <t>52125982647.713</t>
  </si>
  <si>
    <t>송도버스8C21</t>
  </si>
  <si>
    <t>52178002460.874</t>
  </si>
  <si>
    <t>52199331063.793</t>
  </si>
  <si>
    <t>송도버스8A3</t>
  </si>
  <si>
    <t>5213323299.184</t>
  </si>
  <si>
    <t>52181991395.942</t>
  </si>
  <si>
    <t>5217248456.198</t>
  </si>
  <si>
    <t>5218628307.325</t>
  </si>
  <si>
    <t>5216459299.068</t>
  </si>
  <si>
    <t>송도버스8C25</t>
  </si>
  <si>
    <t>52158862756.557</t>
  </si>
  <si>
    <t>521541322.635</t>
  </si>
  <si>
    <t>이경국</t>
  </si>
  <si>
    <t>5212740157.172</t>
  </si>
  <si>
    <t>52137481722.151</t>
  </si>
  <si>
    <t>5218511313.994</t>
  </si>
  <si>
    <t>5214408490.288</t>
  </si>
  <si>
    <t>52161853089.152</t>
  </si>
  <si>
    <t>이승완</t>
  </si>
  <si>
    <t>5217119345.404</t>
  </si>
  <si>
    <t>이승환</t>
  </si>
  <si>
    <t>5218444407.835</t>
  </si>
  <si>
    <t>52120372142.054</t>
  </si>
  <si>
    <t>52151522015.108</t>
  </si>
  <si>
    <t>52172902361.312</t>
  </si>
  <si>
    <t>송도버스8A6</t>
  </si>
  <si>
    <t>52180042362.896</t>
  </si>
  <si>
    <t>송도버스8C19</t>
  </si>
  <si>
    <t>52189491413.709</t>
  </si>
  <si>
    <t>송도버스8C23</t>
  </si>
  <si>
    <t>5211047363.051</t>
  </si>
  <si>
    <t>5216210315.671</t>
  </si>
  <si>
    <t>5217691380.515</t>
  </si>
  <si>
    <t>52165113221.36</t>
  </si>
  <si>
    <t>52185913149.79</t>
  </si>
  <si>
    <t>52155652460.326</t>
  </si>
  <si>
    <t>52150622372.149</t>
  </si>
  <si>
    <t>5213049351.965</t>
  </si>
  <si>
    <t>5219199765.013</t>
  </si>
  <si>
    <t>5214312274.464</t>
  </si>
  <si>
    <t>5213021322.753</t>
  </si>
  <si>
    <t>52185322373.908</t>
  </si>
  <si>
    <t>52168023243.608</t>
  </si>
  <si>
    <t>5211635304.694</t>
  </si>
  <si>
    <t>521303447.526</t>
  </si>
  <si>
    <t>52184971609.333</t>
  </si>
  <si>
    <t>5217309425.445</t>
  </si>
  <si>
    <t>52132342737.945</t>
  </si>
  <si>
    <t>정희섭</t>
  </si>
  <si>
    <t>5211360181.263</t>
  </si>
  <si>
    <t>52111941024.593</t>
  </si>
  <si>
    <t>52190092670.132</t>
  </si>
  <si>
    <t>52199242110.586</t>
  </si>
  <si>
    <t>조의호</t>
  </si>
  <si>
    <t>52152512201.106</t>
  </si>
  <si>
    <t>521411212.13</t>
  </si>
  <si>
    <t>5211213332.832</t>
  </si>
  <si>
    <t>52153643291.72</t>
  </si>
  <si>
    <t>5217447660.972</t>
  </si>
  <si>
    <t>52151251255.885</t>
  </si>
  <si>
    <t>52114621594.991</t>
  </si>
  <si>
    <t>52167163412.708</t>
  </si>
  <si>
    <t>5219772699.23</t>
  </si>
  <si>
    <t>5219411309.612</t>
  </si>
  <si>
    <t>송도버스16-1C12</t>
  </si>
  <si>
    <t>521232807.415</t>
  </si>
  <si>
    <t>최선철</t>
  </si>
  <si>
    <t>5212703268.891</t>
  </si>
  <si>
    <t>5218548229.623</t>
  </si>
  <si>
    <t>5213878346.573</t>
  </si>
  <si>
    <t>52129001932.643</t>
  </si>
  <si>
    <t>52172871302.814</t>
  </si>
  <si>
    <t>52176013350.539</t>
  </si>
  <si>
    <t>52187952312.404</t>
  </si>
  <si>
    <t>52182622118.338</t>
  </si>
  <si>
    <t>52156961282.432</t>
  </si>
  <si>
    <t>52167923321.558</t>
  </si>
  <si>
    <t>5211587281.716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</si>
  <si>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</si>
  <si>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</si>
  <si>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</si>
  <si>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</si>
  <si>
    <t>[25년 2월] 급감속관리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</si>
</sst>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9" fontId="29" fillId="0" borderId="0" xfId="2" applyFont="1" applyFill="1" applyBorder="1">
      <alignment vertical="center"/>
    </xf>
    <xf numFmtId="185" fontId="11" fillId="0" borderId="0" xfId="0" applyNumberFormat="1" applyFont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91" fontId="6" fillId="16" borderId="0" xfId="568" applyNumberFormat="1" applyFont="1" applyFill="1" applyAlignment="1">
      <alignment horizontal="right" vertical="center"/>
    </xf>
    <xf numFmtId="9" fontId="65" fillId="15" borderId="0" xfId="569" applyFont="1" applyFill="1" applyBorder="1" applyAlignment="1">
      <alignment horizontal="center" vertical="center" wrapText="1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6" fillId="18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79" fillId="0" borderId="46" xfId="563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center" vertical="center"/>
    </xf>
    <xf numFmtId="0" fontId="80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6" fillId="18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1" fillId="18" borderId="49" xfId="563" applyNumberFormat="1" applyFont="1" applyFill="1" applyBorder="1" applyAlignment="1">
      <alignment horizontal="centerContinuous" vertical="center"/>
    </xf>
    <xf numFmtId="187" fontId="81" fillId="18" borderId="50" xfId="563" applyNumberFormat="1" applyFont="1" applyFill="1" applyBorder="1" applyAlignment="1">
      <alignment horizontal="centerContinuous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9" fontId="75" fillId="15" borderId="0" xfId="568" applyNumberFormat="1" applyFont="1" applyFill="1" applyAlignment="1">
      <alignment horizontal="center" vertical="center" wrapText="1"/>
    </xf>
    <xf numFmtId="191" fontId="75" fillId="16" borderId="0" xfId="568" applyNumberFormat="1" applyFont="1" applyFill="1" applyAlignment="1">
      <alignment horizontal="right" vertical="center"/>
    </xf>
    <xf numFmtId="186" fontId="6" fillId="16" borderId="0" xfId="568" applyNumberFormat="1" applyFont="1" applyFill="1" applyAlignment="1">
      <alignment horizontal="center" vertical="center"/>
    </xf>
    <xf numFmtId="0" fontId="53" fillId="0" borderId="0" xfId="568" applyFont="1" applyAlignment="1">
      <alignment horizontal="right"/>
    </xf>
    <xf numFmtId="180" fontId="60" fillId="13" borderId="0" xfId="0" applyNumberFormat="1" applyFont="1" applyFill="1" applyAlignment="1">
      <alignment horizontal="center" vertical="center"/>
    </xf>
    <xf numFmtId="180" fontId="60" fillId="6" borderId="0" xfId="0" applyNumberFormat="1" applyFont="1" applyFill="1" applyAlignment="1">
      <alignment horizontal="center" vertical="center"/>
    </xf>
    <xf numFmtId="0" fontId="82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9" fontId="82" fillId="0" borderId="0" xfId="563" applyFont="1" applyFill="1" applyBorder="1" applyAlignment="1">
      <alignment horizontal="center" vertical="center"/>
    </xf>
    <xf numFmtId="0" fontId="84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7" fillId="0" borderId="0" xfId="563" applyFont="1" applyFill="1" applyBorder="1" applyAlignment="1">
      <alignment horizontal="center"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76" fillId="0" borderId="0" xfId="562" applyNumberFormat="1" applyFont="1">
      <alignment vertical="center"/>
    </xf>
    <xf numFmtId="0" fontId="57" fillId="19" borderId="0" xfId="562" applyNumberFormat="1" applyFont="1" applyFill="1">
      <alignment vertical="center"/>
    </xf>
    <xf numFmtId="0" fontId="6" fillId="19" borderId="0" xfId="562" applyNumberFormat="1" applyFont="1" applyFill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9" fontId="73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185" fontId="91" fillId="16" borderId="0" xfId="562" applyNumberFormat="1" applyFont="1" applyFill="1">
      <alignment vertical="center"/>
    </xf>
    <xf numFmtId="195" fontId="91" fillId="16" borderId="0" xfId="562" applyNumberFormat="1" applyFont="1" applyFill="1" applyAlignment="1">
      <alignment horizontal="left" vertical="center"/>
    </xf>
    <xf numFmtId="10" fontId="91" fillId="16" borderId="0" xfId="563" applyNumberFormat="1" applyFont="1" applyFill="1" applyBorder="1">
      <alignment vertical="center"/>
    </xf>
    <xf numFmtId="179" fontId="91" fillId="16" borderId="0" xfId="4" applyNumberFormat="1" applyFont="1" applyFill="1" applyBorder="1">
      <alignment vertical="center"/>
    </xf>
    <xf numFmtId="181" fontId="91" fillId="16" borderId="0" xfId="4" applyNumberFormat="1" applyFont="1" applyFill="1" applyBorder="1">
      <alignment vertical="center"/>
    </xf>
    <xf numFmtId="177" fontId="92" fillId="16" borderId="0" xfId="4" applyNumberFormat="1" applyFont="1" applyFill="1" applyBorder="1">
      <alignment vertical="center"/>
    </xf>
    <xf numFmtId="185" fontId="91" fillId="0" borderId="0" xfId="562" applyNumberFormat="1" applyFont="1">
      <alignment vertical="center"/>
    </xf>
    <xf numFmtId="195" fontId="91" fillId="0" borderId="0" xfId="562" applyNumberFormat="1" applyFont="1" applyAlignment="1">
      <alignment horizontal="left" vertical="center"/>
    </xf>
    <xf numFmtId="10" fontId="91" fillId="0" borderId="0" xfId="563" applyNumberFormat="1" applyFont="1" applyFill="1" applyBorder="1">
      <alignment vertical="center"/>
    </xf>
    <xf numFmtId="179" fontId="91" fillId="0" borderId="0" xfId="4" applyNumberFormat="1" applyFont="1" applyFill="1" applyBorder="1">
      <alignment vertical="center"/>
    </xf>
    <xf numFmtId="181" fontId="91" fillId="0" borderId="0" xfId="4" applyNumberFormat="1" applyFont="1" applyFill="1" applyBorder="1">
      <alignment vertical="center"/>
    </xf>
    <xf numFmtId="177" fontId="92" fillId="0" borderId="0" xfId="4" applyNumberFormat="1" applyFont="1" applyFill="1" applyBorder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CDCFB460-EE1E-428D-8D7C-24988E6F167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4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송도버스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318-435E-9F94-06044EA98C1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A0E-404E-BF81-A082D202108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C58-4A1D-A965-1B9540C6A5B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6D-4B6B-9A7F-A4C0110FE22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F1F-47DA-9A7C-13C2A581C22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FB0-4FFB-ABA1-44D81B06198C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0BD0-4A68-9062-3D7E7F3F2E94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D6A-4B8D-A530-498799E289EE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1281-4AE7-8F1A-15048304D3EF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6F8-4ABB-93DA-CC88DE716A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1.8094563791853695</c:v>
                </c:pt>
                <c:pt idx="1">
                  <c:v>2.1864809343698557</c:v>
                </c:pt>
                <c:pt idx="2">
                  <c:v>2.1173347981424948</c:v>
                </c:pt>
                <c:pt idx="3">
                  <c:v>2.0718807292445893</c:v>
                </c:pt>
                <c:pt idx="4">
                  <c:v>2.0353488708410286</c:v>
                </c:pt>
                <c:pt idx="5">
                  <c:v>1.9669250709233395</c:v>
                </c:pt>
                <c:pt idx="6">
                  <c:v>1.9282859997365682</c:v>
                </c:pt>
                <c:pt idx="7">
                  <c:v>1.9072682262962852</c:v>
                </c:pt>
                <c:pt idx="8">
                  <c:v>1.928437775696352</c:v>
                </c:pt>
                <c:pt idx="9">
                  <c:v>1.990713332719974</c:v>
                </c:pt>
                <c:pt idx="10">
                  <c:v>1.9962384691948249</c:v>
                </c:pt>
                <c:pt idx="11">
                  <c:v>1.9855185627033156</c:v>
                </c:pt>
                <c:pt idx="12">
                  <c:v>2.0025875871012784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3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7.6335877862595422E-2</c:v>
                </c:pt>
                <c:pt idx="1">
                  <c:v>9.1603053435114504E-2</c:v>
                </c:pt>
                <c:pt idx="2">
                  <c:v>0.18320610687022901</c:v>
                </c:pt>
                <c:pt idx="3">
                  <c:v>0.28244274809160308</c:v>
                </c:pt>
                <c:pt idx="4">
                  <c:v>0.25954198473282442</c:v>
                </c:pt>
                <c:pt idx="5">
                  <c:v>0.10687022900763359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종합!$M$73:$N$73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종합!$M$80:$N$80</c:f>
              <c:numCache>
                <c:formatCode>0%</c:formatCode>
                <c:ptCount val="2"/>
                <c:pt idx="0">
                  <c:v>0</c:v>
                </c:pt>
                <c:pt idx="1">
                  <c:v>0.31578947368421051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종합!$M$73:$N$73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종합!$M$79:$N$79</c:f>
              <c:numCache>
                <c:formatCode>0%</c:formatCode>
                <c:ptCount val="2"/>
                <c:pt idx="0">
                  <c:v>0.15151515151515152</c:v>
                </c:pt>
                <c:pt idx="1">
                  <c:v>0.21052631578947367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종합!$M$73:$N$73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종합!$M$78:$N$78</c:f>
              <c:numCache>
                <c:formatCode>0%</c:formatCode>
                <c:ptCount val="2"/>
                <c:pt idx="0">
                  <c:v>0.51515151515151514</c:v>
                </c:pt>
                <c:pt idx="1">
                  <c:v>0.15789473684210525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종합!$M$73:$N$73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종합!$M$77:$N$77</c:f>
              <c:numCache>
                <c:formatCode>0%</c:formatCode>
                <c:ptCount val="2"/>
                <c:pt idx="0">
                  <c:v>0.24242424242424243</c:v>
                </c:pt>
                <c:pt idx="1">
                  <c:v>0.26315789473684209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종합!$M$73:$N$73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종합!$M$76:$N$76</c:f>
              <c:numCache>
                <c:formatCode>0%</c:formatCode>
                <c:ptCount val="2"/>
                <c:pt idx="0">
                  <c:v>0</c:v>
                </c:pt>
                <c:pt idx="1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종합!$M$73:$N$73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종합!$M$75:$N$75</c:f>
              <c:numCache>
                <c:formatCode>0%</c:formatCode>
                <c:ptCount val="2"/>
                <c:pt idx="0">
                  <c:v>9.0909090909090912E-2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종합!$M$73:$N$73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25</xdr:row>
      <xdr:rowOff>33618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291353</xdr:colOff>
      <xdr:row>13</xdr:row>
      <xdr:rowOff>78441</xdr:rowOff>
    </xdr:from>
    <xdr:to>
      <xdr:col>6</xdr:col>
      <xdr:colOff>481853</xdr:colOff>
      <xdr:row>13</xdr:row>
      <xdr:rowOff>145676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DE56B87-CB91-4466-8022-E57CF9AE344A}"/>
            </a:ext>
          </a:extLst>
        </xdr:cNvPr>
        <xdr:cNvCxnSpPr/>
      </xdr:nvCxnSpPr>
      <xdr:spPr>
        <a:xfrm flipV="1">
          <a:off x="4818529" y="4303059"/>
          <a:ext cx="190500" cy="67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849405</xdr:colOff>
      <xdr:row>11</xdr:row>
      <xdr:rowOff>199465</xdr:rowOff>
    </xdr:from>
    <xdr:to>
      <xdr:col>6</xdr:col>
      <xdr:colOff>1006292</xdr:colOff>
      <xdr:row>13</xdr:row>
      <xdr:rowOff>98612</xdr:rowOff>
    </xdr:to>
    <xdr:sp macro="" textlink="$K$23">
      <xdr:nvSpPr>
        <xdr:cNvPr id="16" name="TextBox 15">
          <a:extLst>
            <a:ext uri="{FF2B5EF4-FFF2-40B4-BE49-F238E27FC236}">
              <a16:creationId xmlns:a16="http://schemas.microsoft.com/office/drawing/2014/main" id="{13D3F62A-500E-456F-8A89-DB60B61100CC}"/>
            </a:ext>
          </a:extLst>
        </xdr:cNvPr>
        <xdr:cNvSpPr txBox="1"/>
      </xdr:nvSpPr>
      <xdr:spPr>
        <a:xfrm>
          <a:off x="4502523" y="3841377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00D4A5-9AE3-4D4F-B5EB-CD8846E002E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94202A-9E29-4D3F-8669-FF21F11A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37CE920-372A-4C99-8E2D-46F6274FFEA4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CDF76BB-2CB9-4A8A-8654-84E0ED8D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68" t="s">
        <v>489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17" t="s">
        <v>38</v>
      </c>
      <c r="D4" s="317"/>
      <c r="E4" s="61" t="s">
        <v>111</v>
      </c>
      <c r="F4" s="61" t="s">
        <v>64</v>
      </c>
      <c r="G4" s="92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488</v>
      </c>
      <c r="C5" s="318" t="s">
        <v>164</v>
      </c>
      <c r="D5" s="318"/>
      <c r="E5" s="62">
        <v>2</v>
      </c>
      <c r="F5" s="63">
        <v>54</v>
      </c>
      <c r="G5" s="234" t="s">
        <v>366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3"/>
    </row>
    <row r="7" spans="1:28" ht="16.5" customHeight="1">
      <c r="B7" s="51" t="s">
        <v>123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0"/>
      <c r="P9" s="320"/>
    </row>
    <row r="10" spans="1:28" ht="23.25" customHeight="1" thickBot="1">
      <c r="G10" s="6"/>
      <c r="H10" s="187" t="s">
        <v>91</v>
      </c>
      <c r="I10" s="188" t="s">
        <v>92</v>
      </c>
      <c r="J10" s="189" t="str">
        <f>C5</f>
        <v>송도버스</v>
      </c>
      <c r="K10" s="190" t="s">
        <v>93</v>
      </c>
      <c r="X10" s="303"/>
      <c r="Z10" s="39"/>
      <c r="AA10" s="39"/>
      <c r="AB10" s="39"/>
    </row>
    <row r="11" spans="1:28" ht="23.25" customHeight="1" thickTop="1">
      <c r="G11" s="6"/>
      <c r="H11" s="246" t="s">
        <v>500</v>
      </c>
      <c r="I11" s="247">
        <v>2.0099999999999998</v>
      </c>
      <c r="J11" s="248">
        <v>1.8094563791853695</v>
      </c>
      <c r="K11" s="249"/>
      <c r="M11" s="2"/>
      <c r="Y11" s="261"/>
      <c r="Z11" s="262"/>
      <c r="AA11" s="219"/>
      <c r="AB11" s="39"/>
    </row>
    <row r="12" spans="1:28" ht="23.25" customHeight="1">
      <c r="G12" s="6"/>
      <c r="H12" s="250" t="s">
        <v>501</v>
      </c>
      <c r="I12" s="247">
        <v>2.3662575846193561</v>
      </c>
      <c r="J12" s="248">
        <v>2.1864809343698557</v>
      </c>
      <c r="K12" s="251">
        <v>0.20836343971675375</v>
      </c>
      <c r="M12" s="219"/>
      <c r="Y12" s="261"/>
      <c r="Z12" s="262"/>
      <c r="AA12" s="219"/>
      <c r="AB12" s="39"/>
    </row>
    <row r="13" spans="1:28" ht="23.25" customHeight="1">
      <c r="G13" s="6"/>
      <c r="H13" s="250" t="s">
        <v>490</v>
      </c>
      <c r="I13" s="247">
        <v>2.37</v>
      </c>
      <c r="J13" s="248">
        <v>2.1173347981424948</v>
      </c>
      <c r="K13" s="252">
        <v>-3.1624394770809583E-2</v>
      </c>
      <c r="M13" s="219"/>
      <c r="Y13" s="261"/>
      <c r="Z13" s="262"/>
      <c r="AA13" s="219"/>
      <c r="AB13" s="39"/>
    </row>
    <row r="14" spans="1:28" ht="23.25" customHeight="1">
      <c r="G14" s="6"/>
      <c r="H14" s="250" t="s">
        <v>491</v>
      </c>
      <c r="I14" s="247">
        <v>2.33</v>
      </c>
      <c r="J14" s="248">
        <v>2.0718807292445893</v>
      </c>
      <c r="K14" s="252">
        <v>-2.1467586957802598E-2</v>
      </c>
      <c r="M14" s="219"/>
      <c r="Y14" s="261"/>
      <c r="Z14" s="262"/>
      <c r="AA14" s="219"/>
      <c r="AB14" s="39"/>
    </row>
    <row r="15" spans="1:28" ht="23.25" customHeight="1">
      <c r="G15" s="6"/>
      <c r="H15" s="250" t="s">
        <v>492</v>
      </c>
      <c r="I15" s="247">
        <v>2.2850259626150282</v>
      </c>
      <c r="J15" s="248">
        <v>2.0353488708410286</v>
      </c>
      <c r="K15" s="252">
        <v>-1.7632220758614925E-2</v>
      </c>
      <c r="M15" s="219"/>
      <c r="Y15" s="261"/>
      <c r="Z15" s="262"/>
      <c r="AA15" s="219"/>
      <c r="AB15" s="39"/>
    </row>
    <row r="16" spans="1:28" ht="23.25" customHeight="1">
      <c r="G16" s="6"/>
      <c r="H16" s="250" t="s">
        <v>493</v>
      </c>
      <c r="I16" s="247">
        <v>2.0664933427553414</v>
      </c>
      <c r="J16" s="248">
        <v>1.9669250709233395</v>
      </c>
      <c r="K16" s="252">
        <v>-3.3617725638069862E-2</v>
      </c>
      <c r="M16" s="219"/>
      <c r="Y16" s="261"/>
      <c r="Z16" s="262"/>
      <c r="AA16" s="219"/>
      <c r="AB16" s="39"/>
    </row>
    <row r="17" spans="2:28" ht="23.25" customHeight="1">
      <c r="G17" s="6"/>
      <c r="H17" s="250" t="s">
        <v>494</v>
      </c>
      <c r="I17" s="247">
        <v>2.13</v>
      </c>
      <c r="J17" s="248">
        <v>1.9282859997365682</v>
      </c>
      <c r="K17" s="252">
        <v>-1.9644404231744739E-2</v>
      </c>
      <c r="M17" s="219"/>
      <c r="Y17" s="261"/>
      <c r="Z17" s="262"/>
      <c r="AA17" s="219"/>
      <c r="AB17" s="39"/>
    </row>
    <row r="18" spans="2:28" ht="23.25" customHeight="1">
      <c r="G18" s="6"/>
      <c r="H18" s="250" t="s">
        <v>495</v>
      </c>
      <c r="I18" s="247">
        <v>2.08</v>
      </c>
      <c r="J18" s="248">
        <v>1.9072682262962852</v>
      </c>
      <c r="K18" s="252">
        <v>-1.089971790655242E-2</v>
      </c>
      <c r="M18" s="219"/>
      <c r="Y18" s="261"/>
      <c r="Z18" s="262"/>
      <c r="AA18" s="219"/>
      <c r="AB18" s="39"/>
    </row>
    <row r="19" spans="2:28" ht="23.25" customHeight="1">
      <c r="G19" s="6"/>
      <c r="H19" s="250" t="s">
        <v>496</v>
      </c>
      <c r="I19" s="247">
        <v>2.13</v>
      </c>
      <c r="J19" s="248">
        <v>1.928437775696352</v>
      </c>
      <c r="K19" s="252">
        <v>1.109940862443648E-2</v>
      </c>
      <c r="M19" s="219"/>
      <c r="Y19" s="261"/>
      <c r="Z19" s="262"/>
      <c r="AA19" s="219"/>
      <c r="AB19" s="39"/>
    </row>
    <row r="20" spans="2:28" ht="23.25" customHeight="1">
      <c r="G20" s="6"/>
      <c r="H20" s="250" t="s">
        <v>497</v>
      </c>
      <c r="I20" s="247">
        <v>2.25</v>
      </c>
      <c r="J20" s="248">
        <v>1.990713332719974</v>
      </c>
      <c r="K20" s="252">
        <v>3.229326753938655E-2</v>
      </c>
      <c r="M20" s="219"/>
      <c r="Y20" s="261"/>
      <c r="Z20" s="262"/>
      <c r="AA20" s="219"/>
      <c r="AB20" s="39"/>
    </row>
    <row r="21" spans="2:28" ht="23.25" customHeight="1">
      <c r="G21" s="6"/>
      <c r="H21" s="250" t="s">
        <v>498</v>
      </c>
      <c r="I21" s="247">
        <v>2.17</v>
      </c>
      <c r="J21" s="248">
        <v>1.9962384691948249</v>
      </c>
      <c r="K21" s="252">
        <v>2.7754556037968836E-3</v>
      </c>
      <c r="M21" s="219"/>
      <c r="Y21" s="261"/>
      <c r="Z21" s="262"/>
      <c r="AA21" s="219"/>
      <c r="AB21" s="39"/>
    </row>
    <row r="22" spans="2:28" ht="23.25" customHeight="1">
      <c r="G22" s="6"/>
      <c r="H22" s="250" t="s">
        <v>499</v>
      </c>
      <c r="I22" s="247">
        <v>2.25</v>
      </c>
      <c r="J22" s="248">
        <v>1.9855185627033156</v>
      </c>
      <c r="K22" s="252">
        <v>-5.3700530557519999E-3</v>
      </c>
      <c r="M22" s="219"/>
      <c r="Y22" s="261"/>
      <c r="Z22" s="262"/>
      <c r="AA22" s="219"/>
      <c r="AB22" s="39"/>
    </row>
    <row r="23" spans="2:28" ht="23.25" customHeight="1">
      <c r="G23" s="6"/>
      <c r="H23" s="250" t="s">
        <v>502</v>
      </c>
      <c r="I23" s="247">
        <v>2.27</v>
      </c>
      <c r="J23" s="248">
        <v>2.0025875871012784</v>
      </c>
      <c r="K23" s="252">
        <v>8.5967589115474308E-3</v>
      </c>
      <c r="M23" s="219"/>
      <c r="Y23" s="261"/>
      <c r="Z23" s="262"/>
      <c r="AA23" s="219"/>
      <c r="AB23" s="39"/>
    </row>
    <row r="24" spans="2:28" ht="23.25" customHeight="1">
      <c r="G24" s="6"/>
      <c r="H24" s="253" t="s">
        <v>326</v>
      </c>
      <c r="I24" s="254">
        <v>0.12935323383084585</v>
      </c>
      <c r="J24" s="255">
        <v>0.10673438173892746</v>
      </c>
      <c r="K24" s="256">
        <v>-2.2618852091918384E-2</v>
      </c>
      <c r="M24" s="219"/>
      <c r="Y24" s="261"/>
      <c r="Z24" s="262"/>
      <c r="AA24" s="219"/>
      <c r="AB24" s="39"/>
    </row>
    <row r="25" spans="2:28" ht="23.25" customHeight="1">
      <c r="H25" s="257" t="s">
        <v>358</v>
      </c>
      <c r="I25" s="258"/>
      <c r="J25" s="259" t="s">
        <v>503</v>
      </c>
      <c r="K25" s="260"/>
      <c r="M25" s="219"/>
      <c r="X25" s="2"/>
      <c r="Y25" s="2"/>
      <c r="AB25" s="39"/>
    </row>
    <row r="26" spans="2:28" ht="9" customHeight="1">
      <c r="M26" s="219"/>
      <c r="X26" s="2"/>
      <c r="Y26" s="2"/>
      <c r="AB26" s="219"/>
    </row>
    <row r="27" spans="2:28" ht="16.5" customHeight="1">
      <c r="B27" s="51" t="s">
        <v>124</v>
      </c>
      <c r="C27" s="51"/>
      <c r="D27" s="50"/>
      <c r="E27" s="50"/>
      <c r="F27" s="50"/>
      <c r="G27" s="50"/>
      <c r="H27" s="50"/>
      <c r="I27" s="50"/>
      <c r="J27" s="50"/>
      <c r="K27" s="50"/>
      <c r="M27" s="219"/>
      <c r="X27" s="2"/>
      <c r="Y27" s="2"/>
      <c r="AB27" s="219"/>
    </row>
    <row r="28" spans="2:28" ht="27.75" customHeight="1">
      <c r="B28" s="55" t="s">
        <v>62</v>
      </c>
      <c r="C28" s="55" t="s">
        <v>100</v>
      </c>
      <c r="D28" s="55" t="s">
        <v>102</v>
      </c>
      <c r="E28" s="55" t="s">
        <v>103</v>
      </c>
      <c r="F28" s="55" t="s">
        <v>104</v>
      </c>
      <c r="G28" s="55" t="s">
        <v>105</v>
      </c>
      <c r="H28" s="55" t="s">
        <v>6</v>
      </c>
      <c r="I28" s="55" t="s">
        <v>7</v>
      </c>
      <c r="J28" s="55" t="s">
        <v>106</v>
      </c>
      <c r="K28" s="55" t="s">
        <v>72</v>
      </c>
      <c r="M28" s="219"/>
      <c r="X28" s="2"/>
      <c r="Y28" s="2"/>
      <c r="AB28" s="219"/>
    </row>
    <row r="29" spans="2:28" ht="23.25" customHeight="1">
      <c r="B29" s="74" t="s">
        <v>327</v>
      </c>
      <c r="C29" s="75">
        <v>1</v>
      </c>
      <c r="D29" s="76">
        <v>2.7141302047497939E-2</v>
      </c>
      <c r="E29" s="76">
        <v>0.36921068093599246</v>
      </c>
      <c r="F29" s="76">
        <v>0.19409383497212296</v>
      </c>
      <c r="G29" s="77">
        <v>12.720179029808511</v>
      </c>
      <c r="H29" s="78">
        <v>0.62339539245615694</v>
      </c>
      <c r="I29" s="78">
        <v>18.374625794725723</v>
      </c>
      <c r="J29" s="79">
        <v>2.2727792222557248</v>
      </c>
      <c r="K29" s="80" t="s">
        <v>69</v>
      </c>
      <c r="M29" s="219"/>
      <c r="N29" s="321" t="str">
        <f>C5</f>
        <v>송도버스</v>
      </c>
      <c r="Y29" s="2"/>
    </row>
    <row r="30" spans="2:28" ht="22.5" customHeight="1">
      <c r="B30" s="220" t="s">
        <v>116</v>
      </c>
      <c r="C30" s="67">
        <v>1</v>
      </c>
      <c r="D30" s="68">
        <v>2.6854227458134282E-2</v>
      </c>
      <c r="E30" s="68">
        <v>0.36924950161409886</v>
      </c>
      <c r="F30" s="68">
        <v>0.21040768308305902</v>
      </c>
      <c r="G30" s="69">
        <v>13.736615384615382</v>
      </c>
      <c r="H30" s="70">
        <v>0.7875559305183385</v>
      </c>
      <c r="I30" s="70">
        <v>29.590293746336709</v>
      </c>
      <c r="J30" s="71">
        <v>2.0025875871012784</v>
      </c>
      <c r="K30" s="72" t="s">
        <v>69</v>
      </c>
      <c r="M30" s="219"/>
      <c r="N30" s="39" t="s">
        <v>69</v>
      </c>
      <c r="O30" s="39">
        <v>129</v>
      </c>
      <c r="Y30" s="2"/>
    </row>
    <row r="31" spans="2:28" ht="22.5" customHeight="1">
      <c r="B31" s="52" t="s">
        <v>484</v>
      </c>
      <c r="C31" s="52"/>
      <c r="D31" s="65">
        <v>-1.0577038229826585E-2</v>
      </c>
      <c r="E31" s="65">
        <v>1.051450570388468E-4</v>
      </c>
      <c r="F31" s="65">
        <v>8.4051346160887386E-2</v>
      </c>
      <c r="G31" s="65">
        <v>7.990739378942302E-2</v>
      </c>
      <c r="H31" s="65">
        <v>0.26333293452072937</v>
      </c>
      <c r="I31" s="65">
        <v>0.61038891767963754</v>
      </c>
      <c r="J31" s="65">
        <v>-0.11888160209696141</v>
      </c>
      <c r="K31" s="66" t="s">
        <v>503</v>
      </c>
      <c r="M31" s="2" t="s">
        <v>71</v>
      </c>
      <c r="N31" s="322">
        <v>7.6335877862595422E-2</v>
      </c>
      <c r="O31" s="39">
        <v>10</v>
      </c>
      <c r="X31" s="2"/>
      <c r="Y31" s="2"/>
    </row>
    <row r="32" spans="2:28" ht="22.5" customHeight="1">
      <c r="M32" s="2" t="s">
        <v>66</v>
      </c>
      <c r="N32" s="322">
        <v>9.1603053435114504E-2</v>
      </c>
      <c r="O32" s="39">
        <v>12</v>
      </c>
      <c r="X32" s="2"/>
      <c r="Y32" s="2"/>
    </row>
    <row r="33" spans="2:28" ht="17.25" customHeight="1">
      <c r="B33" s="51" t="s">
        <v>125</v>
      </c>
      <c r="C33" s="51"/>
      <c r="D33" s="50"/>
      <c r="E33" s="50"/>
      <c r="F33" s="50"/>
      <c r="G33" s="50"/>
      <c r="H33" s="50"/>
      <c r="I33" s="50"/>
      <c r="J33" s="50"/>
      <c r="K33" s="50"/>
      <c r="M33" s="2" t="s">
        <v>68</v>
      </c>
      <c r="N33" s="322">
        <v>0.18320610687022901</v>
      </c>
      <c r="O33" s="39">
        <v>24</v>
      </c>
      <c r="X33" s="2"/>
      <c r="Y33" s="2"/>
    </row>
    <row r="34" spans="2:28" ht="22.5" customHeight="1">
      <c r="B34" s="59"/>
      <c r="C34" s="59"/>
      <c r="M34" s="2" t="s">
        <v>69</v>
      </c>
      <c r="N34" s="322">
        <v>0.28244274809160308</v>
      </c>
      <c r="O34" s="39">
        <v>36</v>
      </c>
      <c r="X34" s="2"/>
      <c r="Y34" s="2"/>
    </row>
    <row r="35" spans="2:28" ht="22.5" customHeight="1" thickBot="1">
      <c r="H35" s="191" t="s">
        <v>91</v>
      </c>
      <c r="I35" s="192" t="s">
        <v>92</v>
      </c>
      <c r="J35" s="193" t="str">
        <f>J10</f>
        <v>송도버스</v>
      </c>
      <c r="K35" s="194" t="s">
        <v>115</v>
      </c>
      <c r="M35" s="2" t="s">
        <v>67</v>
      </c>
      <c r="N35" s="322">
        <v>0.25954198473282442</v>
      </c>
      <c r="O35" s="39">
        <v>33</v>
      </c>
      <c r="X35" s="2"/>
      <c r="Y35" s="2"/>
    </row>
    <row r="36" spans="2:28" ht="22.5" customHeight="1" thickTop="1">
      <c r="H36" s="199" t="s">
        <v>109</v>
      </c>
      <c r="I36" s="200" t="s">
        <v>69</v>
      </c>
      <c r="J36" s="201" t="s">
        <v>69</v>
      </c>
      <c r="K36" s="202"/>
      <c r="M36" s="2" t="s">
        <v>70</v>
      </c>
      <c r="N36" s="322">
        <v>0.10687022900763359</v>
      </c>
      <c r="O36" s="39">
        <v>14</v>
      </c>
      <c r="X36" s="2"/>
      <c r="Z36" s="39"/>
      <c r="AA36" s="39"/>
      <c r="AB36" s="39"/>
    </row>
    <row r="37" spans="2:28" ht="21" customHeight="1">
      <c r="H37" s="195" t="s">
        <v>94</v>
      </c>
      <c r="I37" s="196">
        <v>0.11199754525928199</v>
      </c>
      <c r="J37" s="197" t="s">
        <v>485</v>
      </c>
      <c r="K37" s="198">
        <v>-3.5661667396686567E-2</v>
      </c>
      <c r="M37" s="2"/>
      <c r="X37" s="2"/>
      <c r="Z37" s="39"/>
      <c r="AA37" s="39"/>
      <c r="AB37" s="39"/>
    </row>
    <row r="38" spans="2:28" ht="21" customHeight="1">
      <c r="H38" s="179" t="s">
        <v>95</v>
      </c>
      <c r="I38" s="171">
        <v>0.11383860079779073</v>
      </c>
      <c r="J38" s="180" t="s">
        <v>504</v>
      </c>
      <c r="K38" s="181">
        <v>-2.2235547362676231E-2</v>
      </c>
      <c r="L38" s="4"/>
      <c r="M38" s="2"/>
      <c r="X38" s="2"/>
      <c r="Z38" s="39"/>
      <c r="AA38" s="39"/>
      <c r="AB38" s="39"/>
    </row>
    <row r="39" spans="2:28" ht="21" customHeight="1">
      <c r="H39" s="178" t="s">
        <v>96</v>
      </c>
      <c r="I39" s="171">
        <v>0.18103712795335994</v>
      </c>
      <c r="J39" s="180" t="s">
        <v>505</v>
      </c>
      <c r="K39" s="181">
        <v>2.1689789168690687E-3</v>
      </c>
      <c r="L39" s="4"/>
      <c r="M39" s="2"/>
      <c r="X39" s="2"/>
      <c r="Z39" s="39"/>
      <c r="AA39" s="39"/>
      <c r="AB39" s="39"/>
    </row>
    <row r="40" spans="2:28" ht="21" customHeight="1">
      <c r="H40" s="178" t="s">
        <v>99</v>
      </c>
      <c r="I40" s="171">
        <v>0.23289352562135623</v>
      </c>
      <c r="J40" s="180" t="s">
        <v>506</v>
      </c>
      <c r="K40" s="181">
        <v>4.9549222470246845E-2</v>
      </c>
      <c r="L40" s="4"/>
      <c r="M40" s="2"/>
      <c r="X40" s="2"/>
      <c r="Z40" s="39"/>
      <c r="AA40" s="39"/>
      <c r="AB40" s="39"/>
    </row>
    <row r="41" spans="2:28" ht="21" customHeight="1">
      <c r="H41" s="182" t="s">
        <v>97</v>
      </c>
      <c r="I41" s="171">
        <v>0.20589137772322799</v>
      </c>
      <c r="J41" s="180" t="s">
        <v>507</v>
      </c>
      <c r="K41" s="181">
        <v>5.3650607009596424E-2</v>
      </c>
      <c r="L41" s="4"/>
      <c r="M41" s="2"/>
      <c r="X41" s="2"/>
      <c r="Z41" s="39"/>
      <c r="AA41" s="39"/>
      <c r="AB41" s="39"/>
    </row>
    <row r="42" spans="2:28" ht="21" customHeight="1">
      <c r="H42" s="183" t="s">
        <v>98</v>
      </c>
      <c r="I42" s="184">
        <v>0.15434182264498311</v>
      </c>
      <c r="J42" s="185" t="s">
        <v>508</v>
      </c>
      <c r="K42" s="186">
        <v>-4.7471593637349527E-2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1" t="s">
        <v>126</v>
      </c>
      <c r="C44" s="51"/>
      <c r="D44" s="50"/>
      <c r="E44" s="50"/>
      <c r="F44" s="50"/>
      <c r="G44" s="50"/>
      <c r="H44" s="50"/>
      <c r="I44" s="50"/>
      <c r="J44" s="50"/>
      <c r="K44" s="50"/>
      <c r="L44" s="4"/>
      <c r="M44" s="2"/>
      <c r="X44" s="2"/>
      <c r="Z44" s="39"/>
      <c r="AA44" s="39"/>
      <c r="AB44" s="39"/>
    </row>
    <row r="45" spans="2:28" ht="30.75" customHeight="1">
      <c r="B45" s="55" t="s">
        <v>62</v>
      </c>
      <c r="C45" s="55" t="s">
        <v>101</v>
      </c>
      <c r="D45" s="55" t="s">
        <v>102</v>
      </c>
      <c r="E45" s="55" t="s">
        <v>103</v>
      </c>
      <c r="F45" s="55" t="s">
        <v>104</v>
      </c>
      <c r="G45" s="55" t="s">
        <v>105</v>
      </c>
      <c r="H45" s="55" t="s">
        <v>6</v>
      </c>
      <c r="I45" s="55" t="s">
        <v>7</v>
      </c>
      <c r="J45" s="55" t="s">
        <v>106</v>
      </c>
      <c r="K45" s="55" t="s">
        <v>72</v>
      </c>
      <c r="L45" s="4"/>
      <c r="M45" s="2"/>
      <c r="N45" s="39" t="s">
        <v>119</v>
      </c>
      <c r="X45" s="2"/>
      <c r="Z45" s="39"/>
      <c r="AA45" s="39"/>
      <c r="AB45" s="39"/>
    </row>
    <row r="46" spans="2:28" ht="22.5" customHeight="1">
      <c r="B46" s="305" t="s">
        <v>116</v>
      </c>
      <c r="C46" s="306">
        <v>2401</v>
      </c>
      <c r="D46" s="307">
        <v>4.1766808348811919E-2</v>
      </c>
      <c r="E46" s="307">
        <v>0.42461929765650197</v>
      </c>
      <c r="F46" s="307">
        <v>0.20088566674542882</v>
      </c>
      <c r="G46" s="308">
        <v>15.209259259259261</v>
      </c>
      <c r="H46" s="309">
        <v>2.6181550899179609</v>
      </c>
      <c r="I46" s="309">
        <v>48.267172410737871</v>
      </c>
      <c r="J46" s="310">
        <v>1.8374338094753773</v>
      </c>
      <c r="K46" s="81" t="s">
        <v>76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311" t="s">
        <v>116</v>
      </c>
      <c r="C47" s="312">
        <v>2402</v>
      </c>
      <c r="D47" s="313">
        <v>4.4536502303360516E-2</v>
      </c>
      <c r="E47" s="313">
        <v>0.33857159506042267</v>
      </c>
      <c r="F47" s="313">
        <v>0.1823840893143773</v>
      </c>
      <c r="G47" s="314">
        <v>10.960228070175434</v>
      </c>
      <c r="H47" s="315">
        <v>0.17484915342109264</v>
      </c>
      <c r="I47" s="315">
        <v>14.908788381414796</v>
      </c>
      <c r="J47" s="316">
        <v>2.1634671164093122</v>
      </c>
      <c r="K47" s="72" t="s">
        <v>165</v>
      </c>
      <c r="M47" s="2"/>
      <c r="N47" s="39">
        <v>5</v>
      </c>
      <c r="X47" s="2"/>
      <c r="Z47" s="39"/>
      <c r="AA47" s="39"/>
      <c r="AB47" s="39"/>
    </row>
    <row r="48" spans="2:28" ht="22.5" customHeight="1">
      <c r="B48" s="311" t="s">
        <v>116</v>
      </c>
      <c r="C48" s="312">
        <v>2403</v>
      </c>
      <c r="D48" s="313">
        <v>1.7744729756250573E-2</v>
      </c>
      <c r="E48" s="313">
        <v>0.348754506094135</v>
      </c>
      <c r="F48" s="313">
        <v>0.19196288360838792</v>
      </c>
      <c r="G48" s="314">
        <v>11.776934426229511</v>
      </c>
      <c r="H48" s="315">
        <v>0.17606186335137766</v>
      </c>
      <c r="I48" s="315">
        <v>19.928493144251544</v>
      </c>
      <c r="J48" s="316">
        <v>2.1170612036187832</v>
      </c>
      <c r="K48" s="72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311" t="s">
        <v>116</v>
      </c>
      <c r="C49" s="312">
        <v>2404</v>
      </c>
      <c r="D49" s="313">
        <v>1.7329068772259273E-2</v>
      </c>
      <c r="E49" s="313">
        <v>0.34899401728350155</v>
      </c>
      <c r="F49" s="313">
        <v>0.20065665338515842</v>
      </c>
      <c r="G49" s="314">
        <v>12.143616666666665</v>
      </c>
      <c r="H49" s="315">
        <v>0.15435127183473724</v>
      </c>
      <c r="I49" s="315">
        <v>20.678968066470478</v>
      </c>
      <c r="J49" s="316">
        <v>2.0718807292445893</v>
      </c>
      <c r="K49" s="72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311" t="s">
        <v>116</v>
      </c>
      <c r="C50" s="312">
        <v>2405</v>
      </c>
      <c r="D50" s="313">
        <v>1.7942244840920423E-2</v>
      </c>
      <c r="E50" s="313">
        <v>0.34550236017067637</v>
      </c>
      <c r="F50" s="313">
        <v>0.19690668349014642</v>
      </c>
      <c r="G50" s="314">
        <v>12.517333333333333</v>
      </c>
      <c r="H50" s="315">
        <v>0.16141656204788482</v>
      </c>
      <c r="I50" s="315">
        <v>20.758976962168227</v>
      </c>
      <c r="J50" s="316">
        <v>2.0418294398155967</v>
      </c>
      <c r="K50" s="72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311" t="s">
        <v>116</v>
      </c>
      <c r="C51" s="312">
        <v>2406</v>
      </c>
      <c r="D51" s="313">
        <v>1.9465988645741762E-2</v>
      </c>
      <c r="E51" s="313">
        <v>0.34404001527323214</v>
      </c>
      <c r="F51" s="313">
        <v>0.18633428270888416</v>
      </c>
      <c r="G51" s="314">
        <v>13.593633333333331</v>
      </c>
      <c r="H51" s="315">
        <v>8.7344195019789461E-2</v>
      </c>
      <c r="I51" s="315">
        <v>21.699264449539015</v>
      </c>
      <c r="J51" s="316">
        <v>1.9669250709233395</v>
      </c>
      <c r="K51" s="72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311" t="s">
        <v>116</v>
      </c>
      <c r="C52" s="312">
        <v>2407</v>
      </c>
      <c r="D52" s="313">
        <v>2.0083470267237898E-2</v>
      </c>
      <c r="E52" s="313">
        <v>0.34483569744134962</v>
      </c>
      <c r="F52" s="313">
        <v>0.17908731405120215</v>
      </c>
      <c r="G52" s="314">
        <v>13.978736842105263</v>
      </c>
      <c r="H52" s="315">
        <v>5.2547381294976672E-2</v>
      </c>
      <c r="I52" s="315">
        <v>20.243294784097596</v>
      </c>
      <c r="J52" s="316">
        <v>1.9292363832087516</v>
      </c>
      <c r="K52" s="72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311" t="s">
        <v>116</v>
      </c>
      <c r="C53" s="312">
        <v>2408</v>
      </c>
      <c r="D53" s="313">
        <v>2.3395773363620878E-2</v>
      </c>
      <c r="E53" s="313">
        <v>0.34639993612813241</v>
      </c>
      <c r="F53" s="313">
        <v>0.16804329126519482</v>
      </c>
      <c r="G53" s="314">
        <v>14.80953703703703</v>
      </c>
      <c r="H53" s="315">
        <v>5.0308859739632235E-2</v>
      </c>
      <c r="I53" s="315">
        <v>21.290397448883745</v>
      </c>
      <c r="J53" s="316">
        <v>1.9072682262962852</v>
      </c>
      <c r="K53" s="72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311" t="s">
        <v>116</v>
      </c>
      <c r="C54" s="312">
        <v>2409</v>
      </c>
      <c r="D54" s="313">
        <v>2.1284207329449474E-2</v>
      </c>
      <c r="E54" s="313">
        <v>0.34740779484714723</v>
      </c>
      <c r="F54" s="313">
        <v>0.17778093367510542</v>
      </c>
      <c r="G54" s="314">
        <v>14.398333333333333</v>
      </c>
      <c r="H54" s="315">
        <v>8.0525844717520292E-2</v>
      </c>
      <c r="I54" s="315">
        <v>21.345388288496693</v>
      </c>
      <c r="J54" s="316">
        <v>1.928437775696352</v>
      </c>
      <c r="K54" s="72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311" t="s">
        <v>116</v>
      </c>
      <c r="C55" s="312">
        <v>2410</v>
      </c>
      <c r="D55" s="313">
        <v>2.2340662095655332E-2</v>
      </c>
      <c r="E55" s="313">
        <v>0.35015554147835426</v>
      </c>
      <c r="F55" s="313">
        <v>0.20048326651488757</v>
      </c>
      <c r="G55" s="314">
        <v>13.650666666666666</v>
      </c>
      <c r="H55" s="315">
        <v>0.16990389105445966</v>
      </c>
      <c r="I55" s="315">
        <v>27.248461212710527</v>
      </c>
      <c r="J55" s="316">
        <v>1.990713332719974</v>
      </c>
      <c r="K55" s="72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311" t="s">
        <v>116</v>
      </c>
      <c r="C56" s="312">
        <v>2411</v>
      </c>
      <c r="D56" s="313">
        <v>2.3667184349015279E-2</v>
      </c>
      <c r="E56" s="313">
        <v>0.35511033932383235</v>
      </c>
      <c r="F56" s="313">
        <v>0.20930567211951023</v>
      </c>
      <c r="G56" s="314">
        <v>13.811188679245282</v>
      </c>
      <c r="H56" s="315">
        <v>0.38557409924656377</v>
      </c>
      <c r="I56" s="315">
        <v>31.261161585067555</v>
      </c>
      <c r="J56" s="316">
        <v>1.9962384691948249</v>
      </c>
      <c r="K56" s="72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311" t="s">
        <v>116</v>
      </c>
      <c r="C57" s="312">
        <v>2412</v>
      </c>
      <c r="D57" s="313">
        <v>2.4864838779261145E-2</v>
      </c>
      <c r="E57" s="313">
        <v>0.36554368576588359</v>
      </c>
      <c r="F57" s="313">
        <v>0.20836737681290929</v>
      </c>
      <c r="G57" s="314">
        <v>13.766283018867925</v>
      </c>
      <c r="H57" s="315">
        <v>0.48996059652029272</v>
      </c>
      <c r="I57" s="315">
        <v>28.715796771143793</v>
      </c>
      <c r="J57" s="316">
        <v>1.9886600617016958</v>
      </c>
      <c r="K57" s="72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311" t="s">
        <v>116</v>
      </c>
      <c r="C58" s="312">
        <v>2501</v>
      </c>
      <c r="D58" s="313">
        <v>2.6854227458134282E-2</v>
      </c>
      <c r="E58" s="313">
        <v>0.36924950161409886</v>
      </c>
      <c r="F58" s="313">
        <v>0.21040768308305902</v>
      </c>
      <c r="G58" s="314">
        <v>13.736615384615382</v>
      </c>
      <c r="H58" s="315">
        <v>0.7875559305183385</v>
      </c>
      <c r="I58" s="315">
        <v>29.590293746336709</v>
      </c>
      <c r="J58" s="316">
        <v>2.0025875871012784</v>
      </c>
      <c r="K58" s="72" t="s">
        <v>69</v>
      </c>
      <c r="M58" s="2"/>
      <c r="N58" s="39">
        <v>3</v>
      </c>
      <c r="X58" s="2"/>
      <c r="Z58" s="39"/>
      <c r="AA58" s="39"/>
      <c r="AB58" s="39"/>
    </row>
    <row r="59" spans="2:28" ht="25.5" customHeight="1">
      <c r="B59" s="52" t="s">
        <v>107</v>
      </c>
      <c r="C59" s="52"/>
      <c r="D59" s="65" cm="1">
        <f t="array" aca="1" ref="D59" ca="1">(INDIRECT(ADDRESS(ROW()-1,COLUMN()))/INDIRECT(ADDRESS(ROW()-2,COLUMN())))-1</f>
        <v>8.0008106890779862E-2</v>
      </c>
      <c r="E59" s="65" cm="1">
        <f t="array" aca="1" ref="E59" ca="1">(INDIRECT(ADDRESS(ROW()-1,COLUMN()))/INDIRECT(ADDRESS(ROW()-2,COLUMN())))-1</f>
        <v>1.0137819342853405E-2</v>
      </c>
      <c r="F59" s="65" cm="1">
        <f t="array" aca="1" ref="F59" ca="1">(INDIRECT(ADDRESS(ROW()-1,COLUMN()))/INDIRECT(ADDRESS(ROW()-2,COLUMN())))-1</f>
        <v>9.7918700199488562E-3</v>
      </c>
      <c r="G59" s="65" cm="1">
        <f t="array" aca="1" ref="G59" ca="1">(INDIRECT(ADDRESS(ROW()-1,COLUMN()))/INDIRECT(ADDRESS(ROW()-2,COLUMN())))-1</f>
        <v>-2.1550940229749793E-3</v>
      </c>
      <c r="H59" s="65" cm="1">
        <f t="array" aca="1" ref="H59" ca="1">(INDIRECT(ADDRESS(ROW()-1,COLUMN()))/INDIRECT(ADDRESS(ROW()-2,COLUMN())))-1</f>
        <v>0.60738625944937641</v>
      </c>
      <c r="I59" s="65" cm="1">
        <f t="array" aca="1" ref="I59" ca="1">(INDIRECT(ADDRESS(ROW()-1,COLUMN()))/INDIRECT(ADDRESS(ROW()-2,COLUMN())))-1</f>
        <v>3.0453515957171273E-2</v>
      </c>
      <c r="J59" s="65" cm="1">
        <f t="array" aca="1" ref="J59" ca="1">(INDIRECT(ADDRESS(ROW()-1,COLUMN()))/INDIRECT(ADDRESS(ROW()-2,COLUMN())))-1</f>
        <v>7.0034721709373304E-3</v>
      </c>
      <c r="K59" s="73" t="str" cm="1">
        <f t="array" aca="1" ref="K59" ca="1">_xlfn.IFS(N59=0,"등급유지",N59&gt;0,N59&amp;"등급 상승",N59&lt;0,N59&amp;"등급 하락")</f>
        <v>등급유지</v>
      </c>
      <c r="M59" s="323"/>
      <c r="N59" s="39" cm="1">
        <f t="array" aca="1" ref="N59" ca="1">(INDIRECT(ADDRESS(ROW()-1,COLUMN()))-INDIRECT(ADDRESS(ROW()-2,COLUMN())))</f>
        <v>0</v>
      </c>
      <c r="O59" s="39" t="s">
        <v>120</v>
      </c>
      <c r="X59" s="304"/>
      <c r="Z59" s="263"/>
      <c r="AA59" s="39"/>
      <c r="AB59" s="39"/>
    </row>
    <row r="60" spans="2:28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323"/>
      <c r="X60" s="304"/>
      <c r="Z60" s="263"/>
      <c r="AA60" s="39"/>
      <c r="AB60" s="39"/>
    </row>
    <row r="61" spans="2:28" ht="18" customHeight="1">
      <c r="B61" s="51" t="s">
        <v>127</v>
      </c>
      <c r="C61" s="51"/>
      <c r="D61" s="50"/>
      <c r="E61" s="50"/>
      <c r="F61" s="50"/>
      <c r="G61" s="50"/>
      <c r="H61" s="50"/>
      <c r="I61" s="50"/>
      <c r="J61" s="50"/>
      <c r="K61" s="50"/>
      <c r="M61" s="323"/>
      <c r="X61" s="304"/>
      <c r="Z61" s="263"/>
      <c r="AA61" s="39"/>
      <c r="AB61" s="39"/>
    </row>
    <row r="62" spans="2:28" ht="21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23"/>
      <c r="X62" s="304"/>
      <c r="Z62" s="263"/>
      <c r="AA62" s="39"/>
      <c r="AB62" s="39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323"/>
      <c r="N63" s="304"/>
      <c r="P63" s="263"/>
      <c r="AA63" s="264"/>
    </row>
    <row r="64" spans="2:28" ht="25.5" customHeight="1">
      <c r="B64" s="47"/>
      <c r="C64" s="47"/>
      <c r="D64" s="48"/>
      <c r="M64" s="323"/>
      <c r="N64" s="304"/>
      <c r="P64" s="263"/>
      <c r="AA64" s="264"/>
    </row>
    <row r="65" spans="2:27" ht="25.5" customHeight="1">
      <c r="B65" s="47"/>
      <c r="C65" s="47"/>
      <c r="D65" s="48"/>
      <c r="M65" s="323"/>
      <c r="N65" s="304"/>
      <c r="P65" s="263"/>
      <c r="AA65" s="264"/>
    </row>
    <row r="66" spans="2:27" ht="25.5" customHeight="1">
      <c r="B66" s="47"/>
      <c r="C66" s="47"/>
      <c r="D66" s="48"/>
      <c r="M66" s="323"/>
      <c r="N66" s="304"/>
      <c r="P66" s="263"/>
      <c r="AA66" s="264"/>
    </row>
    <row r="67" spans="2:27" ht="25.5" customHeight="1">
      <c r="B67" s="47"/>
      <c r="C67" s="47"/>
      <c r="D67" s="48"/>
      <c r="M67" s="323"/>
      <c r="N67" s="304"/>
      <c r="P67" s="263"/>
      <c r="AA67" s="264"/>
    </row>
    <row r="68" spans="2:27" ht="25.5" customHeight="1">
      <c r="B68" s="47"/>
      <c r="C68" s="47"/>
      <c r="D68" s="48"/>
      <c r="M68" s="323"/>
      <c r="N68" s="304"/>
      <c r="P68" s="263"/>
      <c r="AA68" s="264"/>
    </row>
    <row r="69" spans="2:27" ht="25.5" customHeight="1">
      <c r="B69" s="47"/>
      <c r="C69" s="47"/>
      <c r="D69" s="48"/>
      <c r="M69" s="323"/>
      <c r="N69" s="304"/>
      <c r="P69" s="263"/>
      <c r="AA69" s="264"/>
    </row>
    <row r="70" spans="2:27" ht="25.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323"/>
      <c r="N70" s="304"/>
      <c r="P70" s="263"/>
      <c r="AA70" s="264"/>
    </row>
    <row r="71" spans="2:27" ht="25.5" customHeight="1">
      <c r="B71" s="47"/>
      <c r="C71" s="47"/>
      <c r="D71" s="48"/>
      <c r="E71" s="48"/>
      <c r="F71" s="48"/>
      <c r="G71" s="48"/>
      <c r="H71" s="48"/>
      <c r="I71" s="48"/>
      <c r="J71" s="48"/>
      <c r="K71" s="48"/>
      <c r="M71" s="323"/>
      <c r="N71" s="304"/>
      <c r="P71" s="263"/>
      <c r="AA71" s="264"/>
    </row>
    <row r="72" spans="2:27" ht="25.5" customHeight="1" thickBot="1">
      <c r="B72" s="203" t="s">
        <v>91</v>
      </c>
      <c r="C72" s="204" t="s">
        <v>118</v>
      </c>
      <c r="D72" s="204" t="s">
        <v>117</v>
      </c>
      <c r="E72" s="204" t="s">
        <v>156</v>
      </c>
      <c r="F72" s="204" t="s">
        <v>156</v>
      </c>
      <c r="G72" s="204" t="s">
        <v>156</v>
      </c>
      <c r="H72" s="204" t="s">
        <v>156</v>
      </c>
      <c r="I72" s="204" t="s">
        <v>156</v>
      </c>
      <c r="J72" s="204" t="s">
        <v>156</v>
      </c>
      <c r="K72" s="205" t="s">
        <v>156</v>
      </c>
      <c r="M72" s="324">
        <v>1</v>
      </c>
      <c r="N72" s="325">
        <v>2</v>
      </c>
      <c r="O72" s="325"/>
      <c r="P72" s="324"/>
      <c r="Q72" s="325"/>
      <c r="R72" s="325"/>
      <c r="S72" s="324"/>
      <c r="T72" s="325"/>
      <c r="U72" s="326"/>
      <c r="AA72" s="264"/>
    </row>
    <row r="73" spans="2:27" ht="25.5" customHeight="1" thickTop="1">
      <c r="B73" s="208" t="s">
        <v>109</v>
      </c>
      <c r="C73" s="209" t="s">
        <v>69</v>
      </c>
      <c r="D73" s="210" t="s">
        <v>69</v>
      </c>
      <c r="E73" s="210" t="s">
        <v>156</v>
      </c>
      <c r="F73" s="210" t="s">
        <v>156</v>
      </c>
      <c r="G73" s="210" t="s">
        <v>156</v>
      </c>
      <c r="H73" s="210" t="s">
        <v>156</v>
      </c>
      <c r="I73" s="210" t="s">
        <v>156</v>
      </c>
      <c r="J73" s="210" t="s">
        <v>156</v>
      </c>
      <c r="K73" s="210" t="s">
        <v>156</v>
      </c>
      <c r="M73" s="324" t="s">
        <v>118</v>
      </c>
      <c r="N73" s="324" t="s">
        <v>117</v>
      </c>
      <c r="O73" s="324"/>
      <c r="P73" s="324"/>
      <c r="Q73" s="324"/>
      <c r="R73" s="324"/>
      <c r="S73" s="324"/>
      <c r="T73" s="324"/>
      <c r="U73" s="323"/>
      <c r="AA73" s="264"/>
    </row>
    <row r="74" spans="2:27" ht="25.5" customHeight="1">
      <c r="B74" s="206" t="s">
        <v>94</v>
      </c>
      <c r="C74" s="196" t="s">
        <v>513</v>
      </c>
      <c r="D74" s="196" t="s">
        <v>328</v>
      </c>
      <c r="E74" s="196" t="s">
        <v>156</v>
      </c>
      <c r="F74" s="196" t="s">
        <v>156</v>
      </c>
      <c r="G74" s="196" t="s">
        <v>156</v>
      </c>
      <c r="H74" s="196" t="s">
        <v>156</v>
      </c>
      <c r="I74" s="196" t="s">
        <v>156</v>
      </c>
      <c r="J74" s="196" t="s">
        <v>156</v>
      </c>
      <c r="K74" s="207" t="s">
        <v>156</v>
      </c>
      <c r="M74" s="323"/>
      <c r="N74" s="304"/>
      <c r="P74" s="263"/>
      <c r="AA74" s="264"/>
    </row>
    <row r="75" spans="2:27" ht="25.5" customHeight="1">
      <c r="B75" s="170" t="s">
        <v>95</v>
      </c>
      <c r="C75" s="172" t="s">
        <v>328</v>
      </c>
      <c r="D75" s="172" t="s">
        <v>486</v>
      </c>
      <c r="E75" s="172" t="s">
        <v>156</v>
      </c>
      <c r="F75" s="172" t="s">
        <v>156</v>
      </c>
      <c r="G75" s="172" t="s">
        <v>156</v>
      </c>
      <c r="H75" s="172" t="s">
        <v>156</v>
      </c>
      <c r="I75" s="172" t="s">
        <v>156</v>
      </c>
      <c r="J75" s="172" t="s">
        <v>156</v>
      </c>
      <c r="K75" s="173" t="s">
        <v>156</v>
      </c>
      <c r="M75" s="327">
        <v>9.0909090909090912E-2</v>
      </c>
      <c r="N75" s="327">
        <v>0</v>
      </c>
      <c r="O75" s="327"/>
      <c r="P75" s="327"/>
      <c r="Q75" s="327"/>
      <c r="R75" s="327"/>
      <c r="S75" s="327"/>
      <c r="T75" s="327"/>
      <c r="AA75" s="264"/>
    </row>
    <row r="76" spans="2:27" ht="25.5" customHeight="1">
      <c r="B76" s="169" t="s">
        <v>96</v>
      </c>
      <c r="C76" s="172" t="s">
        <v>514</v>
      </c>
      <c r="D76" s="172" t="s">
        <v>509</v>
      </c>
      <c r="E76" s="172" t="s">
        <v>156</v>
      </c>
      <c r="F76" s="172" t="s">
        <v>156</v>
      </c>
      <c r="G76" s="172" t="s">
        <v>156</v>
      </c>
      <c r="H76" s="172" t="s">
        <v>156</v>
      </c>
      <c r="I76" s="172" t="s">
        <v>156</v>
      </c>
      <c r="J76" s="172" t="s">
        <v>156</v>
      </c>
      <c r="K76" s="173" t="s">
        <v>156</v>
      </c>
      <c r="M76" s="327">
        <v>0</v>
      </c>
      <c r="N76" s="327">
        <v>5.2631578947368418E-2</v>
      </c>
      <c r="O76" s="327"/>
      <c r="P76" s="327"/>
      <c r="Q76" s="327"/>
      <c r="R76" s="327"/>
      <c r="S76" s="327"/>
      <c r="T76" s="327"/>
      <c r="AA76" s="264"/>
    </row>
    <row r="77" spans="2:27" ht="25.5" customHeight="1">
      <c r="B77" s="169" t="s">
        <v>99</v>
      </c>
      <c r="C77" s="172" t="s">
        <v>515</v>
      </c>
      <c r="D77" s="172" t="s">
        <v>510</v>
      </c>
      <c r="E77" s="172" t="s">
        <v>156</v>
      </c>
      <c r="F77" s="172" t="s">
        <v>156</v>
      </c>
      <c r="G77" s="172" t="s">
        <v>156</v>
      </c>
      <c r="H77" s="172" t="s">
        <v>156</v>
      </c>
      <c r="I77" s="172" t="s">
        <v>156</v>
      </c>
      <c r="J77" s="172" t="s">
        <v>156</v>
      </c>
      <c r="K77" s="173" t="s">
        <v>156</v>
      </c>
      <c r="M77" s="327">
        <v>0.24242424242424243</v>
      </c>
      <c r="N77" s="327">
        <v>0.26315789473684209</v>
      </c>
      <c r="O77" s="327"/>
      <c r="P77" s="327"/>
      <c r="Q77" s="327"/>
      <c r="R77" s="327"/>
      <c r="S77" s="327"/>
      <c r="T77" s="327"/>
      <c r="AA77" s="264"/>
    </row>
    <row r="78" spans="2:27" ht="25.5" customHeight="1">
      <c r="B78" s="174" t="s">
        <v>97</v>
      </c>
      <c r="C78" s="172" t="s">
        <v>487</v>
      </c>
      <c r="D78" s="172" t="s">
        <v>511</v>
      </c>
      <c r="E78" s="172" t="s">
        <v>156</v>
      </c>
      <c r="F78" s="172" t="s">
        <v>156</v>
      </c>
      <c r="G78" s="172" t="s">
        <v>156</v>
      </c>
      <c r="H78" s="172" t="s">
        <v>156</v>
      </c>
      <c r="I78" s="172" t="s">
        <v>156</v>
      </c>
      <c r="J78" s="172" t="s">
        <v>156</v>
      </c>
      <c r="K78" s="173" t="s">
        <v>156</v>
      </c>
      <c r="M78" s="327">
        <v>0.51515151515151514</v>
      </c>
      <c r="N78" s="327">
        <v>0.15789473684210525</v>
      </c>
      <c r="O78" s="327"/>
      <c r="P78" s="327"/>
      <c r="Q78" s="327"/>
      <c r="R78" s="327"/>
      <c r="S78" s="327"/>
      <c r="T78" s="327"/>
      <c r="AA78" s="264"/>
    </row>
    <row r="79" spans="2:27" ht="25.5" customHeight="1">
      <c r="B79" s="175" t="s">
        <v>98</v>
      </c>
      <c r="C79" s="176" t="s">
        <v>328</v>
      </c>
      <c r="D79" s="176" t="s">
        <v>512</v>
      </c>
      <c r="E79" s="176" t="s">
        <v>156</v>
      </c>
      <c r="F79" s="176" t="s">
        <v>156</v>
      </c>
      <c r="G79" s="176" t="s">
        <v>156</v>
      </c>
      <c r="H79" s="176" t="s">
        <v>156</v>
      </c>
      <c r="I79" s="176" t="s">
        <v>156</v>
      </c>
      <c r="J79" s="176" t="s">
        <v>156</v>
      </c>
      <c r="K79" s="177" t="s">
        <v>156</v>
      </c>
      <c r="M79" s="327">
        <v>0.15151515151515152</v>
      </c>
      <c r="N79" s="327">
        <v>0.21052631578947367</v>
      </c>
      <c r="O79" s="327"/>
      <c r="P79" s="327"/>
      <c r="Q79" s="327"/>
      <c r="R79" s="327"/>
      <c r="S79" s="327"/>
      <c r="T79" s="327"/>
      <c r="AA79" s="264"/>
    </row>
    <row r="80" spans="2:27" ht="15.75" customHeight="1">
      <c r="B80" s="47"/>
      <c r="C80" s="47"/>
      <c r="D80" s="48"/>
      <c r="E80" s="48"/>
      <c r="F80" s="48"/>
      <c r="G80" s="48"/>
      <c r="H80" s="48"/>
      <c r="I80" s="48"/>
      <c r="J80" s="48"/>
      <c r="K80" s="48"/>
      <c r="M80" s="327">
        <v>0</v>
      </c>
      <c r="N80" s="327">
        <v>0.31578947368421051</v>
      </c>
      <c r="O80" s="327"/>
      <c r="P80" s="327"/>
      <c r="Q80" s="327"/>
      <c r="R80" s="327"/>
      <c r="S80" s="327"/>
      <c r="T80" s="327"/>
      <c r="AA80" s="264"/>
    </row>
    <row r="81" spans="2:27" ht="17.25" customHeight="1">
      <c r="B81" s="51" t="s">
        <v>128</v>
      </c>
      <c r="C81" s="51"/>
      <c r="D81" s="50"/>
      <c r="E81" s="50"/>
      <c r="F81" s="50"/>
      <c r="G81" s="50"/>
      <c r="H81" s="50"/>
      <c r="I81" s="50"/>
      <c r="J81" s="50"/>
      <c r="K81" s="50"/>
      <c r="M81" s="323"/>
      <c r="N81" s="304"/>
      <c r="P81" s="263"/>
      <c r="AA81" s="264"/>
    </row>
    <row r="82" spans="2:27" ht="30.75" customHeight="1">
      <c r="B82" s="55" t="s">
        <v>75</v>
      </c>
      <c r="C82" s="55" t="s">
        <v>101</v>
      </c>
      <c r="D82" s="55" t="s">
        <v>102</v>
      </c>
      <c r="E82" s="55" t="s">
        <v>103</v>
      </c>
      <c r="F82" s="55" t="s">
        <v>104</v>
      </c>
      <c r="G82" s="55" t="s">
        <v>105</v>
      </c>
      <c r="H82" s="55" t="s">
        <v>6</v>
      </c>
      <c r="I82" s="55" t="s">
        <v>7</v>
      </c>
      <c r="J82" s="55" t="s">
        <v>106</v>
      </c>
      <c r="K82" s="55" t="s">
        <v>108</v>
      </c>
      <c r="M82" s="323"/>
      <c r="N82" s="304"/>
      <c r="P82" s="263"/>
      <c r="AA82" s="264"/>
    </row>
    <row r="83" spans="2:27" ht="20.25" customHeight="1">
      <c r="B83" s="85" t="s">
        <v>118</v>
      </c>
      <c r="C83" s="64">
        <v>2401</v>
      </c>
      <c r="D83" s="86">
        <v>3.7953908378146758E-2</v>
      </c>
      <c r="E83" s="86">
        <v>0.44084813422683605</v>
      </c>
      <c r="F83" s="86">
        <v>0.21194822273428926</v>
      </c>
      <c r="G83" s="87">
        <v>15.677857142857146</v>
      </c>
      <c r="H83" s="88">
        <v>3.2106268733597867</v>
      </c>
      <c r="I83" s="88">
        <v>47.674807799401776</v>
      </c>
      <c r="J83" s="89">
        <v>1.7264003977086162</v>
      </c>
      <c r="K83" s="72"/>
      <c r="M83" s="323"/>
      <c r="N83" s="304"/>
      <c r="P83" s="263"/>
      <c r="AA83" s="264"/>
    </row>
    <row r="84" spans="2:27" ht="20.25" customHeight="1">
      <c r="B84" s="85" t="s">
        <v>118</v>
      </c>
      <c r="C84" s="64">
        <v>2402</v>
      </c>
      <c r="D84" s="86">
        <v>4.7338238662998369E-2</v>
      </c>
      <c r="E84" s="86">
        <v>0.35147955642461581</v>
      </c>
      <c r="F84" s="86">
        <v>0.19268522290292797</v>
      </c>
      <c r="G84" s="87">
        <v>11.421567567567569</v>
      </c>
      <c r="H84" s="88">
        <v>0.25179433373135346</v>
      </c>
      <c r="I84" s="88">
        <v>15.124081393472384</v>
      </c>
      <c r="J84" s="89">
        <v>2.0313859264743401</v>
      </c>
      <c r="K84" s="72"/>
      <c r="M84" s="323"/>
      <c r="N84" s="304"/>
      <c r="P84" s="263"/>
      <c r="AA84" s="264"/>
    </row>
    <row r="85" spans="2:27" ht="20.25" customHeight="1">
      <c r="B85" s="85" t="s">
        <v>118</v>
      </c>
      <c r="C85" s="64">
        <v>2403</v>
      </c>
      <c r="D85" s="86">
        <v>1.7541044141641884E-2</v>
      </c>
      <c r="E85" s="86">
        <v>0.36526443034866579</v>
      </c>
      <c r="F85" s="86">
        <v>0.20533129334870179</v>
      </c>
      <c r="G85" s="87">
        <v>12.580175000000001</v>
      </c>
      <c r="H85" s="88">
        <v>0.26214613339254178</v>
      </c>
      <c r="I85" s="88">
        <v>22.173828826713617</v>
      </c>
      <c r="J85" s="89">
        <v>1.9711647690327549</v>
      </c>
      <c r="K85" s="72"/>
      <c r="M85" s="323"/>
      <c r="N85" s="304"/>
      <c r="P85" s="263"/>
      <c r="AA85" s="264"/>
    </row>
    <row r="86" spans="2:27" ht="20.25" customHeight="1">
      <c r="B86" s="85" t="s">
        <v>118</v>
      </c>
      <c r="C86" s="64">
        <v>2404</v>
      </c>
      <c r="D86" s="86">
        <v>1.7990079109725037E-2</v>
      </c>
      <c r="E86" s="86">
        <v>0.36335272405362845</v>
      </c>
      <c r="F86" s="86">
        <v>0.2120314140150141</v>
      </c>
      <c r="G86" s="87">
        <v>12.926333333333332</v>
      </c>
      <c r="H86" s="88">
        <v>0.21665509876579497</v>
      </c>
      <c r="I86" s="88">
        <v>24.066236395053338</v>
      </c>
      <c r="J86" s="89">
        <v>1.9217669582198307</v>
      </c>
      <c r="K86" s="72"/>
      <c r="M86" s="323"/>
      <c r="N86" s="304"/>
      <c r="P86" s="263"/>
      <c r="AA86" s="264"/>
    </row>
    <row r="87" spans="2:27" ht="20.25" customHeight="1">
      <c r="B87" s="85" t="s">
        <v>118</v>
      </c>
      <c r="C87" s="64">
        <v>2405</v>
      </c>
      <c r="D87" s="86">
        <v>1.9270951125821018E-2</v>
      </c>
      <c r="E87" s="86">
        <v>0.35804234879495966</v>
      </c>
      <c r="F87" s="86">
        <v>0.20537678165452505</v>
      </c>
      <c r="G87" s="87">
        <v>13.203461538461537</v>
      </c>
      <c r="H87" s="88">
        <v>0.22067193783133673</v>
      </c>
      <c r="I87" s="88">
        <v>24.146155723755214</v>
      </c>
      <c r="J87" s="89">
        <v>1.9092856625459849</v>
      </c>
      <c r="K87" s="72"/>
      <c r="M87" s="323"/>
      <c r="N87" s="304"/>
      <c r="P87" s="263"/>
      <c r="AA87" s="264"/>
    </row>
    <row r="88" spans="2:27" ht="20.25" customHeight="1">
      <c r="B88" s="85" t="s">
        <v>118</v>
      </c>
      <c r="C88" s="64">
        <v>2406</v>
      </c>
      <c r="D88" s="86">
        <v>2.1533464590711551E-2</v>
      </c>
      <c r="E88" s="86">
        <v>0.35636792515988003</v>
      </c>
      <c r="F88" s="86">
        <v>0.19462913025485734</v>
      </c>
      <c r="G88" s="87">
        <v>14.148000000000001</v>
      </c>
      <c r="H88" s="88">
        <v>0.1219431670108688</v>
      </c>
      <c r="I88" s="88">
        <v>23.132961594077905</v>
      </c>
      <c r="J88" s="89">
        <v>1.8500309360050977</v>
      </c>
      <c r="K88" s="72"/>
      <c r="M88" s="323"/>
      <c r="N88" s="304"/>
      <c r="P88" s="263"/>
      <c r="AA88" s="264"/>
    </row>
    <row r="89" spans="2:27" ht="20.25" customHeight="1">
      <c r="B89" s="85" t="s">
        <v>118</v>
      </c>
      <c r="C89" s="64">
        <v>2407</v>
      </c>
      <c r="D89" s="86">
        <v>2.1987490380637027E-2</v>
      </c>
      <c r="E89" s="86">
        <v>0.35971973310166372</v>
      </c>
      <c r="F89" s="86">
        <v>0.18461015641219816</v>
      </c>
      <c r="G89" s="87">
        <v>14.394666666666669</v>
      </c>
      <c r="H89" s="88">
        <v>5.823664240132434E-2</v>
      </c>
      <c r="I89" s="88">
        <v>21.418765113948616</v>
      </c>
      <c r="J89" s="89">
        <v>1.8088769113991305</v>
      </c>
      <c r="K89" s="72"/>
      <c r="M89" s="323"/>
      <c r="N89" s="304"/>
      <c r="P89" s="263"/>
      <c r="AA89" s="264"/>
    </row>
    <row r="90" spans="2:27" ht="20.25" customHeight="1">
      <c r="B90" s="85" t="s">
        <v>118</v>
      </c>
      <c r="C90" s="64">
        <v>2408</v>
      </c>
      <c r="D90" s="86">
        <v>2.3293508430671191E-2</v>
      </c>
      <c r="E90" s="86">
        <v>0.36805761718118557</v>
      </c>
      <c r="F90" s="86">
        <v>0.17056053087409762</v>
      </c>
      <c r="G90" s="87">
        <v>15.310878787878785</v>
      </c>
      <c r="H90" s="88">
        <v>5.7275238415018748E-2</v>
      </c>
      <c r="I90" s="88">
        <v>23.164841948808629</v>
      </c>
      <c r="J90" s="89">
        <v>1.7830704712129504</v>
      </c>
      <c r="K90" s="72"/>
      <c r="M90" s="323"/>
      <c r="N90" s="304"/>
      <c r="P90" s="263"/>
      <c r="AA90" s="264"/>
    </row>
    <row r="91" spans="2:27" ht="20.25" customHeight="1">
      <c r="B91" s="85" t="s">
        <v>118</v>
      </c>
      <c r="C91" s="64">
        <v>2409</v>
      </c>
      <c r="D91" s="86">
        <v>2.3688207351938193E-2</v>
      </c>
      <c r="E91" s="86">
        <v>0.36695929488712214</v>
      </c>
      <c r="F91" s="86">
        <v>0.18334958802041315</v>
      </c>
      <c r="G91" s="87">
        <v>14.951090909090912</v>
      </c>
      <c r="H91" s="88">
        <v>0.11769649427647334</v>
      </c>
      <c r="I91" s="88">
        <v>24.273658671695763</v>
      </c>
      <c r="J91" s="89">
        <v>1.8107650446215457</v>
      </c>
      <c r="K91" s="72"/>
      <c r="M91" s="323"/>
      <c r="N91" s="304"/>
      <c r="P91" s="263"/>
      <c r="AA91" s="264"/>
    </row>
    <row r="92" spans="2:27" ht="20.25" customHeight="1">
      <c r="B92" s="85" t="s">
        <v>118</v>
      </c>
      <c r="C92" s="64">
        <v>2410</v>
      </c>
      <c r="D92" s="86">
        <v>2.5100953900632494E-2</v>
      </c>
      <c r="E92" s="86">
        <v>0.3649123111477815</v>
      </c>
      <c r="F92" s="86">
        <v>0.2084811225042148</v>
      </c>
      <c r="G92" s="87">
        <v>14.410727272727271</v>
      </c>
      <c r="H92" s="88">
        <v>0.24885496442040045</v>
      </c>
      <c r="I92" s="88">
        <v>32.00601805173325</v>
      </c>
      <c r="J92" s="89">
        <v>1.8507430928428206</v>
      </c>
      <c r="K92" s="72"/>
      <c r="M92" s="323"/>
      <c r="N92" s="304"/>
      <c r="P92" s="263"/>
      <c r="AA92" s="264"/>
    </row>
    <row r="93" spans="2:27" ht="20.25" customHeight="1">
      <c r="B93" s="85" t="s">
        <v>118</v>
      </c>
      <c r="C93" s="64">
        <v>2411</v>
      </c>
      <c r="D93" s="86">
        <v>2.5683788907943816E-2</v>
      </c>
      <c r="E93" s="86">
        <v>0.37122502362433801</v>
      </c>
      <c r="F93" s="86">
        <v>0.21595387856735779</v>
      </c>
      <c r="G93" s="87">
        <v>14.470121212121212</v>
      </c>
      <c r="H93" s="88">
        <v>0.56230400203547437</v>
      </c>
      <c r="I93" s="88">
        <v>36.800114564307492</v>
      </c>
      <c r="J93" s="89">
        <v>1.8584706250417959</v>
      </c>
      <c r="K93" s="72"/>
      <c r="M93" s="323"/>
      <c r="N93" s="304"/>
      <c r="P93" s="263"/>
      <c r="AA93" s="264"/>
    </row>
    <row r="94" spans="2:27" ht="20.25" customHeight="1">
      <c r="B94" s="85" t="s">
        <v>118</v>
      </c>
      <c r="C94" s="64">
        <v>2412</v>
      </c>
      <c r="D94" s="86">
        <v>2.49531909039429E-2</v>
      </c>
      <c r="E94" s="86">
        <v>0.38413218383961439</v>
      </c>
      <c r="F94" s="86">
        <v>0.21435909089578439</v>
      </c>
      <c r="G94" s="87">
        <v>14.216062500000003</v>
      </c>
      <c r="H94" s="88">
        <v>0.71719763537901848</v>
      </c>
      <c r="I94" s="88">
        <v>32.594470497682629</v>
      </c>
      <c r="J94" s="89">
        <v>1.8812050830219194</v>
      </c>
      <c r="K94" s="72"/>
      <c r="M94" s="323"/>
      <c r="N94" s="304"/>
      <c r="P94" s="263"/>
      <c r="AA94" s="264"/>
    </row>
    <row r="95" spans="2:27" ht="20.25" customHeight="1">
      <c r="B95" s="85" t="s">
        <v>118</v>
      </c>
      <c r="C95" s="64">
        <v>2501</v>
      </c>
      <c r="D95" s="86">
        <v>2.5317976294953793E-2</v>
      </c>
      <c r="E95" s="86">
        <v>0.38955771145602541</v>
      </c>
      <c r="F95" s="86">
        <v>0.21835169087654313</v>
      </c>
      <c r="G95" s="87">
        <v>14.497848484848484</v>
      </c>
      <c r="H95" s="88">
        <v>1.0895264564015215</v>
      </c>
      <c r="I95" s="88">
        <v>34.308404317444008</v>
      </c>
      <c r="J95" s="89">
        <v>1.8884745811292354</v>
      </c>
      <c r="K95" s="72" t="s">
        <v>69</v>
      </c>
      <c r="M95" s="323"/>
      <c r="N95" s="304"/>
      <c r="P95" s="263"/>
      <c r="AA95" s="264"/>
    </row>
    <row r="96" spans="2:27" ht="20.25" customHeight="1">
      <c r="B96" s="85" t="s">
        <v>117</v>
      </c>
      <c r="C96" s="64">
        <v>2401</v>
      </c>
      <c r="D96" s="86">
        <v>4.9640163813918829E-2</v>
      </c>
      <c r="E96" s="86">
        <v>0.39110795456163489</v>
      </c>
      <c r="F96" s="86">
        <v>0.18186659537150454</v>
      </c>
      <c r="G96" s="87">
        <v>14.346052631578949</v>
      </c>
      <c r="H96" s="88">
        <v>1.599560187649175</v>
      </c>
      <c r="I96" s="88">
        <v>49.285583059572772</v>
      </c>
      <c r="J96" s="89">
        <v>2.0658605757195008</v>
      </c>
      <c r="K96" s="72"/>
      <c r="M96" s="323"/>
      <c r="N96" s="304"/>
      <c r="P96" s="263"/>
      <c r="AA96" s="264"/>
    </row>
    <row r="97" spans="2:27" ht="20.25" customHeight="1">
      <c r="B97" s="85" t="s">
        <v>117</v>
      </c>
      <c r="C97" s="64">
        <v>2402</v>
      </c>
      <c r="D97" s="86">
        <v>3.912061655448261E-2</v>
      </c>
      <c r="E97" s="86">
        <v>0.31361990973895421</v>
      </c>
      <c r="F97" s="86">
        <v>0.16574134068295551</v>
      </c>
      <c r="G97" s="87">
        <v>10.10675</v>
      </c>
      <c r="H97" s="88">
        <v>5.0534748283544637E-2</v>
      </c>
      <c r="I97" s="88">
        <v>14.560956033549843</v>
      </c>
      <c r="J97" s="89">
        <v>2.4174118526131556</v>
      </c>
      <c r="K97" s="72"/>
      <c r="M97" s="323"/>
      <c r="N97" s="304"/>
      <c r="P97" s="263"/>
      <c r="AA97" s="264"/>
    </row>
    <row r="98" spans="2:27" ht="20.25" customHeight="1">
      <c r="B98" s="85" t="s">
        <v>117</v>
      </c>
      <c r="C98" s="64">
        <v>2403</v>
      </c>
      <c r="D98" s="86">
        <v>1.8112159171587254E-2</v>
      </c>
      <c r="E98" s="86">
        <v>0.31897217793242771</v>
      </c>
      <c r="F98" s="86">
        <v>0.17136730617633</v>
      </c>
      <c r="G98" s="87">
        <v>10.246952380952381</v>
      </c>
      <c r="H98" s="88">
        <v>4.3439114366623573E-2</v>
      </c>
      <c r="I98" s="88">
        <v>16.469294495540417</v>
      </c>
      <c r="J98" s="89">
        <v>2.3895382774271963</v>
      </c>
      <c r="K98" s="72"/>
      <c r="M98" s="323"/>
      <c r="N98" s="304"/>
      <c r="P98" s="263"/>
      <c r="AA98" s="264"/>
    </row>
    <row r="99" spans="2:27" ht="20.25" customHeight="1">
      <c r="B99" s="85" t="s">
        <v>117</v>
      </c>
      <c r="C99" s="64">
        <v>2404</v>
      </c>
      <c r="D99" s="86">
        <v>1.6178128314403788E-2</v>
      </c>
      <c r="E99" s="86">
        <v>0.32399287039133379</v>
      </c>
      <c r="F99" s="86">
        <v>0.18359436355432535</v>
      </c>
      <c r="G99" s="87">
        <v>10.69</v>
      </c>
      <c r="H99" s="88">
        <v>6.0894715933457536E-2</v>
      </c>
      <c r="I99" s="88">
        <v>15.598021237102692</v>
      </c>
      <c r="J99" s="89">
        <v>2.3468614980163216</v>
      </c>
      <c r="K99" s="72"/>
      <c r="M99" s="323"/>
      <c r="N99" s="304"/>
      <c r="P99" s="263"/>
      <c r="AA99" s="264"/>
    </row>
    <row r="100" spans="2:27" ht="20.25" customHeight="1">
      <c r="B100" s="85" t="s">
        <v>117</v>
      </c>
      <c r="C100" s="64">
        <v>2405</v>
      </c>
      <c r="D100" s="86">
        <v>1.5620540297539388E-2</v>
      </c>
      <c r="E100" s="86">
        <v>0.32359070904521853</v>
      </c>
      <c r="F100" s="86">
        <v>0.1840817610342376</v>
      </c>
      <c r="G100" s="87">
        <v>11.24309523809524</v>
      </c>
      <c r="H100" s="88">
        <v>7.1695571243493475E-2</v>
      </c>
      <c r="I100" s="88">
        <v>15.630310904395195</v>
      </c>
      <c r="J100" s="89">
        <v>2.2816607053320821</v>
      </c>
      <c r="K100" s="72"/>
      <c r="M100" s="323"/>
      <c r="N100" s="304"/>
      <c r="P100" s="263"/>
      <c r="AA100" s="264"/>
    </row>
    <row r="101" spans="2:27" ht="20.25" customHeight="1">
      <c r="B101" s="85" t="s">
        <v>117</v>
      </c>
      <c r="C101" s="64">
        <v>2406</v>
      </c>
      <c r="D101" s="86">
        <v>1.6442156710712683E-2</v>
      </c>
      <c r="E101" s="86">
        <v>0.32600956239270257</v>
      </c>
      <c r="F101" s="86">
        <v>0.17574059951974744</v>
      </c>
      <c r="G101" s="87">
        <v>12.564095238095236</v>
      </c>
      <c r="H101" s="88">
        <v>4.3156457281167959E-2</v>
      </c>
      <c r="I101" s="88">
        <v>19.868232202805526</v>
      </c>
      <c r="J101" s="89">
        <v>2.1395808006249997</v>
      </c>
      <c r="K101" s="72"/>
      <c r="M101" s="323"/>
      <c r="N101" s="304"/>
      <c r="P101" s="263"/>
      <c r="AA101" s="264"/>
    </row>
    <row r="102" spans="2:27" ht="20.25" customHeight="1">
      <c r="B102" s="85" t="s">
        <v>117</v>
      </c>
      <c r="C102" s="64">
        <v>2407</v>
      </c>
      <c r="D102" s="86">
        <v>1.7687147077365944E-2</v>
      </c>
      <c r="E102" s="86">
        <v>0.32610324836652471</v>
      </c>
      <c r="F102" s="86">
        <v>0.17307218230354438</v>
      </c>
      <c r="G102" s="87">
        <v>13.265714285714287</v>
      </c>
      <c r="H102" s="88">
        <v>4.6350996740677185E-2</v>
      </c>
      <c r="I102" s="88">
        <v>18.963046600761523</v>
      </c>
      <c r="J102" s="89">
        <v>2.0799702640065849</v>
      </c>
      <c r="K102" s="72"/>
      <c r="M102" s="323"/>
      <c r="N102" s="304"/>
      <c r="P102" s="263"/>
      <c r="AA102" s="264"/>
    </row>
    <row r="103" spans="2:27" ht="20.25" customHeight="1">
      <c r="B103" s="85" t="s">
        <v>117</v>
      </c>
      <c r="C103" s="64">
        <v>2408</v>
      </c>
      <c r="D103" s="86">
        <v>2.3494563807839503E-2</v>
      </c>
      <c r="E103" s="86">
        <v>0.32547808275901358</v>
      </c>
      <c r="F103" s="86">
        <v>0.165931484360651</v>
      </c>
      <c r="G103" s="87">
        <v>14.021714285714284</v>
      </c>
      <c r="H103" s="88">
        <v>4.4464502875741718E-2</v>
      </c>
      <c r="I103" s="88">
        <v>19.71785551718779</v>
      </c>
      <c r="J103" s="89">
        <v>2.0256368146017429</v>
      </c>
      <c r="K103" s="72"/>
    </row>
    <row r="104" spans="2:27" ht="20.25" customHeight="1">
      <c r="B104" s="85" t="s">
        <v>117</v>
      </c>
      <c r="C104" s="64">
        <v>2409</v>
      </c>
      <c r="D104" s="86">
        <v>1.8665702571645269E-2</v>
      </c>
      <c r="E104" s="86">
        <v>0.32611174850856034</v>
      </c>
      <c r="F104" s="86">
        <v>0.1725204895093895</v>
      </c>
      <c r="G104" s="87">
        <v>13.529714285714284</v>
      </c>
      <c r="H104" s="88">
        <v>4.541249156551054E-2</v>
      </c>
      <c r="I104" s="88">
        <v>18.579189868241372</v>
      </c>
      <c r="J104" s="89">
        <v>2.0545640507731711</v>
      </c>
      <c r="K104" s="72"/>
    </row>
    <row r="105" spans="2:27" ht="20.25" customHeight="1">
      <c r="B105" s="85" t="s">
        <v>117</v>
      </c>
      <c r="C105" s="64">
        <v>2410</v>
      </c>
      <c r="D105" s="86">
        <v>1.8441987532478644E-2</v>
      </c>
      <c r="E105" s="86">
        <v>0.32931287461207742</v>
      </c>
      <c r="F105" s="86">
        <v>0.19074226639481584</v>
      </c>
      <c r="G105" s="87">
        <v>12.456285714285714</v>
      </c>
      <c r="H105" s="88">
        <v>7.3745318536561313E-2</v>
      </c>
      <c r="I105" s="88">
        <v>21.453988068656418</v>
      </c>
      <c r="J105" s="89">
        <v>2.1917379221069102</v>
      </c>
      <c r="K105" s="72"/>
    </row>
    <row r="106" spans="2:27" ht="20.25" customHeight="1">
      <c r="B106" s="85" t="s">
        <v>117</v>
      </c>
      <c r="C106" s="64">
        <v>2411</v>
      </c>
      <c r="D106" s="86">
        <v>2.1054567420665461E-2</v>
      </c>
      <c r="E106" s="86">
        <v>0.33423292098610735</v>
      </c>
      <c r="F106" s="86">
        <v>0.2019031060224272</v>
      </c>
      <c r="G106" s="87">
        <v>12.723949999999999</v>
      </c>
      <c r="H106" s="88">
        <v>0.18879098232793251</v>
      </c>
      <c r="I106" s="88">
        <v>25.093713889345935</v>
      </c>
      <c r="J106" s="89">
        <v>2.1758340864394383</v>
      </c>
      <c r="K106" s="72"/>
    </row>
    <row r="107" spans="2:27" ht="20.25" customHeight="1">
      <c r="B107" s="85" t="s">
        <v>117</v>
      </c>
      <c r="C107" s="64">
        <v>2412</v>
      </c>
      <c r="D107" s="86">
        <v>2.4737490028728548E-2</v>
      </c>
      <c r="E107" s="86">
        <v>0.33875064584190162</v>
      </c>
      <c r="F107" s="86">
        <v>0.20102265362940783</v>
      </c>
      <c r="G107" s="87">
        <v>13.080904761904762</v>
      </c>
      <c r="H107" s="88">
        <v>0.21141039796758454</v>
      </c>
      <c r="I107" s="88">
        <v>23.961266690683377</v>
      </c>
      <c r="J107" s="89">
        <v>2.1383874120095632</v>
      </c>
      <c r="K107" s="72"/>
    </row>
    <row r="108" spans="2:27" ht="20.25" customHeight="1">
      <c r="B108" s="85" t="s">
        <v>117</v>
      </c>
      <c r="C108" s="64">
        <v>2501</v>
      </c>
      <c r="D108" s="86">
        <v>2.9401346425576885E-2</v>
      </c>
      <c r="E108" s="86">
        <v>0.33557829750182105</v>
      </c>
      <c r="F108" s="86">
        <v>0.19927586712514736</v>
      </c>
      <c r="G108" s="87">
        <v>12.414473684210524</v>
      </c>
      <c r="H108" s="88">
        <v>0.36440927630652559</v>
      </c>
      <c r="I108" s="88">
        <v>22.978877958235042</v>
      </c>
      <c r="J108" s="89">
        <v>2.1878409520792315</v>
      </c>
      <c r="K108" s="72" t="s">
        <v>69</v>
      </c>
    </row>
    <row r="109" spans="2:27" ht="20.25" customHeight="1">
      <c r="B109" s="83" t="s">
        <v>122</v>
      </c>
      <c r="C109" s="82"/>
      <c r="D109" s="83"/>
      <c r="E109" s="83"/>
      <c r="F109" s="83"/>
      <c r="G109" s="83"/>
      <c r="H109" s="83"/>
      <c r="I109" s="83"/>
      <c r="J109" s="83"/>
      <c r="K109" s="82"/>
    </row>
    <row r="110" spans="2:27" ht="20.25" customHeight="1">
      <c r="B110" s="41" t="str">
        <f>C72</f>
        <v>8</v>
      </c>
      <c r="C110" s="53"/>
      <c r="D110" s="65">
        <f>(SUMIFS(D$83:D$108,$B$83:$B$108,$B110,$C$83:$C$108,MAX($C$83:$C$108))/SUMIFS(D$83:D$108,$B$83:$B$108,$B110,$C$83:$C$108,2412))-1</f>
        <v>1.461878732924915E-2</v>
      </c>
      <c r="E110" s="65">
        <f>(SUMIFS(E$83:E$108,$B$83:$B$108,$B110,$C$83:$C$108,MAX($C$83:$C$108))/SUMIFS(E$83:E$108,$B$83:$B$108,$B110,$C$83:$C$108,2412))-1</f>
        <v>1.4124116240872731E-2</v>
      </c>
      <c r="F110" s="65">
        <f>(SUMIFS(F$83:F$108,$B$83:$B$108,$B110,$C$83:$C$108,MAX($C$83:$C$108))/SUMIFS(F$83:F$108,$B$83:$B$108,$B110,$C$83:$C$108,2412))-1</f>
        <v>1.8625755334537475E-2</v>
      </c>
      <c r="G110" s="65">
        <f>(SUMIFS(G$83:G$108,$B$83:$B$108,$B110,$C$83:$C$108,MAX($C$83:$C$108))/SUMIFS(G$83:G$108,$B$83:$B$108,$B110,$C$83:$C$108,2412))-1</f>
        <v>1.9821661929840362E-2</v>
      </c>
      <c r="H110" s="65">
        <f>(SUMIFS(H$83:H$108,$B$83:$B$108,$B110,$C$83:$C$108,MAX($C$83:$C$108))/SUMIFS(H$83:H$108,$B$83:$B$108,$B110,$C$83:$C$108,2412))-1</f>
        <v>0.51914396068210378</v>
      </c>
      <c r="I110" s="65">
        <f>(SUMIFS(I$83:I$108,$B$83:$B$108,$B110,$C$83:$C$108,MAX($C$83:$C$108))/SUMIFS(I$83:I$108,$B$83:$B$108,$B110,$C$83:$C$108,2412))-1</f>
        <v>5.258357609715536E-2</v>
      </c>
      <c r="J110" s="84">
        <f>(SUMIFS(J$83:J$108,$B$83:$B$108,$B110,$C$83:$C$108,MAX($C$83:$C$108))/SUMIFS(J$83:J$108,$B$83:$B$108,$B110,$C$83:$C$108,2412))-1</f>
        <v>3.8642773044386125E-3</v>
      </c>
      <c r="K110" s="54"/>
    </row>
    <row r="111" spans="2:27" ht="20.25" customHeight="1">
      <c r="B111" s="41" t="str">
        <f>D72</f>
        <v>16-1</v>
      </c>
      <c r="C111" s="53"/>
      <c r="D111" s="65">
        <f>(SUMIFS(D$83:D$108,$B$83:$B$108,$B111,$C$83:$C$108,MAX($C$83:$C$108))/SUMIFS(D$83:D$108,$B$83:$B$108,$B111,$C$83:$C$108,2412))-1</f>
        <v>0.18853393741370006</v>
      </c>
      <c r="E111" s="65">
        <f>(SUMIFS(E$83:E$108,$B$83:$B$108,$B111,$C$83:$C$108,MAX($C$83:$C$108))/SUMIFS(E$83:E$108,$B$83:$B$108,$B111,$C$83:$C$108,2412))-1</f>
        <v>-9.3648480940790035E-3</v>
      </c>
      <c r="F111" s="65">
        <f>(SUMIFS(F$83:F$108,$B$83:$B$108,$B111,$C$83:$C$108,MAX($C$83:$C$108))/SUMIFS(F$83:F$108,$B$83:$B$108,$B111,$C$83:$C$108,2412))-1</f>
        <v>-8.6895007737820551E-3</v>
      </c>
      <c r="G111" s="65">
        <f>(SUMIFS(G$83:G$108,$B$83:$B$108,$B111,$C$83:$C$108,MAX($C$83:$C$108))/SUMIFS(G$83:G$108,$B$83:$B$108,$B111,$C$83:$C$108,2412))-1</f>
        <v>-5.0946864137033643E-2</v>
      </c>
      <c r="H111" s="65">
        <f>(SUMIFS(H$83:H$108,$B$83:$B$108,$B111,$C$83:$C$108,MAX($C$83:$C$108))/SUMIFS(H$83:H$108,$B$83:$B$108,$B111,$C$83:$C$108,2412))-1</f>
        <v>0.72370555000989256</v>
      </c>
      <c r="I111" s="65">
        <f>(SUMIFS(I$83:I$108,$B$83:$B$108,$B111,$C$83:$C$108,MAX($C$83:$C$108))/SUMIFS(I$83:I$108,$B$83:$B$108,$B111,$C$83:$C$108,2412))-1</f>
        <v>-4.0999031692690369E-2</v>
      </c>
      <c r="J111" s="84">
        <f>(SUMIFS(J$83:J$108,$B$83:$B$108,$B111,$C$83:$C$108,MAX($C$83:$C$108))/SUMIFS(J$83:J$108,$B$83:$B$108,$B111,$C$83:$C$108,2412))-1</f>
        <v>2.3126557793937907E-2</v>
      </c>
      <c r="K111" s="54"/>
    </row>
    <row r="112" spans="2:27" ht="20.25" customHeight="1" thickBot="1"/>
    <row r="113" spans="2:9" ht="17.25" thickTop="1">
      <c r="B113" s="25" t="s">
        <v>51</v>
      </c>
      <c r="C113" s="25"/>
      <c r="D113" s="25"/>
      <c r="E113" s="25"/>
      <c r="F113" s="168" t="s">
        <v>77</v>
      </c>
      <c r="G113" s="42"/>
      <c r="H113" s="25"/>
      <c r="I113" s="25"/>
    </row>
    <row r="114" spans="2:9">
      <c r="B114" s="26" t="s">
        <v>33</v>
      </c>
      <c r="C114" s="26" t="s">
        <v>52</v>
      </c>
      <c r="D114" s="26"/>
      <c r="E114" s="26"/>
      <c r="F114" s="90" t="s">
        <v>78</v>
      </c>
      <c r="G114" s="43"/>
      <c r="H114" s="45" t="s">
        <v>81</v>
      </c>
      <c r="I114" s="45"/>
    </row>
    <row r="115" spans="2:9">
      <c r="B115" s="26" t="s">
        <v>34</v>
      </c>
      <c r="C115" s="26" t="s">
        <v>53</v>
      </c>
      <c r="D115" s="26"/>
      <c r="E115" s="26"/>
      <c r="F115" s="90" t="s">
        <v>79</v>
      </c>
      <c r="G115" s="43"/>
      <c r="H115" s="45" t="s">
        <v>82</v>
      </c>
      <c r="I115" s="45"/>
    </row>
    <row r="116" spans="2:9">
      <c r="B116" s="26" t="s">
        <v>4</v>
      </c>
      <c r="C116" s="26" t="s">
        <v>54</v>
      </c>
      <c r="D116" s="26"/>
      <c r="E116" s="26"/>
      <c r="F116" s="90" t="s">
        <v>80</v>
      </c>
      <c r="G116" s="43"/>
      <c r="H116" s="45" t="s">
        <v>83</v>
      </c>
      <c r="I116" s="45"/>
    </row>
    <row r="117" spans="2:9">
      <c r="B117" s="26" t="s">
        <v>5</v>
      </c>
      <c r="C117" s="26" t="s">
        <v>55</v>
      </c>
      <c r="D117" s="26"/>
      <c r="E117" s="26"/>
      <c r="F117" s="90" t="s">
        <v>87</v>
      </c>
      <c r="G117" s="43"/>
      <c r="H117" s="45" t="s">
        <v>84</v>
      </c>
      <c r="I117" s="45"/>
    </row>
    <row r="118" spans="2:9">
      <c r="B118" s="26" t="s">
        <v>56</v>
      </c>
      <c r="C118" s="26" t="s">
        <v>57</v>
      </c>
      <c r="D118" s="26"/>
      <c r="E118" s="26"/>
      <c r="F118" s="90" t="s">
        <v>88</v>
      </c>
      <c r="G118" s="43"/>
      <c r="H118" s="45" t="s">
        <v>85</v>
      </c>
      <c r="I118" s="45"/>
    </row>
    <row r="119" spans="2:9" ht="17.25" thickBot="1">
      <c r="B119" s="27" t="s">
        <v>58</v>
      </c>
      <c r="C119" s="27" t="s">
        <v>59</v>
      </c>
      <c r="D119" s="27"/>
      <c r="E119" s="27"/>
      <c r="F119" s="91" t="s">
        <v>89</v>
      </c>
      <c r="G119" s="44"/>
      <c r="H119" s="46" t="s">
        <v>86</v>
      </c>
      <c r="I119" s="46"/>
    </row>
    <row r="120" spans="2:9" ht="17.25" thickTop="1"/>
    <row r="121" spans="2:9" ht="6.75" customHeight="1"/>
  </sheetData>
  <mergeCells count="3">
    <mergeCell ref="O9:P9"/>
    <mergeCell ref="C4:D4"/>
    <mergeCell ref="C5:D5"/>
  </mergeCells>
  <phoneticPr fontId="2" type="noConversion"/>
  <conditionalFormatting sqref="B83:K85 B97:K108 B89:K94">
    <cfRule type="expression" dxfId="47" priority="15">
      <formula>$B83&lt;&gt;$B84</formula>
    </cfRule>
  </conditionalFormatting>
  <conditionalFormatting sqref="B86:K88 B95:K96">
    <cfRule type="expression" dxfId="46" priority="83">
      <formula>$B86&lt;&gt;$B89</formula>
    </cfRule>
  </conditionalFormatting>
  <conditionalFormatting sqref="C73:K73">
    <cfRule type="containsText" dxfId="45" priority="16" operator="containsText" text="F">
      <formula>NOT(ISERROR(SEARCH("F",C73)))</formula>
    </cfRule>
    <cfRule type="containsText" dxfId="44" priority="17" operator="containsText" text="D">
      <formula>NOT(ISERROR(SEARCH("D",C73)))</formula>
    </cfRule>
    <cfRule type="containsText" dxfId="43" priority="18" operator="containsText" text="S">
      <formula>NOT(ISERROR(SEARCH("S",C73)))</formula>
    </cfRule>
    <cfRule type="containsText" dxfId="42" priority="19" operator="containsText" text="A">
      <formula>NOT(ISERROR(SEARCH("A",C73)))</formula>
    </cfRule>
  </conditionalFormatting>
  <conditionalFormatting sqref="D60:K60 D62:K63 D64:D69 D70:K71 D80:K80 D109:K109 K110:K111">
    <cfRule type="containsText" dxfId="41" priority="74" operator="containsText" text="악화">
      <formula>NOT(ISERROR(SEARCH("악화",D60)))</formula>
    </cfRule>
  </conditionalFormatting>
  <conditionalFormatting sqref="D60:K60 D62:K63 D70:K71 D80:K80 D109:K109 K110:K111 D64:D69">
    <cfRule type="containsText" dxfId="40" priority="73" operator="containsText" text="개선">
      <formula>NOT(ISERROR(SEARCH("개선",D60)))</formula>
    </cfRule>
  </conditionalFormatting>
  <conditionalFormatting sqref="G4:G5">
    <cfRule type="containsText" dxfId="39" priority="24" operator="containsText" text="S">
      <formula>NOT(ISERROR(SEARCH("S",G4)))</formula>
    </cfRule>
    <cfRule type="containsText" dxfId="38" priority="25" operator="containsText" text="A">
      <formula>NOT(ISERROR(SEARCH("A",G4)))</formula>
    </cfRule>
  </conditionalFormatting>
  <conditionalFormatting sqref="G5">
    <cfRule type="containsText" dxfId="37" priority="20" operator="containsText" text="F">
      <formula>NOT(ISERROR(SEARCH("F",G5)))</formula>
    </cfRule>
    <cfRule type="containsText" dxfId="36" priority="21" operator="containsText" text="D">
      <formula>NOT(ISERROR(SEARCH("D",G5)))</formula>
    </cfRule>
  </conditionalFormatting>
  <conditionalFormatting sqref="J25">
    <cfRule type="containsText" dxfId="35" priority="5" operator="containsText" text="D">
      <formula>NOT(ISERROR(SEARCH("D",J25)))</formula>
    </cfRule>
    <cfRule type="containsText" dxfId="34" priority="6" operator="containsText" text="F">
      <formula>NOT(ISERROR(SEARCH("F",J25)))</formula>
    </cfRule>
    <cfRule type="containsText" dxfId="33" priority="7" operator="containsText" text="S">
      <formula>NOT(ISERROR(SEARCH("S",J25)))</formula>
    </cfRule>
    <cfRule type="containsText" dxfId="32" priority="8" operator="containsText" text="A">
      <formula>NOT(ISERROR(SEARCH("A",J25)))</formula>
    </cfRule>
  </conditionalFormatting>
  <conditionalFormatting sqref="K1:K24">
    <cfRule type="containsText" dxfId="31" priority="1" operator="containsText" text="D">
      <formula>NOT(ISERROR(SEARCH("D",K1)))</formula>
    </cfRule>
    <cfRule type="containsText" dxfId="30" priority="2" operator="containsText" text="F">
      <formula>NOT(ISERROR(SEARCH("F",K1)))</formula>
    </cfRule>
    <cfRule type="containsText" dxfId="29" priority="3" operator="containsText" text="S">
      <formula>NOT(ISERROR(SEARCH("S",K1)))</formula>
    </cfRule>
    <cfRule type="containsText" dxfId="28" priority="4" operator="containsText" text="A">
      <formula>NOT(ISERROR(SEARCH("A",K1)))</formula>
    </cfRule>
  </conditionalFormatting>
  <conditionalFormatting sqref="K27:K31 K33:K72 K74:K1048576">
    <cfRule type="containsText" dxfId="27" priority="26" operator="containsText" text="D">
      <formula>NOT(ISERROR(SEARCH("D",K27)))</formula>
    </cfRule>
    <cfRule type="containsText" dxfId="26" priority="27" operator="containsText" text="F">
      <formula>NOT(ISERROR(SEARCH("F",K27)))</formula>
    </cfRule>
    <cfRule type="containsText" dxfId="25" priority="28" operator="containsText" text="S">
      <formula>NOT(ISERROR(SEARCH("S",K27)))</formula>
    </cfRule>
    <cfRule type="containsText" dxfId="24" priority="29" operator="containsText" text="A">
      <formula>NOT(ISERROR(SEARCH("A",K27)))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8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D110:J111</xm:sqref>
        </x14:conditionalFormatting>
        <x14:conditionalFormatting xmlns:xm="http://schemas.microsoft.com/office/excel/2006/main">
          <x14:cfRule type="iconSet" priority="9" id="{2929F4F8-A1FA-40D3-96CE-1546292D5B8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13" width="9.28515625" style="167" customWidth="1"/>
    <col min="14" max="16" width="10.42578125" style="167" customWidth="1"/>
    <col min="17" max="20" width="9.28515625" style="16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7" customFormat="1" ht="21.75" customHeight="1">
      <c r="A3" s="40" t="s">
        <v>150</v>
      </c>
      <c r="B3" s="40"/>
      <c r="C3" s="19"/>
      <c r="D3" s="19"/>
      <c r="E3" s="102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4" t="s">
        <v>38</v>
      </c>
      <c r="B4" s="134" t="s">
        <v>138</v>
      </c>
      <c r="C4" s="134" t="s">
        <v>1</v>
      </c>
      <c r="D4" s="134" t="s">
        <v>10</v>
      </c>
      <c r="E4" s="135" t="s">
        <v>137</v>
      </c>
      <c r="F4" s="122" t="s">
        <v>45</v>
      </c>
      <c r="G4" s="145" t="s">
        <v>140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121" t="s">
        <v>6</v>
      </c>
      <c r="O4" s="121" t="s">
        <v>7</v>
      </c>
      <c r="P4" s="121" t="s">
        <v>26</v>
      </c>
      <c r="Q4" s="121" t="s">
        <v>14</v>
      </c>
      <c r="R4" s="121" t="s">
        <v>46</v>
      </c>
      <c r="S4" s="146" t="s">
        <v>43</v>
      </c>
      <c r="T4" s="14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121</v>
      </c>
      <c r="BB4" t="s">
        <v>129</v>
      </c>
      <c r="BC4" t="s">
        <v>130</v>
      </c>
      <c r="BD4" t="s">
        <v>113</v>
      </c>
      <c r="BE4" t="s">
        <v>131</v>
      </c>
      <c r="BF4" t="s">
        <v>132</v>
      </c>
      <c r="BG4" t="s">
        <v>90</v>
      </c>
      <c r="BH4" t="s">
        <v>131</v>
      </c>
      <c r="BI4" t="s">
        <v>132</v>
      </c>
      <c r="BJ4" t="s">
        <v>90</v>
      </c>
      <c r="BL4" t="s">
        <v>133</v>
      </c>
      <c r="BM4" t="s">
        <v>134</v>
      </c>
      <c r="BN4" t="s">
        <v>135</v>
      </c>
    </row>
    <row r="5" spans="1:66">
      <c r="A5" s="139" t="str">
        <f>W5</f>
        <v>송도버스</v>
      </c>
      <c r="B5" s="139" t="str">
        <f>X5</f>
        <v>16-1</v>
      </c>
      <c r="C5" s="140" t="str">
        <f>Y5</f>
        <v>70바2215</v>
      </c>
      <c r="D5" s="128" t="str">
        <f>Z5</f>
        <v>대형</v>
      </c>
      <c r="E5" s="124" t="str">
        <f>AZ5</f>
        <v>B</v>
      </c>
      <c r="F5" s="147">
        <f>G5/H5</f>
        <v>0.90679999999999994</v>
      </c>
      <c r="G5" s="148">
        <f>AE5</f>
        <v>2.2669999999999999</v>
      </c>
      <c r="H5" s="149">
        <f>AF5</f>
        <v>2.5</v>
      </c>
      <c r="I5" s="150">
        <f>AC5</f>
        <v>9019.9210000000003</v>
      </c>
      <c r="J5" s="151">
        <f>AI5/AH5</f>
        <v>3.4897207899812745E-2</v>
      </c>
      <c r="K5" s="151">
        <f>AJ5/AH5</f>
        <v>0.33801723917455678</v>
      </c>
      <c r="L5" s="151">
        <f>AK5/AC5</f>
        <v>0.18758479148542431</v>
      </c>
      <c r="M5" s="152">
        <f>AG5</f>
        <v>12.805999999999999</v>
      </c>
      <c r="N5" s="153">
        <f>IF(AW5=0,AT5,"속도계이상")</f>
        <v>0.155</v>
      </c>
      <c r="O5" s="153">
        <f>IF(AW5=0,AU5,"속도계이상")</f>
        <v>30.466000000000001</v>
      </c>
      <c r="P5" s="154">
        <f>AQ5/60</f>
        <v>0</v>
      </c>
      <c r="Q5" s="155">
        <f>AN5</f>
        <v>80</v>
      </c>
      <c r="R5" s="156">
        <f>AC5/(AH5-AI5-AJ5)</f>
        <v>30.553958967367407</v>
      </c>
      <c r="S5" s="141">
        <f>IF(AW5=0,AL5,"속도계이상")</f>
        <v>14</v>
      </c>
      <c r="T5" s="141">
        <f>IF(AW5=0,AM5,"속도계이상")</f>
        <v>2748</v>
      </c>
      <c r="U5" t="s">
        <v>116</v>
      </c>
      <c r="V5" s="5" t="s">
        <v>117</v>
      </c>
      <c r="W5" t="s">
        <v>116</v>
      </c>
      <c r="X5" s="5" t="s">
        <v>117</v>
      </c>
      <c r="Y5" t="s">
        <v>166</v>
      </c>
      <c r="Z5" t="s">
        <v>136</v>
      </c>
      <c r="AA5" t="s">
        <v>48</v>
      </c>
      <c r="AB5">
        <v>521</v>
      </c>
      <c r="AC5" s="1">
        <v>9019.9210000000003</v>
      </c>
      <c r="AD5" s="1">
        <v>3978.0909999999999</v>
      </c>
      <c r="AE5" s="28">
        <v>2.2669999999999999</v>
      </c>
      <c r="AF5">
        <v>2.5</v>
      </c>
      <c r="AG5">
        <v>12.805999999999999</v>
      </c>
      <c r="AH5">
        <v>470.76963999999998</v>
      </c>
      <c r="AI5">
        <v>16.428546000000001</v>
      </c>
      <c r="AJ5">
        <v>159.128254</v>
      </c>
      <c r="AK5">
        <v>1692</v>
      </c>
      <c r="AL5">
        <v>14</v>
      </c>
      <c r="AM5">
        <v>2748</v>
      </c>
      <c r="AN5">
        <v>80</v>
      </c>
      <c r="AO5">
        <v>19.159946000000001</v>
      </c>
      <c r="AP5">
        <v>23267.4</v>
      </c>
      <c r="AQ5">
        <v>0</v>
      </c>
      <c r="AR5">
        <v>106</v>
      </c>
      <c r="AS5">
        <v>47402</v>
      </c>
      <c r="AT5">
        <v>0.155</v>
      </c>
      <c r="AU5">
        <v>30.466000000000001</v>
      </c>
      <c r="AV5">
        <v>84666</v>
      </c>
      <c r="AW5">
        <v>0</v>
      </c>
      <c r="AX5" s="29">
        <v>0.49</v>
      </c>
      <c r="AY5">
        <v>0.90679999999999994</v>
      </c>
      <c r="AZ5" t="s">
        <v>68</v>
      </c>
      <c r="BA5" t="s">
        <v>329</v>
      </c>
      <c r="BB5">
        <v>5</v>
      </c>
      <c r="BC5" t="s">
        <v>481</v>
      </c>
      <c r="BD5">
        <v>15</v>
      </c>
      <c r="BE5">
        <v>137482.77900000001</v>
      </c>
      <c r="BF5">
        <v>6.5607642394252152E-2</v>
      </c>
      <c r="BG5">
        <v>5.9493010123107849E-2</v>
      </c>
      <c r="BH5">
        <v>330135.283</v>
      </c>
      <c r="BI5">
        <v>2.7321893370603471E-2</v>
      </c>
      <c r="BJ5">
        <v>2.4775492908463228E-2</v>
      </c>
      <c r="BK5">
        <v>1</v>
      </c>
      <c r="BL5" t="s">
        <v>69</v>
      </c>
      <c r="BM5">
        <v>1</v>
      </c>
      <c r="BN5" t="s">
        <v>320</v>
      </c>
    </row>
    <row r="6" spans="1:66">
      <c r="A6" s="136" t="str">
        <f t="shared" ref="A6:A7" si="0">W6</f>
        <v>송도버스</v>
      </c>
      <c r="B6" s="136" t="str">
        <f t="shared" ref="B6:B56" si="1">X6</f>
        <v>16-1</v>
      </c>
      <c r="C6" s="137" t="str">
        <f t="shared" ref="C6:C7" si="2">Y6</f>
        <v>70바2225</v>
      </c>
      <c r="D6" s="112" t="str">
        <f t="shared" ref="D6:D7" si="3">Z6</f>
        <v>대형</v>
      </c>
      <c r="E6" s="108" t="str">
        <f>AZ6</f>
        <v>D</v>
      </c>
      <c r="F6" s="157">
        <f>G6/H6</f>
        <v>0.83692307692307699</v>
      </c>
      <c r="G6" s="158">
        <f>AE6</f>
        <v>2.1760000000000002</v>
      </c>
      <c r="H6" s="159">
        <f>AF6</f>
        <v>2.6</v>
      </c>
      <c r="I6" s="160">
        <f t="shared" ref="I6:I7" si="4">AC6</f>
        <v>8168.3890000000001</v>
      </c>
      <c r="J6" s="161">
        <f t="shared" ref="J6:J7" si="5">AI6/AH6</f>
        <v>2.987837607421211E-2</v>
      </c>
      <c r="K6" s="161">
        <f t="shared" ref="K6:K7" si="6">AJ6/AH6</f>
        <v>0.35448837847990677</v>
      </c>
      <c r="L6" s="161">
        <f t="shared" ref="L6:L7" si="7">AK6/AC6</f>
        <v>0.22097380523870741</v>
      </c>
      <c r="M6" s="162">
        <f t="shared" ref="M6:M7" si="8">AG6</f>
        <v>14.837999999999999</v>
      </c>
      <c r="N6" s="163">
        <f t="shared" ref="N6:N7" si="9">IF(AW6=0,AT6,"속도계이상")</f>
        <v>0.26900000000000002</v>
      </c>
      <c r="O6" s="163">
        <f t="shared" ref="O6:O7" si="10">IF(AW6=0,AU6,"속도계이상")</f>
        <v>18.693999999999999</v>
      </c>
      <c r="P6" s="164">
        <f t="shared" ref="P6:P7" si="11">AQ6/60</f>
        <v>2.8333333333333332E-2</v>
      </c>
      <c r="Q6" s="165">
        <f t="shared" ref="Q6:Q7" si="12">AN6</f>
        <v>82</v>
      </c>
      <c r="R6" s="166">
        <f t="shared" ref="R6:R7" si="13">AC6/(AH6-AI6-AJ6)</f>
        <v>29.886528764393912</v>
      </c>
      <c r="S6" s="138">
        <f t="shared" ref="S6:S7" si="14">IF(AW6=0,AL6,"속도계이상")</f>
        <v>22</v>
      </c>
      <c r="T6" s="138">
        <f t="shared" ref="T6:T7" si="15">IF(AW6=0,AM6,"속도계이상")</f>
        <v>1527</v>
      </c>
      <c r="U6" t="s">
        <v>116</v>
      </c>
      <c r="V6" s="5" t="s">
        <v>117</v>
      </c>
      <c r="W6" t="s">
        <v>116</v>
      </c>
      <c r="X6" s="5" t="s">
        <v>117</v>
      </c>
      <c r="Y6" t="s">
        <v>167</v>
      </c>
      <c r="Z6" t="s">
        <v>136</v>
      </c>
      <c r="AA6" t="s">
        <v>48</v>
      </c>
      <c r="AB6">
        <v>521</v>
      </c>
      <c r="AC6" s="1">
        <v>8168.3890000000001</v>
      </c>
      <c r="AD6" s="1">
        <v>3753.74</v>
      </c>
      <c r="AE6" s="28">
        <v>2.1760000000000002</v>
      </c>
      <c r="AF6">
        <v>2.6</v>
      </c>
      <c r="AG6">
        <v>14.837999999999999</v>
      </c>
      <c r="AH6">
        <v>443.95491800000002</v>
      </c>
      <c r="AI6">
        <v>13.264652</v>
      </c>
      <c r="AJ6">
        <v>157.376859</v>
      </c>
      <c r="AK6">
        <v>1805</v>
      </c>
      <c r="AL6">
        <v>22</v>
      </c>
      <c r="AM6">
        <v>1527</v>
      </c>
      <c r="AN6">
        <v>82</v>
      </c>
      <c r="AO6">
        <v>18.399139999999999</v>
      </c>
      <c r="AP6">
        <v>16840.3</v>
      </c>
      <c r="AQ6">
        <v>1.7</v>
      </c>
      <c r="AR6">
        <v>109</v>
      </c>
      <c r="AS6">
        <v>42450</v>
      </c>
      <c r="AT6">
        <v>0.26900000000000002</v>
      </c>
      <c r="AU6">
        <v>18.693999999999999</v>
      </c>
      <c r="AV6">
        <v>74525</v>
      </c>
      <c r="AW6">
        <v>0</v>
      </c>
      <c r="AX6" s="29">
        <v>0.53</v>
      </c>
      <c r="AY6">
        <v>0.83692307692307699</v>
      </c>
      <c r="AZ6" t="s">
        <v>67</v>
      </c>
      <c r="BA6" t="s">
        <v>329</v>
      </c>
      <c r="BB6">
        <v>2</v>
      </c>
      <c r="BC6" t="s">
        <v>335</v>
      </c>
      <c r="BD6">
        <v>20</v>
      </c>
      <c r="BE6">
        <v>137482.77900000001</v>
      </c>
      <c r="BF6">
        <v>5.9413906668267152E-2</v>
      </c>
      <c r="BG6">
        <v>4.9724869580826669E-2</v>
      </c>
      <c r="BH6">
        <v>330135.283</v>
      </c>
      <c r="BI6">
        <v>2.4742550768195232E-2</v>
      </c>
      <c r="BJ6">
        <v>2.0707611719843394E-2</v>
      </c>
      <c r="BK6">
        <v>1</v>
      </c>
      <c r="BL6" t="s">
        <v>67</v>
      </c>
      <c r="BM6">
        <v>0</v>
      </c>
      <c r="BN6" t="s">
        <v>318</v>
      </c>
    </row>
    <row r="7" spans="1:66">
      <c r="A7" s="139" t="str">
        <f t="shared" si="0"/>
        <v>송도버스</v>
      </c>
      <c r="B7" s="139" t="str">
        <f t="shared" si="1"/>
        <v>16-1</v>
      </c>
      <c r="C7" s="140" t="str">
        <f t="shared" si="2"/>
        <v>70바2231</v>
      </c>
      <c r="D7" s="128" t="str">
        <f t="shared" si="3"/>
        <v>대형</v>
      </c>
      <c r="E7" s="124" t="str">
        <f t="shared" ref="E7:E26" si="16">AZ7</f>
        <v>F</v>
      </c>
      <c r="F7" s="147">
        <f t="shared" ref="F7:F26" si="17">G7/H7</f>
        <v>0.77800000000000002</v>
      </c>
      <c r="G7" s="148">
        <f t="shared" ref="G7:G26" si="18">AE7</f>
        <v>1.9450000000000001</v>
      </c>
      <c r="H7" s="149">
        <f t="shared" ref="H7:H26" si="19">AF7</f>
        <v>2.5</v>
      </c>
      <c r="I7" s="150">
        <f t="shared" si="4"/>
        <v>7400.6660000000002</v>
      </c>
      <c r="J7" s="151">
        <f t="shared" si="5"/>
        <v>4.6354808617616074E-2</v>
      </c>
      <c r="K7" s="151">
        <f t="shared" si="6"/>
        <v>0.34331553697809347</v>
      </c>
      <c r="L7" s="151">
        <f t="shared" si="7"/>
        <v>0.22349339910759383</v>
      </c>
      <c r="M7" s="152">
        <f t="shared" si="8"/>
        <v>14.397</v>
      </c>
      <c r="N7" s="153">
        <f t="shared" si="9"/>
        <v>2.4049999999999998</v>
      </c>
      <c r="O7" s="153">
        <f t="shared" si="10"/>
        <v>35.753999999999998</v>
      </c>
      <c r="P7" s="154">
        <f t="shared" si="11"/>
        <v>0</v>
      </c>
      <c r="Q7" s="155">
        <f t="shared" si="12"/>
        <v>77</v>
      </c>
      <c r="R7" s="156">
        <f t="shared" si="13"/>
        <v>31.530648107999895</v>
      </c>
      <c r="S7" s="141">
        <f t="shared" si="14"/>
        <v>178</v>
      </c>
      <c r="T7" s="141">
        <f t="shared" si="15"/>
        <v>2646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170</v>
      </c>
      <c r="Z7" s="4" t="s">
        <v>136</v>
      </c>
      <c r="AA7" s="4" t="s">
        <v>48</v>
      </c>
      <c r="AB7" s="4">
        <v>521</v>
      </c>
      <c r="AC7" s="4">
        <v>7400.6660000000002</v>
      </c>
      <c r="AD7" s="4">
        <v>3804.9180000000001</v>
      </c>
      <c r="AE7" s="4">
        <v>1.9450000000000001</v>
      </c>
      <c r="AF7" s="4">
        <v>2.5</v>
      </c>
      <c r="AG7" s="4">
        <v>14.397</v>
      </c>
      <c r="AH7" s="4">
        <v>384.56825800000001</v>
      </c>
      <c r="AI7" s="4">
        <v>17.826588000000001</v>
      </c>
      <c r="AJ7" s="4">
        <v>132.02825799999999</v>
      </c>
      <c r="AK7" s="4">
        <v>1654</v>
      </c>
      <c r="AL7" s="4">
        <v>178</v>
      </c>
      <c r="AM7" s="4">
        <v>2646</v>
      </c>
      <c r="AN7" s="4">
        <v>77</v>
      </c>
      <c r="AO7" s="4">
        <v>19.244088999999999</v>
      </c>
      <c r="AP7" s="4">
        <v>21095.599999999999</v>
      </c>
      <c r="AQ7" s="4">
        <v>0</v>
      </c>
      <c r="AR7" s="4">
        <v>56</v>
      </c>
      <c r="AS7" s="4">
        <v>27857</v>
      </c>
      <c r="AT7" s="4">
        <v>2.4049999999999998</v>
      </c>
      <c r="AU7" s="4">
        <v>35.753999999999998</v>
      </c>
      <c r="AV7" s="4">
        <v>67488</v>
      </c>
      <c r="AW7" s="4">
        <v>0</v>
      </c>
      <c r="AX7" s="30">
        <v>0.44</v>
      </c>
      <c r="AY7">
        <v>0.77800000000000002</v>
      </c>
      <c r="AZ7" t="s">
        <v>70</v>
      </c>
      <c r="BA7" t="s">
        <v>329</v>
      </c>
      <c r="BB7">
        <v>3</v>
      </c>
      <c r="BC7" t="s">
        <v>334</v>
      </c>
      <c r="BD7">
        <v>9</v>
      </c>
      <c r="BE7">
        <v>137482.77900000001</v>
      </c>
      <c r="BF7">
        <v>5.3829767290345505E-2</v>
      </c>
      <c r="BG7">
        <v>4.1879558951888801E-2</v>
      </c>
      <c r="BH7">
        <v>330135.283</v>
      </c>
      <c r="BI7">
        <v>2.2417070761867039E-2</v>
      </c>
      <c r="BJ7">
        <v>1.7440481052732555E-2</v>
      </c>
      <c r="BK7">
        <v>1</v>
      </c>
      <c r="BL7" t="s">
        <v>70</v>
      </c>
      <c r="BM7">
        <v>0</v>
      </c>
      <c r="BN7" t="s">
        <v>318</v>
      </c>
    </row>
    <row r="8" spans="1:66">
      <c r="A8" s="136" t="str">
        <f t="shared" ref="A8:A26" si="20">W8</f>
        <v>송도버스</v>
      </c>
      <c r="B8" s="136" t="str">
        <f t="shared" si="1"/>
        <v>16-1</v>
      </c>
      <c r="C8" s="137" t="str">
        <f t="shared" ref="C8:C26" si="21">Y8</f>
        <v>70바2233</v>
      </c>
      <c r="D8" s="112" t="str">
        <f t="shared" ref="D8:D26" si="22">Z8</f>
        <v>대형</v>
      </c>
      <c r="E8" s="108" t="str">
        <f t="shared" si="16"/>
        <v>F</v>
      </c>
      <c r="F8" s="157">
        <f t="shared" si="17"/>
        <v>0.78479999999999994</v>
      </c>
      <c r="G8" s="158">
        <f t="shared" si="18"/>
        <v>1.962</v>
      </c>
      <c r="H8" s="159">
        <f t="shared" si="19"/>
        <v>2.5</v>
      </c>
      <c r="I8" s="160">
        <f t="shared" ref="I8:I26" si="23">AC8</f>
        <v>7338.95</v>
      </c>
      <c r="J8" s="161">
        <f t="shared" ref="J8:J26" si="24">AI8/AH8</f>
        <v>3.0639026595025202E-2</v>
      </c>
      <c r="K8" s="161">
        <f t="shared" ref="K8:K26" si="25">AJ8/AH8</f>
        <v>0.34159087598890903</v>
      </c>
      <c r="L8" s="161">
        <f t="shared" ref="L8:L26" si="26">AK8/AC8</f>
        <v>0.19035420598314473</v>
      </c>
      <c r="M8" s="162">
        <f t="shared" ref="M8:M26" si="27">AG8</f>
        <v>14.141999999999999</v>
      </c>
      <c r="N8" s="163">
        <f t="shared" ref="N8:N26" si="28">IF(AW8=0,AT8,"속도계이상")</f>
        <v>5.5E-2</v>
      </c>
      <c r="O8" s="163">
        <f t="shared" ref="O8:O26" si="29">IF(AW8=0,AU8,"속도계이상")</f>
        <v>34.814</v>
      </c>
      <c r="P8" s="164">
        <f t="shared" ref="P8:P26" si="30">AQ8/60</f>
        <v>0.57666666666666666</v>
      </c>
      <c r="Q8" s="165">
        <f t="shared" ref="Q8:Q26" si="31">AN8</f>
        <v>84</v>
      </c>
      <c r="R8" s="166">
        <f t="shared" ref="R8:R26" si="32">AC8/(AH8-AI8-AJ8)</f>
        <v>30.725930315937102</v>
      </c>
      <c r="S8" s="138">
        <f t="shared" ref="S8:S26" si="33">IF(AW8=0,AL8,"속도계이상")</f>
        <v>4</v>
      </c>
      <c r="T8" s="138">
        <f t="shared" ref="T8:T26" si="34">IF(AW8=0,AM8,"속도계이상")</f>
        <v>2555</v>
      </c>
      <c r="U8" t="s">
        <v>116</v>
      </c>
      <c r="V8" s="5" t="s">
        <v>117</v>
      </c>
      <c r="W8" t="s">
        <v>116</v>
      </c>
      <c r="X8" s="5" t="s">
        <v>117</v>
      </c>
      <c r="Y8" t="s">
        <v>171</v>
      </c>
      <c r="Z8" t="s">
        <v>136</v>
      </c>
      <c r="AA8" t="s">
        <v>48</v>
      </c>
      <c r="AB8">
        <v>521</v>
      </c>
      <c r="AC8" s="1">
        <v>7338.95</v>
      </c>
      <c r="AD8" s="1">
        <v>3739.7220000000002</v>
      </c>
      <c r="AE8" s="28">
        <v>1.962</v>
      </c>
      <c r="AF8">
        <v>2.5</v>
      </c>
      <c r="AG8">
        <v>14.141999999999999</v>
      </c>
      <c r="AH8">
        <v>380.47687200000001</v>
      </c>
      <c r="AI8">
        <v>11.657441</v>
      </c>
      <c r="AJ8">
        <v>129.96742800000001</v>
      </c>
      <c r="AK8">
        <v>1397</v>
      </c>
      <c r="AL8">
        <v>4</v>
      </c>
      <c r="AM8">
        <v>2555</v>
      </c>
      <c r="AN8">
        <v>84</v>
      </c>
      <c r="AO8">
        <v>19.288820000000001</v>
      </c>
      <c r="AP8">
        <v>18911.599999999999</v>
      </c>
      <c r="AQ8">
        <v>34.6</v>
      </c>
      <c r="AR8">
        <v>88</v>
      </c>
      <c r="AS8">
        <v>29354</v>
      </c>
      <c r="AT8">
        <v>5.5E-2</v>
      </c>
      <c r="AU8">
        <v>34.814</v>
      </c>
      <c r="AV8">
        <v>67162</v>
      </c>
      <c r="AW8">
        <v>0</v>
      </c>
      <c r="AX8" s="29">
        <v>0.45</v>
      </c>
      <c r="AY8">
        <v>0.78479999999999994</v>
      </c>
      <c r="AZ8" t="s">
        <v>70</v>
      </c>
      <c r="BA8" t="s">
        <v>329</v>
      </c>
      <c r="BB8">
        <v>1</v>
      </c>
      <c r="BC8" t="s">
        <v>332</v>
      </c>
      <c r="BD8">
        <v>13</v>
      </c>
      <c r="BE8">
        <v>137482.77900000001</v>
      </c>
      <c r="BF8">
        <v>5.338086743213126E-2</v>
      </c>
      <c r="BG8">
        <v>4.1893304760736612E-2</v>
      </c>
      <c r="BH8">
        <v>330135.283</v>
      </c>
      <c r="BI8">
        <v>2.2230129216452153E-2</v>
      </c>
      <c r="BJ8">
        <v>1.7446205409071647E-2</v>
      </c>
      <c r="BK8">
        <v>1</v>
      </c>
      <c r="BL8" t="s">
        <v>67</v>
      </c>
      <c r="BM8">
        <v>-1</v>
      </c>
      <c r="BN8" t="s">
        <v>319</v>
      </c>
    </row>
    <row r="9" spans="1:66">
      <c r="A9" s="139" t="str">
        <f t="shared" si="20"/>
        <v>송도버스</v>
      </c>
      <c r="B9" s="139" t="str">
        <f t="shared" si="1"/>
        <v>16-1</v>
      </c>
      <c r="C9" s="140" t="str">
        <f t="shared" si="21"/>
        <v>70바2236</v>
      </c>
      <c r="D9" s="128" t="str">
        <f t="shared" si="22"/>
        <v>대형</v>
      </c>
      <c r="E9" s="124" t="str">
        <f t="shared" si="16"/>
        <v>D</v>
      </c>
      <c r="F9" s="147">
        <f t="shared" si="17"/>
        <v>0.80559999999999987</v>
      </c>
      <c r="G9" s="148">
        <f t="shared" si="18"/>
        <v>2.0139999999999998</v>
      </c>
      <c r="H9" s="149">
        <f t="shared" si="19"/>
        <v>2.5</v>
      </c>
      <c r="I9" s="150">
        <f t="shared" si="23"/>
        <v>7648.59</v>
      </c>
      <c r="J9" s="151">
        <f t="shared" si="24"/>
        <v>1.4728659026391294E-2</v>
      </c>
      <c r="K9" s="151">
        <f t="shared" si="25"/>
        <v>0.33717780953954274</v>
      </c>
      <c r="L9" s="151">
        <f t="shared" si="26"/>
        <v>0.16538996076401011</v>
      </c>
      <c r="M9" s="152">
        <f t="shared" si="27"/>
        <v>10.227</v>
      </c>
      <c r="N9" s="153">
        <f t="shared" si="28"/>
        <v>0.27500000000000002</v>
      </c>
      <c r="O9" s="153">
        <f t="shared" si="29"/>
        <v>16.238</v>
      </c>
      <c r="P9" s="154">
        <f t="shared" si="30"/>
        <v>0</v>
      </c>
      <c r="Q9" s="155">
        <f t="shared" si="31"/>
        <v>82</v>
      </c>
      <c r="R9" s="156">
        <f t="shared" si="32"/>
        <v>29.651629724295422</v>
      </c>
      <c r="S9" s="141">
        <f t="shared" si="33"/>
        <v>21</v>
      </c>
      <c r="T9" s="141">
        <f t="shared" si="34"/>
        <v>1242</v>
      </c>
      <c r="U9" t="s">
        <v>116</v>
      </c>
      <c r="V9" s="5" t="s">
        <v>117</v>
      </c>
      <c r="W9" t="s">
        <v>116</v>
      </c>
      <c r="X9" s="5" t="s">
        <v>117</v>
      </c>
      <c r="Y9" t="s">
        <v>172</v>
      </c>
      <c r="Z9" t="s">
        <v>136</v>
      </c>
      <c r="AA9" t="s">
        <v>48</v>
      </c>
      <c r="AB9">
        <v>521</v>
      </c>
      <c r="AC9" s="1">
        <v>7648.59</v>
      </c>
      <c r="AD9" s="1">
        <v>3797.4940000000001</v>
      </c>
      <c r="AE9" s="28">
        <v>2.0139999999999998</v>
      </c>
      <c r="AF9">
        <v>2.5</v>
      </c>
      <c r="AG9">
        <v>10.227</v>
      </c>
      <c r="AH9">
        <v>398.01104700000002</v>
      </c>
      <c r="AI9">
        <v>5.8621689999999997</v>
      </c>
      <c r="AJ9">
        <v>134.20049299999999</v>
      </c>
      <c r="AK9">
        <v>1265</v>
      </c>
      <c r="AL9">
        <v>21</v>
      </c>
      <c r="AM9">
        <v>1242</v>
      </c>
      <c r="AN9">
        <v>82</v>
      </c>
      <c r="AO9">
        <v>19.217029</v>
      </c>
      <c r="AP9">
        <v>19549.7</v>
      </c>
      <c r="AQ9">
        <v>0</v>
      </c>
      <c r="AR9">
        <v>74</v>
      </c>
      <c r="AS9">
        <v>40809</v>
      </c>
      <c r="AT9">
        <v>0.27500000000000002</v>
      </c>
      <c r="AU9">
        <v>16.238</v>
      </c>
      <c r="AV9">
        <v>70250</v>
      </c>
      <c r="AW9">
        <v>0</v>
      </c>
      <c r="AX9" s="29">
        <v>0.39</v>
      </c>
      <c r="AY9">
        <v>0.80559999999999987</v>
      </c>
      <c r="AZ9" t="s">
        <v>67</v>
      </c>
      <c r="BA9" t="s">
        <v>329</v>
      </c>
      <c r="BB9">
        <v>4</v>
      </c>
      <c r="BC9" t="s">
        <v>462</v>
      </c>
      <c r="BD9">
        <v>13</v>
      </c>
      <c r="BE9">
        <v>137482.77900000001</v>
      </c>
      <c r="BF9">
        <v>5.5633076779747083E-2</v>
      </c>
      <c r="BG9">
        <v>4.4818006653764245E-2</v>
      </c>
      <c r="BH9">
        <v>330135.283</v>
      </c>
      <c r="BI9">
        <v>2.3168047748474072E-2</v>
      </c>
      <c r="BJ9">
        <v>1.866417926617071E-2</v>
      </c>
      <c r="BK9">
        <v>1</v>
      </c>
      <c r="BL9" t="s">
        <v>67</v>
      </c>
      <c r="BM9">
        <v>0</v>
      </c>
      <c r="BN9" t="s">
        <v>318</v>
      </c>
    </row>
    <row r="10" spans="1:66">
      <c r="A10" s="136" t="str">
        <f t="shared" si="20"/>
        <v>송도버스</v>
      </c>
      <c r="B10" s="136" t="str">
        <f t="shared" si="1"/>
        <v>16-1</v>
      </c>
      <c r="C10" s="137" t="str">
        <f t="shared" si="21"/>
        <v>70바2242</v>
      </c>
      <c r="D10" s="112" t="str">
        <f t="shared" si="22"/>
        <v>대형</v>
      </c>
      <c r="E10" s="108" t="str">
        <f t="shared" si="16"/>
        <v>F</v>
      </c>
      <c r="F10" s="157">
        <f t="shared" si="17"/>
        <v>0.73230769230769222</v>
      </c>
      <c r="G10" s="158">
        <f t="shared" si="18"/>
        <v>1.9039999999999999</v>
      </c>
      <c r="H10" s="159">
        <f t="shared" si="19"/>
        <v>2.6</v>
      </c>
      <c r="I10" s="160">
        <f t="shared" si="23"/>
        <v>6939.808</v>
      </c>
      <c r="J10" s="161">
        <f t="shared" si="24"/>
        <v>2.606454391381962E-2</v>
      </c>
      <c r="K10" s="161">
        <f t="shared" si="25"/>
        <v>0.34564328175025583</v>
      </c>
      <c r="L10" s="161">
        <f t="shared" si="26"/>
        <v>0.20965997906570327</v>
      </c>
      <c r="M10" s="162">
        <f t="shared" si="27"/>
        <v>13.641999999999999</v>
      </c>
      <c r="N10" s="163">
        <f t="shared" si="28"/>
        <v>1.4990000000000001</v>
      </c>
      <c r="O10" s="163">
        <f t="shared" si="29"/>
        <v>36.917000000000002</v>
      </c>
      <c r="P10" s="164">
        <f t="shared" si="30"/>
        <v>0</v>
      </c>
      <c r="Q10" s="165">
        <f t="shared" si="31"/>
        <v>80</v>
      </c>
      <c r="R10" s="166">
        <f t="shared" si="32"/>
        <v>31.195281726045469</v>
      </c>
      <c r="S10" s="138">
        <f t="shared" si="33"/>
        <v>104</v>
      </c>
      <c r="T10" s="138">
        <f t="shared" si="34"/>
        <v>2562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198</v>
      </c>
      <c r="Z10" s="4" t="s">
        <v>136</v>
      </c>
      <c r="AA10" s="4" t="s">
        <v>48</v>
      </c>
      <c r="AB10" s="4">
        <v>521</v>
      </c>
      <c r="AC10" s="4">
        <v>6939.808</v>
      </c>
      <c r="AD10" s="4">
        <v>3644.7060000000001</v>
      </c>
      <c r="AE10" s="4">
        <v>1.9039999999999999</v>
      </c>
      <c r="AF10" s="4">
        <v>2.6</v>
      </c>
      <c r="AG10" s="4">
        <v>13.641999999999999</v>
      </c>
      <c r="AH10" s="4">
        <v>354.07632799999999</v>
      </c>
      <c r="AI10" s="4">
        <v>9.2288379999999997</v>
      </c>
      <c r="AJ10" s="4">
        <v>122.38410399999999</v>
      </c>
      <c r="AK10" s="4">
        <v>1455</v>
      </c>
      <c r="AL10" s="4">
        <v>104</v>
      </c>
      <c r="AM10" s="4">
        <v>2562</v>
      </c>
      <c r="AN10" s="4">
        <v>80</v>
      </c>
      <c r="AO10" s="4">
        <v>19.599751000000001</v>
      </c>
      <c r="AP10" s="4">
        <v>18930.5</v>
      </c>
      <c r="AQ10" s="4">
        <v>0</v>
      </c>
      <c r="AR10" s="4">
        <v>37</v>
      </c>
      <c r="AS10" s="4">
        <v>18731</v>
      </c>
      <c r="AT10" s="4">
        <v>1.4990000000000001</v>
      </c>
      <c r="AU10" s="4">
        <v>36.917000000000002</v>
      </c>
      <c r="AV10" s="4">
        <v>64318</v>
      </c>
      <c r="AW10" s="4">
        <v>0</v>
      </c>
      <c r="AX10" s="30">
        <v>0.42</v>
      </c>
      <c r="AY10">
        <v>0.73230769230769222</v>
      </c>
      <c r="AZ10" t="s">
        <v>70</v>
      </c>
      <c r="BA10" t="s">
        <v>329</v>
      </c>
      <c r="BB10">
        <v>5</v>
      </c>
      <c r="BC10" t="s">
        <v>337</v>
      </c>
      <c r="BD10">
        <v>10</v>
      </c>
      <c r="BE10">
        <v>137482.77900000001</v>
      </c>
      <c r="BF10">
        <v>5.0477652913896942E-2</v>
      </c>
      <c r="BG10">
        <v>3.6965173518484523E-2</v>
      </c>
      <c r="BH10">
        <v>330135.283</v>
      </c>
      <c r="BI10">
        <v>2.1021103642533113E-2</v>
      </c>
      <c r="BJ10">
        <v>1.5393915898224246E-2</v>
      </c>
      <c r="BK10">
        <v>1</v>
      </c>
      <c r="BL10" t="s">
        <v>69</v>
      </c>
      <c r="BM10">
        <v>-2</v>
      </c>
      <c r="BN10" t="s">
        <v>319</v>
      </c>
    </row>
    <row r="11" spans="1:66">
      <c r="A11" s="139" t="str">
        <f t="shared" si="20"/>
        <v>송도버스</v>
      </c>
      <c r="B11" s="139" t="str">
        <f t="shared" si="1"/>
        <v>16-1</v>
      </c>
      <c r="C11" s="140" t="str">
        <f t="shared" si="21"/>
        <v>70바2243</v>
      </c>
      <c r="D11" s="128" t="str">
        <f t="shared" si="22"/>
        <v>대형</v>
      </c>
      <c r="E11" s="124" t="str">
        <f t="shared" si="16"/>
        <v>D</v>
      </c>
      <c r="F11" s="147">
        <f t="shared" si="17"/>
        <v>0.84115384615384603</v>
      </c>
      <c r="G11" s="148">
        <f t="shared" si="18"/>
        <v>2.1869999999999998</v>
      </c>
      <c r="H11" s="149">
        <f t="shared" si="19"/>
        <v>2.6</v>
      </c>
      <c r="I11" s="150">
        <f t="shared" si="23"/>
        <v>6972.4350000000004</v>
      </c>
      <c r="J11" s="151">
        <f t="shared" si="24"/>
        <v>3.1557673551951319E-2</v>
      </c>
      <c r="K11" s="151">
        <f t="shared" si="25"/>
        <v>0.32030696539684</v>
      </c>
      <c r="L11" s="151">
        <f t="shared" si="26"/>
        <v>0.17626553707564144</v>
      </c>
      <c r="M11" s="152">
        <f t="shared" si="27"/>
        <v>11.481</v>
      </c>
      <c r="N11" s="153">
        <f t="shared" si="28"/>
        <v>5.7000000000000002E-2</v>
      </c>
      <c r="O11" s="153">
        <f t="shared" si="29"/>
        <v>14.27</v>
      </c>
      <c r="P11" s="154">
        <f t="shared" si="30"/>
        <v>0.62</v>
      </c>
      <c r="Q11" s="155">
        <f t="shared" si="31"/>
        <v>82</v>
      </c>
      <c r="R11" s="156">
        <f t="shared" si="32"/>
        <v>29.935098855591001</v>
      </c>
      <c r="S11" s="141">
        <f t="shared" si="33"/>
        <v>4</v>
      </c>
      <c r="T11" s="141">
        <f t="shared" si="34"/>
        <v>995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173</v>
      </c>
      <c r="Z11" t="s">
        <v>136</v>
      </c>
      <c r="AA11" t="s">
        <v>48</v>
      </c>
      <c r="AB11">
        <v>521</v>
      </c>
      <c r="AC11" s="1">
        <v>6972.4350000000004</v>
      </c>
      <c r="AD11" s="1">
        <v>3188.2809999999999</v>
      </c>
      <c r="AE11" s="28">
        <v>2.1869999999999998</v>
      </c>
      <c r="AF11">
        <v>2.6</v>
      </c>
      <c r="AG11">
        <v>11.481</v>
      </c>
      <c r="AH11">
        <v>359.36689000000001</v>
      </c>
      <c r="AI11">
        <v>11.340783</v>
      </c>
      <c r="AJ11">
        <v>115.10771800000001</v>
      </c>
      <c r="AK11">
        <v>1229</v>
      </c>
      <c r="AL11">
        <v>4</v>
      </c>
      <c r="AM11">
        <v>995</v>
      </c>
      <c r="AN11">
        <v>82</v>
      </c>
      <c r="AO11">
        <v>19.401996</v>
      </c>
      <c r="AP11">
        <v>19459.900000000001</v>
      </c>
      <c r="AQ11">
        <v>37.200000000000003</v>
      </c>
      <c r="AR11">
        <v>56</v>
      </c>
      <c r="AS11">
        <v>21636</v>
      </c>
      <c r="AT11">
        <v>5.7000000000000002E-2</v>
      </c>
      <c r="AU11">
        <v>14.27</v>
      </c>
      <c r="AV11">
        <v>64136</v>
      </c>
      <c r="AW11">
        <v>0</v>
      </c>
      <c r="AX11" s="29">
        <v>0.45</v>
      </c>
      <c r="AY11">
        <v>0.84115384615384603</v>
      </c>
      <c r="AZ11" t="s">
        <v>67</v>
      </c>
      <c r="BA11" t="s">
        <v>329</v>
      </c>
      <c r="BB11">
        <v>1</v>
      </c>
      <c r="BC11" t="s">
        <v>330</v>
      </c>
      <c r="BD11">
        <v>11</v>
      </c>
      <c r="BE11">
        <v>137482.77900000001</v>
      </c>
      <c r="BF11">
        <v>5.0714969909067667E-2</v>
      </c>
      <c r="BG11">
        <v>4.2659091996588835E-2</v>
      </c>
      <c r="BH11">
        <v>330135.283</v>
      </c>
      <c r="BI11">
        <v>2.1119932824629352E-2</v>
      </c>
      <c r="BJ11">
        <v>1.776511272594784E-2</v>
      </c>
      <c r="BK11">
        <v>1</v>
      </c>
      <c r="BL11" t="s">
        <v>67</v>
      </c>
      <c r="BM11">
        <v>0</v>
      </c>
      <c r="BN11" t="s">
        <v>318</v>
      </c>
    </row>
    <row r="12" spans="1:66" s="2" customFormat="1">
      <c r="A12" s="136" t="str">
        <f t="shared" si="20"/>
        <v>송도버스</v>
      </c>
      <c r="B12" s="136" t="str">
        <f t="shared" si="1"/>
        <v>16-1</v>
      </c>
      <c r="C12" s="137" t="str">
        <f t="shared" si="21"/>
        <v>70바2248</v>
      </c>
      <c r="D12" s="112" t="str">
        <f t="shared" si="22"/>
        <v>대형</v>
      </c>
      <c r="E12" s="108" t="str">
        <f t="shared" si="16"/>
        <v>F</v>
      </c>
      <c r="F12" s="157">
        <f t="shared" si="17"/>
        <v>0.77884615384615374</v>
      </c>
      <c r="G12" s="158">
        <f t="shared" si="18"/>
        <v>2.0249999999999999</v>
      </c>
      <c r="H12" s="159">
        <f t="shared" si="19"/>
        <v>2.6</v>
      </c>
      <c r="I12" s="160">
        <f t="shared" si="23"/>
        <v>8238.6769999999997</v>
      </c>
      <c r="J12" s="161">
        <f t="shared" si="24"/>
        <v>2.3771212435103831E-2</v>
      </c>
      <c r="K12" s="161">
        <f t="shared" si="25"/>
        <v>0.32094521468032661</v>
      </c>
      <c r="L12" s="161">
        <f t="shared" si="26"/>
        <v>0.25756562613147721</v>
      </c>
      <c r="M12" s="162">
        <f t="shared" si="27"/>
        <v>12.538</v>
      </c>
      <c r="N12" s="163">
        <f t="shared" si="28"/>
        <v>2.4E-2</v>
      </c>
      <c r="O12" s="163">
        <f t="shared" si="29"/>
        <v>9.8800000000000008</v>
      </c>
      <c r="P12" s="164">
        <f t="shared" si="30"/>
        <v>0</v>
      </c>
      <c r="Q12" s="165">
        <f t="shared" si="31"/>
        <v>78</v>
      </c>
      <c r="R12" s="166">
        <f t="shared" si="32"/>
        <v>29.966930256017164</v>
      </c>
      <c r="S12" s="138">
        <f t="shared" si="33"/>
        <v>2</v>
      </c>
      <c r="T12" s="138">
        <f t="shared" si="34"/>
        <v>814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174</v>
      </c>
      <c r="Z12" t="s">
        <v>136</v>
      </c>
      <c r="AA12" t="s">
        <v>48</v>
      </c>
      <c r="AB12">
        <v>521</v>
      </c>
      <c r="AC12" s="1">
        <v>8238.6769999999997</v>
      </c>
      <c r="AD12" s="1">
        <v>4069.404</v>
      </c>
      <c r="AE12" s="28">
        <v>2.0249999999999999</v>
      </c>
      <c r="AF12">
        <v>2.6</v>
      </c>
      <c r="AG12">
        <v>12.538</v>
      </c>
      <c r="AH12">
        <v>419.55213800000001</v>
      </c>
      <c r="AI12">
        <v>9.9732629999999993</v>
      </c>
      <c r="AJ12">
        <v>134.65325100000001</v>
      </c>
      <c r="AK12">
        <v>2122</v>
      </c>
      <c r="AL12">
        <v>2</v>
      </c>
      <c r="AM12">
        <v>814</v>
      </c>
      <c r="AN12">
        <v>78</v>
      </c>
      <c r="AO12">
        <v>19.636837</v>
      </c>
      <c r="AP12">
        <v>12390.1</v>
      </c>
      <c r="AQ12">
        <v>0</v>
      </c>
      <c r="AR12">
        <v>48</v>
      </c>
      <c r="AS12">
        <v>16412</v>
      </c>
      <c r="AT12">
        <v>2.4E-2</v>
      </c>
      <c r="AU12">
        <v>9.8800000000000008</v>
      </c>
      <c r="AV12">
        <v>76973</v>
      </c>
      <c r="AW12">
        <v>0</v>
      </c>
      <c r="AX12" s="29">
        <v>0.44</v>
      </c>
      <c r="AY12" s="2">
        <v>0.77884615384615374</v>
      </c>
      <c r="AZ12" s="2" t="s">
        <v>70</v>
      </c>
      <c r="BA12" s="2" t="s">
        <v>329</v>
      </c>
      <c r="BB12" s="2">
        <v>2</v>
      </c>
      <c r="BC12" s="2" t="s">
        <v>333</v>
      </c>
      <c r="BD12" s="2">
        <v>10</v>
      </c>
      <c r="BE12" s="2">
        <v>137482.77900000001</v>
      </c>
      <c r="BF12" s="2">
        <v>5.992515615355723E-2</v>
      </c>
      <c r="BG12" s="2">
        <v>4.6672477388828223E-2</v>
      </c>
      <c r="BH12" s="2">
        <v>330135.283</v>
      </c>
      <c r="BI12" s="2">
        <v>2.495545742682705E-2</v>
      </c>
      <c r="BJ12" s="2">
        <v>1.943646203435568E-2</v>
      </c>
      <c r="BK12" s="2">
        <v>1</v>
      </c>
      <c r="BL12" s="2" t="s">
        <v>70</v>
      </c>
      <c r="BM12" s="2">
        <v>0</v>
      </c>
      <c r="BN12" s="2" t="s">
        <v>318</v>
      </c>
    </row>
    <row r="13" spans="1:66">
      <c r="A13" s="139" t="str">
        <f t="shared" si="20"/>
        <v>송도버스</v>
      </c>
      <c r="B13" s="139" t="str">
        <f t="shared" si="1"/>
        <v>16-1</v>
      </c>
      <c r="C13" s="140" t="str">
        <f t="shared" si="21"/>
        <v>70바2249</v>
      </c>
      <c r="D13" s="128" t="str">
        <f t="shared" si="22"/>
        <v>대형</v>
      </c>
      <c r="E13" s="124" t="str">
        <f t="shared" si="16"/>
        <v>B</v>
      </c>
      <c r="F13" s="147">
        <f t="shared" si="17"/>
        <v>0.91346153846153844</v>
      </c>
      <c r="G13" s="148">
        <f t="shared" si="18"/>
        <v>2.375</v>
      </c>
      <c r="H13" s="149">
        <f t="shared" si="19"/>
        <v>2.6</v>
      </c>
      <c r="I13" s="150">
        <f t="shared" si="23"/>
        <v>8184.652</v>
      </c>
      <c r="J13" s="151">
        <f t="shared" si="24"/>
        <v>3.2685616069190598E-2</v>
      </c>
      <c r="K13" s="151">
        <f t="shared" si="25"/>
        <v>0.32283869360828638</v>
      </c>
      <c r="L13" s="151">
        <f t="shared" si="26"/>
        <v>0.1683639084471765</v>
      </c>
      <c r="M13" s="152">
        <f t="shared" si="27"/>
        <v>11.167999999999999</v>
      </c>
      <c r="N13" s="153">
        <f t="shared" si="28"/>
        <v>0.28100000000000003</v>
      </c>
      <c r="O13" s="153">
        <f t="shared" si="29"/>
        <v>20.917000000000002</v>
      </c>
      <c r="P13" s="154">
        <f t="shared" si="30"/>
        <v>0.21333333333333335</v>
      </c>
      <c r="Q13" s="155">
        <f t="shared" si="31"/>
        <v>90</v>
      </c>
      <c r="R13" s="156">
        <f t="shared" si="32"/>
        <v>29.968693704701504</v>
      </c>
      <c r="S13" s="141">
        <f t="shared" si="33"/>
        <v>23</v>
      </c>
      <c r="T13" s="141">
        <f t="shared" si="34"/>
        <v>1712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175</v>
      </c>
      <c r="Z13" s="4" t="s">
        <v>136</v>
      </c>
      <c r="AA13" s="4" t="s">
        <v>48</v>
      </c>
      <c r="AB13" s="4">
        <v>521</v>
      </c>
      <c r="AC13" s="4">
        <v>8184.652</v>
      </c>
      <c r="AD13" s="4">
        <v>3445.6959999999999</v>
      </c>
      <c r="AE13" s="4">
        <v>2.375</v>
      </c>
      <c r="AF13" s="4">
        <v>2.6</v>
      </c>
      <c r="AG13" s="4">
        <v>11.167999999999999</v>
      </c>
      <c r="AH13" s="4">
        <v>423.765762</v>
      </c>
      <c r="AI13" s="4">
        <v>13.851044999999999</v>
      </c>
      <c r="AJ13" s="4">
        <v>136.807985</v>
      </c>
      <c r="AK13" s="4">
        <v>1378</v>
      </c>
      <c r="AL13" s="4">
        <v>23</v>
      </c>
      <c r="AM13" s="4">
        <v>1712</v>
      </c>
      <c r="AN13" s="4">
        <v>90</v>
      </c>
      <c r="AO13" s="4">
        <v>19.314094000000001</v>
      </c>
      <c r="AP13" s="4">
        <v>12795.4</v>
      </c>
      <c r="AQ13" s="4">
        <v>12.8</v>
      </c>
      <c r="AR13" s="4">
        <v>88</v>
      </c>
      <c r="AS13" s="4">
        <v>21181</v>
      </c>
      <c r="AT13" s="4">
        <v>0.28100000000000003</v>
      </c>
      <c r="AU13" s="4">
        <v>20.917000000000002</v>
      </c>
      <c r="AV13" s="4">
        <v>74983</v>
      </c>
      <c r="AW13" s="4">
        <v>0</v>
      </c>
      <c r="AX13" s="30">
        <v>0.48</v>
      </c>
      <c r="AY13">
        <v>0.91346153846153844</v>
      </c>
      <c r="AZ13" t="s">
        <v>68</v>
      </c>
      <c r="BA13" t="s">
        <v>329</v>
      </c>
      <c r="BB13">
        <v>4</v>
      </c>
      <c r="BC13" t="s">
        <v>451</v>
      </c>
      <c r="BD13">
        <v>10</v>
      </c>
      <c r="BE13">
        <v>137482.77900000001</v>
      </c>
      <c r="BF13">
        <v>5.953219784712091E-2</v>
      </c>
      <c r="BG13">
        <v>5.4380373033427756E-2</v>
      </c>
      <c r="BH13">
        <v>330135.283</v>
      </c>
      <c r="BI13">
        <v>2.4791812391649154E-2</v>
      </c>
      <c r="BJ13">
        <v>2.264636708852567E-2</v>
      </c>
      <c r="BK13">
        <v>1</v>
      </c>
      <c r="BL13" t="s">
        <v>68</v>
      </c>
      <c r="BM13">
        <v>0</v>
      </c>
      <c r="BN13" t="s">
        <v>318</v>
      </c>
    </row>
    <row r="14" spans="1:66">
      <c r="A14" s="136" t="str">
        <f t="shared" si="20"/>
        <v>송도버스</v>
      </c>
      <c r="B14" s="136" t="str">
        <f t="shared" si="1"/>
        <v>16-1</v>
      </c>
      <c r="C14" s="137" t="str">
        <f t="shared" si="21"/>
        <v>70바2279</v>
      </c>
      <c r="D14" s="112" t="str">
        <f t="shared" si="22"/>
        <v>대형</v>
      </c>
      <c r="E14" s="108" t="str">
        <f t="shared" si="16"/>
        <v>B</v>
      </c>
      <c r="F14" s="157">
        <f t="shared" si="17"/>
        <v>0.92615384615384611</v>
      </c>
      <c r="G14" s="158">
        <f t="shared" si="18"/>
        <v>2.4079999999999999</v>
      </c>
      <c r="H14" s="159">
        <f t="shared" si="19"/>
        <v>2.6</v>
      </c>
      <c r="I14" s="160">
        <f t="shared" si="23"/>
        <v>8686.2669999999998</v>
      </c>
      <c r="J14" s="161">
        <f t="shared" si="24"/>
        <v>2.6122005584164783E-2</v>
      </c>
      <c r="K14" s="161">
        <f t="shared" si="25"/>
        <v>0.35442605760347667</v>
      </c>
      <c r="L14" s="161">
        <f t="shared" si="26"/>
        <v>0.21931170202343539</v>
      </c>
      <c r="M14" s="162">
        <f t="shared" si="27"/>
        <v>14.273999999999999</v>
      </c>
      <c r="N14" s="163">
        <f t="shared" si="28"/>
        <v>0.17299999999999999</v>
      </c>
      <c r="O14" s="163">
        <f t="shared" si="29"/>
        <v>20.652999999999999</v>
      </c>
      <c r="P14" s="164">
        <f t="shared" si="30"/>
        <v>0</v>
      </c>
      <c r="Q14" s="165">
        <f t="shared" si="31"/>
        <v>77</v>
      </c>
      <c r="R14" s="166">
        <f t="shared" si="32"/>
        <v>31.038541583569096</v>
      </c>
      <c r="S14" s="138">
        <f t="shared" si="33"/>
        <v>15</v>
      </c>
      <c r="T14" s="138">
        <f t="shared" si="34"/>
        <v>1794</v>
      </c>
      <c r="U14" t="s">
        <v>116</v>
      </c>
      <c r="V14" s="5" t="s">
        <v>117</v>
      </c>
      <c r="W14" t="s">
        <v>116</v>
      </c>
      <c r="X14" s="5" t="s">
        <v>117</v>
      </c>
      <c r="Y14" t="s">
        <v>176</v>
      </c>
      <c r="Z14" t="s">
        <v>136</v>
      </c>
      <c r="AA14" t="s">
        <v>48</v>
      </c>
      <c r="AB14">
        <v>521</v>
      </c>
      <c r="AC14" s="1">
        <v>8686.2669999999998</v>
      </c>
      <c r="AD14" s="1">
        <v>3607.7089999999998</v>
      </c>
      <c r="AE14" s="28">
        <v>2.4079999999999999</v>
      </c>
      <c r="AF14">
        <v>2.6</v>
      </c>
      <c r="AG14">
        <v>14.273999999999999</v>
      </c>
      <c r="AH14">
        <v>451.77714099999997</v>
      </c>
      <c r="AI14">
        <v>11.801325</v>
      </c>
      <c r="AJ14">
        <v>160.121591</v>
      </c>
      <c r="AK14">
        <v>1905</v>
      </c>
      <c r="AL14">
        <v>15</v>
      </c>
      <c r="AM14">
        <v>1794</v>
      </c>
      <c r="AN14">
        <v>77</v>
      </c>
      <c r="AO14">
        <v>19.226883999999998</v>
      </c>
      <c r="AP14">
        <v>17452.400000000001</v>
      </c>
      <c r="AQ14">
        <v>0</v>
      </c>
      <c r="AR14">
        <v>77</v>
      </c>
      <c r="AS14">
        <v>38560</v>
      </c>
      <c r="AT14">
        <v>0.17299999999999999</v>
      </c>
      <c r="AU14">
        <v>20.652999999999999</v>
      </c>
      <c r="AV14">
        <v>83264</v>
      </c>
      <c r="AW14">
        <v>0</v>
      </c>
      <c r="AX14" s="29">
        <v>0.55000000000000004</v>
      </c>
      <c r="AY14">
        <v>0.92615384615384611</v>
      </c>
      <c r="AZ14" t="s">
        <v>68</v>
      </c>
      <c r="BA14" t="s">
        <v>329</v>
      </c>
      <c r="BB14">
        <v>3</v>
      </c>
      <c r="BC14" t="s">
        <v>362</v>
      </c>
      <c r="BD14">
        <v>18</v>
      </c>
      <c r="BE14">
        <v>137482.77900000001</v>
      </c>
      <c r="BF14">
        <v>6.3180763897709685E-2</v>
      </c>
      <c r="BG14">
        <v>5.8515107486801887E-2</v>
      </c>
      <c r="BH14">
        <v>330135.283</v>
      </c>
      <c r="BI14">
        <v>2.6311234961214371E-2</v>
      </c>
      <c r="BJ14">
        <v>2.4368251456386231E-2</v>
      </c>
      <c r="BK14">
        <v>1</v>
      </c>
      <c r="BL14" t="s">
        <v>68</v>
      </c>
      <c r="BM14">
        <v>0</v>
      </c>
      <c r="BN14" t="s">
        <v>318</v>
      </c>
    </row>
    <row r="15" spans="1:66">
      <c r="A15" s="139" t="str">
        <f t="shared" si="20"/>
        <v>송도버스</v>
      </c>
      <c r="B15" s="139" t="str">
        <f t="shared" si="1"/>
        <v>16-1</v>
      </c>
      <c r="C15" s="140" t="str">
        <f t="shared" si="21"/>
        <v>70바2280</v>
      </c>
      <c r="D15" s="128" t="str">
        <f t="shared" si="22"/>
        <v>대형</v>
      </c>
      <c r="E15" s="124" t="str">
        <f t="shared" si="16"/>
        <v>C</v>
      </c>
      <c r="F15" s="147">
        <f t="shared" si="17"/>
        <v>0.88923076923076916</v>
      </c>
      <c r="G15" s="148">
        <f t="shared" si="18"/>
        <v>2.3119999999999998</v>
      </c>
      <c r="H15" s="149">
        <f t="shared" si="19"/>
        <v>2.6</v>
      </c>
      <c r="I15" s="150">
        <f t="shared" si="23"/>
        <v>6854.5420000000004</v>
      </c>
      <c r="J15" s="151">
        <f t="shared" si="24"/>
        <v>3.0856395528411396E-2</v>
      </c>
      <c r="K15" s="151">
        <f t="shared" si="25"/>
        <v>0.34797484698297843</v>
      </c>
      <c r="L15" s="151">
        <f t="shared" si="26"/>
        <v>0.23779852833347581</v>
      </c>
      <c r="M15" s="152">
        <f t="shared" si="27"/>
        <v>12.561</v>
      </c>
      <c r="N15" s="153">
        <f t="shared" si="28"/>
        <v>0.13100000000000001</v>
      </c>
      <c r="O15" s="153">
        <f t="shared" si="29"/>
        <v>30.33</v>
      </c>
      <c r="P15" s="154">
        <f t="shared" si="30"/>
        <v>0.12833333333333333</v>
      </c>
      <c r="Q15" s="155">
        <f t="shared" si="31"/>
        <v>85</v>
      </c>
      <c r="R15" s="156">
        <f t="shared" si="32"/>
        <v>30.768011222837707</v>
      </c>
      <c r="S15" s="141">
        <f t="shared" si="33"/>
        <v>9</v>
      </c>
      <c r="T15" s="141">
        <f t="shared" si="34"/>
        <v>2079</v>
      </c>
      <c r="U15" t="s">
        <v>116</v>
      </c>
      <c r="V15" s="5" t="s">
        <v>117</v>
      </c>
      <c r="W15" t="s">
        <v>116</v>
      </c>
      <c r="X15" s="5" t="s">
        <v>117</v>
      </c>
      <c r="Y15" t="s">
        <v>177</v>
      </c>
      <c r="Z15" t="s">
        <v>136</v>
      </c>
      <c r="AA15" t="s">
        <v>48</v>
      </c>
      <c r="AB15">
        <v>521</v>
      </c>
      <c r="AC15" s="1">
        <v>6854.5420000000004</v>
      </c>
      <c r="AD15" s="1">
        <v>2964.7170000000001</v>
      </c>
      <c r="AE15" s="28">
        <v>2.3119999999999998</v>
      </c>
      <c r="AF15">
        <v>2.6</v>
      </c>
      <c r="AG15">
        <v>12.561</v>
      </c>
      <c r="AH15">
        <v>358.64882499999999</v>
      </c>
      <c r="AI15">
        <v>11.066610000000001</v>
      </c>
      <c r="AJ15">
        <v>124.80077</v>
      </c>
      <c r="AK15">
        <v>1630</v>
      </c>
      <c r="AL15">
        <v>9</v>
      </c>
      <c r="AM15">
        <v>2079</v>
      </c>
      <c r="AN15">
        <v>85</v>
      </c>
      <c r="AO15">
        <v>19.112127000000001</v>
      </c>
      <c r="AP15">
        <v>13167.9</v>
      </c>
      <c r="AQ15">
        <v>7.7</v>
      </c>
      <c r="AR15">
        <v>59</v>
      </c>
      <c r="AS15">
        <v>29101</v>
      </c>
      <c r="AT15">
        <v>0.13100000000000001</v>
      </c>
      <c r="AU15">
        <v>30.33</v>
      </c>
      <c r="AV15">
        <v>63888</v>
      </c>
      <c r="AW15">
        <v>0</v>
      </c>
      <c r="AX15" s="29">
        <v>0.49</v>
      </c>
      <c r="AY15">
        <v>0.88923076923076916</v>
      </c>
      <c r="AZ15" t="s">
        <v>69</v>
      </c>
      <c r="BA15" t="s">
        <v>329</v>
      </c>
      <c r="BB15">
        <v>3</v>
      </c>
      <c r="BC15" t="s">
        <v>341</v>
      </c>
      <c r="BD15">
        <v>12</v>
      </c>
      <c r="BE15">
        <v>137482.77900000001</v>
      </c>
      <c r="BF15">
        <v>4.9857458874903886E-2</v>
      </c>
      <c r="BG15">
        <v>4.4334786507222224E-2</v>
      </c>
      <c r="BH15">
        <v>330135.283</v>
      </c>
      <c r="BI15">
        <v>2.0762827704180895E-2</v>
      </c>
      <c r="BJ15">
        <v>1.8462945250794702E-2</v>
      </c>
      <c r="BK15">
        <v>1</v>
      </c>
      <c r="BL15" t="s">
        <v>69</v>
      </c>
      <c r="BM15">
        <v>0</v>
      </c>
      <c r="BN15" t="s">
        <v>318</v>
      </c>
    </row>
    <row r="16" spans="1:66">
      <c r="A16" s="136" t="str">
        <f t="shared" si="20"/>
        <v>송도버스</v>
      </c>
      <c r="B16" s="136" t="str">
        <f t="shared" si="1"/>
        <v>16-1</v>
      </c>
      <c r="C16" s="137" t="str">
        <f t="shared" si="21"/>
        <v>70바2283</v>
      </c>
      <c r="D16" s="112" t="str">
        <f t="shared" si="22"/>
        <v>대형</v>
      </c>
      <c r="E16" s="108" t="str">
        <f t="shared" si="16"/>
        <v>F</v>
      </c>
      <c r="F16" s="157">
        <f t="shared" si="17"/>
        <v>0.71760000000000002</v>
      </c>
      <c r="G16" s="158">
        <f t="shared" si="18"/>
        <v>1.794</v>
      </c>
      <c r="H16" s="159">
        <f t="shared" si="19"/>
        <v>2.5</v>
      </c>
      <c r="I16" s="160">
        <f t="shared" si="23"/>
        <v>4101.2569999999996</v>
      </c>
      <c r="J16" s="161">
        <f t="shared" si="24"/>
        <v>3.927532380857765E-2</v>
      </c>
      <c r="K16" s="161">
        <f t="shared" si="25"/>
        <v>0.33553955121376799</v>
      </c>
      <c r="L16" s="161">
        <f t="shared" si="26"/>
        <v>0.21310539671130097</v>
      </c>
      <c r="M16" s="162">
        <f t="shared" si="27"/>
        <v>13.021000000000001</v>
      </c>
      <c r="N16" s="163">
        <f t="shared" si="28"/>
        <v>0.439</v>
      </c>
      <c r="O16" s="163">
        <f t="shared" si="29"/>
        <v>21.164000000000001</v>
      </c>
      <c r="P16" s="164">
        <f t="shared" si="30"/>
        <v>0.18833333333333335</v>
      </c>
      <c r="Q16" s="165">
        <f t="shared" si="31"/>
        <v>88</v>
      </c>
      <c r="R16" s="166">
        <f t="shared" si="32"/>
        <v>29.928346934687202</v>
      </c>
      <c r="S16" s="138">
        <f t="shared" si="33"/>
        <v>18</v>
      </c>
      <c r="T16" s="138">
        <f t="shared" si="34"/>
        <v>868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178</v>
      </c>
      <c r="Z16" s="4" t="s">
        <v>136</v>
      </c>
      <c r="AA16" s="4" t="s">
        <v>48</v>
      </c>
      <c r="AB16" s="4">
        <v>521</v>
      </c>
      <c r="AC16" s="4">
        <v>4101.2569999999996</v>
      </c>
      <c r="AD16" s="4">
        <v>2286.37</v>
      </c>
      <c r="AE16" s="4">
        <v>1.794</v>
      </c>
      <c r="AF16" s="4">
        <v>2.5</v>
      </c>
      <c r="AG16" s="4">
        <v>13.021000000000001</v>
      </c>
      <c r="AH16" s="4">
        <v>219.192464</v>
      </c>
      <c r="AI16" s="4">
        <v>8.6088550000000001</v>
      </c>
      <c r="AJ16" s="4">
        <v>73.547741000000002</v>
      </c>
      <c r="AK16" s="4">
        <v>874</v>
      </c>
      <c r="AL16" s="4">
        <v>18</v>
      </c>
      <c r="AM16" s="4">
        <v>868</v>
      </c>
      <c r="AN16" s="4">
        <v>88</v>
      </c>
      <c r="AO16" s="4">
        <v>18.710757000000001</v>
      </c>
      <c r="AP16" s="4">
        <v>7947</v>
      </c>
      <c r="AQ16" s="4">
        <v>11.3</v>
      </c>
      <c r="AR16" s="4">
        <v>59</v>
      </c>
      <c r="AS16" s="4">
        <v>28495</v>
      </c>
      <c r="AT16" s="4">
        <v>0.439</v>
      </c>
      <c r="AU16" s="4">
        <v>21.164000000000001</v>
      </c>
      <c r="AV16" s="4">
        <v>23067</v>
      </c>
      <c r="AW16" s="4">
        <v>0</v>
      </c>
      <c r="AX16" s="30">
        <v>0.4</v>
      </c>
      <c r="AY16">
        <v>0.71760000000000002</v>
      </c>
      <c r="AZ16" t="s">
        <v>70</v>
      </c>
      <c r="BA16" t="s">
        <v>329</v>
      </c>
      <c r="BB16">
        <v>6</v>
      </c>
      <c r="BC16" t="s">
        <v>374</v>
      </c>
      <c r="BD16">
        <v>10</v>
      </c>
      <c r="BE16">
        <v>137482.77900000001</v>
      </c>
      <c r="BF16">
        <v>2.9831059786767908E-2</v>
      </c>
      <c r="BG16">
        <v>2.140676850298465E-2</v>
      </c>
      <c r="BH16">
        <v>330135.283</v>
      </c>
      <c r="BI16">
        <v>1.242295874203788E-2</v>
      </c>
      <c r="BJ16">
        <v>8.9147151932863836E-3</v>
      </c>
      <c r="BK16">
        <v>1</v>
      </c>
      <c r="BL16" t="s">
        <v>70</v>
      </c>
      <c r="BM16">
        <v>0</v>
      </c>
      <c r="BN16" t="s">
        <v>318</v>
      </c>
    </row>
    <row r="17" spans="1:66">
      <c r="A17" s="139" t="str">
        <f t="shared" si="20"/>
        <v>송도버스</v>
      </c>
      <c r="B17" s="139" t="str">
        <f t="shared" si="1"/>
        <v>16-1</v>
      </c>
      <c r="C17" s="140" t="str">
        <f t="shared" si="21"/>
        <v>70바2294</v>
      </c>
      <c r="D17" s="128" t="str">
        <f t="shared" si="22"/>
        <v>대형</v>
      </c>
      <c r="E17" s="124" t="str">
        <f t="shared" si="16"/>
        <v>B</v>
      </c>
      <c r="F17" s="147">
        <f t="shared" si="17"/>
        <v>0.93192307692307685</v>
      </c>
      <c r="G17" s="148">
        <f t="shared" si="18"/>
        <v>2.423</v>
      </c>
      <c r="H17" s="149">
        <f t="shared" si="19"/>
        <v>2.6</v>
      </c>
      <c r="I17" s="150">
        <f t="shared" si="23"/>
        <v>6938.0940000000001</v>
      </c>
      <c r="J17" s="151">
        <f t="shared" si="24"/>
        <v>1.5756837634216304E-2</v>
      </c>
      <c r="K17" s="151">
        <f t="shared" si="25"/>
        <v>0.33499044645792736</v>
      </c>
      <c r="L17" s="151">
        <f t="shared" si="26"/>
        <v>0.20495542435717937</v>
      </c>
      <c r="M17" s="152">
        <f t="shared" si="27"/>
        <v>10.112</v>
      </c>
      <c r="N17" s="153">
        <f t="shared" si="28"/>
        <v>0.159</v>
      </c>
      <c r="O17" s="153">
        <f t="shared" si="29"/>
        <v>26.635999999999999</v>
      </c>
      <c r="P17" s="154">
        <f t="shared" si="30"/>
        <v>0</v>
      </c>
      <c r="Q17" s="155">
        <f t="shared" si="31"/>
        <v>77</v>
      </c>
      <c r="R17" s="156">
        <f t="shared" si="32"/>
        <v>30.715984139858417</v>
      </c>
      <c r="S17" s="141">
        <f t="shared" si="33"/>
        <v>11</v>
      </c>
      <c r="T17" s="141">
        <f t="shared" si="34"/>
        <v>1848</v>
      </c>
      <c r="U17" t="s">
        <v>116</v>
      </c>
      <c r="V17" s="5" t="s">
        <v>117</v>
      </c>
      <c r="W17" t="s">
        <v>116</v>
      </c>
      <c r="X17" s="5" t="s">
        <v>117</v>
      </c>
      <c r="Y17" t="s">
        <v>180</v>
      </c>
      <c r="Z17" t="s">
        <v>136</v>
      </c>
      <c r="AA17" t="s">
        <v>48</v>
      </c>
      <c r="AB17">
        <v>521</v>
      </c>
      <c r="AC17" s="1">
        <v>6938.0940000000001</v>
      </c>
      <c r="AD17" s="1">
        <v>2863.0010000000002</v>
      </c>
      <c r="AE17" s="28">
        <v>2.423</v>
      </c>
      <c r="AF17">
        <v>2.6</v>
      </c>
      <c r="AG17">
        <v>10.112</v>
      </c>
      <c r="AH17">
        <v>347.90604100000002</v>
      </c>
      <c r="AI17">
        <v>5.4818990000000003</v>
      </c>
      <c r="AJ17">
        <v>116.54519999999999</v>
      </c>
      <c r="AK17">
        <v>1422</v>
      </c>
      <c r="AL17">
        <v>11</v>
      </c>
      <c r="AM17">
        <v>1848</v>
      </c>
      <c r="AN17">
        <v>77</v>
      </c>
      <c r="AO17">
        <v>19.942436000000001</v>
      </c>
      <c r="AP17">
        <v>15039.4</v>
      </c>
      <c r="AQ17">
        <v>0</v>
      </c>
      <c r="AR17">
        <v>42</v>
      </c>
      <c r="AS17">
        <v>15616</v>
      </c>
      <c r="AT17">
        <v>0.159</v>
      </c>
      <c r="AU17">
        <v>26.635999999999999</v>
      </c>
      <c r="AV17">
        <v>65916</v>
      </c>
      <c r="AW17">
        <v>0</v>
      </c>
      <c r="AX17" s="29">
        <v>0.45</v>
      </c>
      <c r="AY17">
        <v>0.93192307692307685</v>
      </c>
      <c r="AZ17" t="s">
        <v>68</v>
      </c>
      <c r="BA17" t="s">
        <v>329</v>
      </c>
      <c r="BB17">
        <v>2</v>
      </c>
      <c r="BC17" t="s">
        <v>338</v>
      </c>
      <c r="BD17">
        <v>13</v>
      </c>
      <c r="BE17">
        <v>137482.77900000001</v>
      </c>
      <c r="BF17">
        <v>5.0465185897937075E-2</v>
      </c>
      <c r="BG17">
        <v>4.7029671319500588E-2</v>
      </c>
      <c r="BH17">
        <v>330135.283</v>
      </c>
      <c r="BI17">
        <v>2.1015911831514234E-2</v>
      </c>
      <c r="BJ17">
        <v>1.9585213218368841E-2</v>
      </c>
      <c r="BK17">
        <v>1</v>
      </c>
      <c r="BL17" t="s">
        <v>66</v>
      </c>
      <c r="BM17">
        <v>-1</v>
      </c>
      <c r="BN17" t="s">
        <v>319</v>
      </c>
    </row>
    <row r="18" spans="1:66">
      <c r="A18" s="136" t="str">
        <f t="shared" si="20"/>
        <v>송도버스</v>
      </c>
      <c r="B18" s="136" t="str">
        <f t="shared" si="1"/>
        <v>16-1</v>
      </c>
      <c r="C18" s="137" t="str">
        <f t="shared" si="21"/>
        <v>70바2299</v>
      </c>
      <c r="D18" s="112" t="str">
        <f t="shared" si="22"/>
        <v>대형</v>
      </c>
      <c r="E18" s="108" t="str">
        <f t="shared" si="16"/>
        <v>C</v>
      </c>
      <c r="F18" s="157">
        <f t="shared" si="17"/>
        <v>0.89600000000000013</v>
      </c>
      <c r="G18" s="158">
        <f t="shared" si="18"/>
        <v>2.2400000000000002</v>
      </c>
      <c r="H18" s="159">
        <f t="shared" si="19"/>
        <v>2.5</v>
      </c>
      <c r="I18" s="160">
        <f t="shared" si="23"/>
        <v>8792.2759999999998</v>
      </c>
      <c r="J18" s="161">
        <f t="shared" si="24"/>
        <v>2.2900139461891709E-2</v>
      </c>
      <c r="K18" s="161">
        <f t="shared" si="25"/>
        <v>0.32102214895676323</v>
      </c>
      <c r="L18" s="161">
        <f t="shared" si="26"/>
        <v>0.16730593989542639</v>
      </c>
      <c r="M18" s="162">
        <f t="shared" si="27"/>
        <v>13.987</v>
      </c>
      <c r="N18" s="163">
        <f t="shared" si="28"/>
        <v>0.216</v>
      </c>
      <c r="O18" s="163">
        <f t="shared" si="29"/>
        <v>17.151</v>
      </c>
      <c r="P18" s="164">
        <f t="shared" si="30"/>
        <v>0.17166666666666669</v>
      </c>
      <c r="Q18" s="165">
        <f t="shared" si="31"/>
        <v>90</v>
      </c>
      <c r="R18" s="166">
        <f t="shared" si="32"/>
        <v>29.568937237979501</v>
      </c>
      <c r="S18" s="138">
        <f t="shared" si="33"/>
        <v>19</v>
      </c>
      <c r="T18" s="138">
        <f t="shared" si="34"/>
        <v>1508</v>
      </c>
      <c r="U18" t="s">
        <v>116</v>
      </c>
      <c r="V18" s="5" t="s">
        <v>117</v>
      </c>
      <c r="W18" t="s">
        <v>116</v>
      </c>
      <c r="X18" s="5" t="s">
        <v>117</v>
      </c>
      <c r="Y18" t="s">
        <v>181</v>
      </c>
      <c r="Z18" t="s">
        <v>136</v>
      </c>
      <c r="AA18" t="s">
        <v>48</v>
      </c>
      <c r="AB18">
        <v>521</v>
      </c>
      <c r="AC18" s="1">
        <v>8792.2759999999998</v>
      </c>
      <c r="AD18" s="1">
        <v>3924.578</v>
      </c>
      <c r="AE18" s="28">
        <v>2.2400000000000002</v>
      </c>
      <c r="AF18">
        <v>2.5</v>
      </c>
      <c r="AG18">
        <v>13.987</v>
      </c>
      <c r="AH18">
        <v>453.22130099999998</v>
      </c>
      <c r="AI18">
        <v>10.378831</v>
      </c>
      <c r="AJ18">
        <v>145.49407600000001</v>
      </c>
      <c r="AK18">
        <v>1471</v>
      </c>
      <c r="AL18">
        <v>19</v>
      </c>
      <c r="AM18">
        <v>1508</v>
      </c>
      <c r="AN18">
        <v>90</v>
      </c>
      <c r="AO18">
        <v>19.399519999999999</v>
      </c>
      <c r="AP18">
        <v>18562.599999999999</v>
      </c>
      <c r="AQ18">
        <v>10.3</v>
      </c>
      <c r="AR18">
        <v>68</v>
      </c>
      <c r="AS18">
        <v>35406</v>
      </c>
      <c r="AT18">
        <v>0.216</v>
      </c>
      <c r="AU18">
        <v>17.151</v>
      </c>
      <c r="AV18">
        <v>77894</v>
      </c>
      <c r="AW18">
        <v>0</v>
      </c>
      <c r="AX18" s="29">
        <v>0.53</v>
      </c>
      <c r="AY18">
        <v>0.89600000000000013</v>
      </c>
      <c r="AZ18" t="s">
        <v>69</v>
      </c>
      <c r="BA18" t="s">
        <v>329</v>
      </c>
      <c r="BB18">
        <v>2</v>
      </c>
      <c r="BC18" t="s">
        <v>339</v>
      </c>
      <c r="BD18">
        <v>16</v>
      </c>
      <c r="BE18">
        <v>137482.77900000001</v>
      </c>
      <c r="BF18">
        <v>6.3951835014914846E-2</v>
      </c>
      <c r="BG18">
        <v>5.7300844173363709E-2</v>
      </c>
      <c r="BH18">
        <v>330135.283</v>
      </c>
      <c r="BI18">
        <v>2.6632342717515595E-2</v>
      </c>
      <c r="BJ18">
        <v>2.3862579074893978E-2</v>
      </c>
      <c r="BK18">
        <v>1</v>
      </c>
      <c r="BL18" t="s">
        <v>69</v>
      </c>
      <c r="BM18">
        <v>0</v>
      </c>
      <c r="BN18" t="s">
        <v>318</v>
      </c>
    </row>
    <row r="19" spans="1:66">
      <c r="A19" s="139" t="str">
        <f t="shared" si="20"/>
        <v>송도버스</v>
      </c>
      <c r="B19" s="139" t="str">
        <f t="shared" si="1"/>
        <v>16-1</v>
      </c>
      <c r="C19" s="140" t="str">
        <f t="shared" si="21"/>
        <v>70바2313</v>
      </c>
      <c r="D19" s="128" t="str">
        <f t="shared" si="22"/>
        <v>대형</v>
      </c>
      <c r="E19" s="124" t="str">
        <f t="shared" si="16"/>
        <v>B</v>
      </c>
      <c r="F19" s="147">
        <f t="shared" si="17"/>
        <v>0.93615384615384623</v>
      </c>
      <c r="G19" s="148">
        <f t="shared" si="18"/>
        <v>2.4340000000000002</v>
      </c>
      <c r="H19" s="149">
        <f t="shared" si="19"/>
        <v>2.6</v>
      </c>
      <c r="I19" s="150">
        <f t="shared" si="23"/>
        <v>7118.5370000000003</v>
      </c>
      <c r="J19" s="151">
        <f t="shared" si="24"/>
        <v>1.9812613172183836E-2</v>
      </c>
      <c r="K19" s="151">
        <f t="shared" si="25"/>
        <v>0.32285315929316127</v>
      </c>
      <c r="L19" s="151">
        <f t="shared" si="26"/>
        <v>0.20832932384842559</v>
      </c>
      <c r="M19" s="152">
        <f t="shared" si="27"/>
        <v>9.7919999999999998</v>
      </c>
      <c r="N19" s="153">
        <f t="shared" si="28"/>
        <v>2.8000000000000001E-2</v>
      </c>
      <c r="O19" s="153">
        <f t="shared" si="29"/>
        <v>27</v>
      </c>
      <c r="P19" s="154">
        <f t="shared" si="30"/>
        <v>0.40333333333333332</v>
      </c>
      <c r="Q19" s="155">
        <f t="shared" si="31"/>
        <v>86</v>
      </c>
      <c r="R19" s="156">
        <f t="shared" si="32"/>
        <v>29.61607305377095</v>
      </c>
      <c r="S19" s="141">
        <f t="shared" si="33"/>
        <v>2</v>
      </c>
      <c r="T19" s="141">
        <f t="shared" si="34"/>
        <v>1922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222</v>
      </c>
      <c r="Z19" s="4" t="s">
        <v>136</v>
      </c>
      <c r="AA19" s="4" t="s">
        <v>48</v>
      </c>
      <c r="AB19" s="4">
        <v>521</v>
      </c>
      <c r="AC19" s="4">
        <v>7118.5370000000003</v>
      </c>
      <c r="AD19" s="4">
        <v>2924.6509999999998</v>
      </c>
      <c r="AE19" s="4">
        <v>2.4340000000000002</v>
      </c>
      <c r="AF19" s="4">
        <v>2.6</v>
      </c>
      <c r="AG19" s="4">
        <v>9.7919999999999998</v>
      </c>
      <c r="AH19" s="4">
        <v>365.65964000000002</v>
      </c>
      <c r="AI19" s="4">
        <v>7.2446729999999997</v>
      </c>
      <c r="AJ19" s="4">
        <v>118.05437000000001</v>
      </c>
      <c r="AK19" s="4">
        <v>1483</v>
      </c>
      <c r="AL19" s="4">
        <v>2</v>
      </c>
      <c r="AM19" s="4">
        <v>1922</v>
      </c>
      <c r="AN19" s="4">
        <v>86</v>
      </c>
      <c r="AO19" s="4">
        <v>19.467658</v>
      </c>
      <c r="AP19" s="4">
        <v>13789.4</v>
      </c>
      <c r="AQ19" s="4">
        <v>24.2</v>
      </c>
      <c r="AR19" s="4">
        <v>45</v>
      </c>
      <c r="AS19" s="4">
        <v>13668</v>
      </c>
      <c r="AT19" s="4">
        <v>2.8000000000000001E-2</v>
      </c>
      <c r="AU19" s="4">
        <v>27</v>
      </c>
      <c r="AV19" s="4">
        <v>63823</v>
      </c>
      <c r="AW19" s="4">
        <v>0</v>
      </c>
      <c r="AX19" s="30">
        <v>0.46</v>
      </c>
      <c r="AY19">
        <v>0.93615384615384623</v>
      </c>
      <c r="AZ19" t="s">
        <v>68</v>
      </c>
      <c r="BA19" t="s">
        <v>329</v>
      </c>
      <c r="BB19">
        <v>1</v>
      </c>
      <c r="BC19" t="s">
        <v>340</v>
      </c>
      <c r="BD19">
        <v>16</v>
      </c>
      <c r="BE19">
        <v>137482.77900000001</v>
      </c>
      <c r="BF19">
        <v>5.1777663004615289E-2</v>
      </c>
      <c r="BG19">
        <v>4.8471858366628318E-2</v>
      </c>
      <c r="BH19">
        <v>330135.283</v>
      </c>
      <c r="BI19">
        <v>2.1562484734477777E-2</v>
      </c>
      <c r="BJ19">
        <v>2.0185803016814968E-2</v>
      </c>
      <c r="BK19">
        <v>1</v>
      </c>
      <c r="BL19" t="s">
        <v>71</v>
      </c>
      <c r="BM19">
        <v>-2</v>
      </c>
      <c r="BN19" t="s">
        <v>319</v>
      </c>
    </row>
    <row r="20" spans="1:66">
      <c r="A20" s="136" t="str">
        <f t="shared" si="20"/>
        <v>송도버스</v>
      </c>
      <c r="B20" s="136" t="str">
        <f t="shared" si="1"/>
        <v>16-1</v>
      </c>
      <c r="C20" s="137" t="str">
        <f t="shared" si="21"/>
        <v>70바2314</v>
      </c>
      <c r="D20" s="112" t="str">
        <f t="shared" si="22"/>
        <v>대형</v>
      </c>
      <c r="E20" s="108" t="str">
        <f t="shared" si="16"/>
        <v>F</v>
      </c>
      <c r="F20" s="157">
        <f t="shared" si="17"/>
        <v>0.75961538461538458</v>
      </c>
      <c r="G20" s="158">
        <f t="shared" si="18"/>
        <v>1.9750000000000001</v>
      </c>
      <c r="H20" s="159">
        <f t="shared" si="19"/>
        <v>2.6</v>
      </c>
      <c r="I20" s="160">
        <f t="shared" si="23"/>
        <v>2477.2779999999998</v>
      </c>
      <c r="J20" s="161">
        <f t="shared" si="24"/>
        <v>3.510282660106448E-2</v>
      </c>
      <c r="K20" s="161">
        <f t="shared" si="25"/>
        <v>0.33878388118513286</v>
      </c>
      <c r="L20" s="161">
        <f t="shared" si="26"/>
        <v>0.19133904228754303</v>
      </c>
      <c r="M20" s="162">
        <f t="shared" si="27"/>
        <v>12.856999999999999</v>
      </c>
      <c r="N20" s="163">
        <f t="shared" si="28"/>
        <v>0</v>
      </c>
      <c r="O20" s="163">
        <f t="shared" si="29"/>
        <v>34.191000000000003</v>
      </c>
      <c r="P20" s="164">
        <f t="shared" si="30"/>
        <v>0</v>
      </c>
      <c r="Q20" s="165">
        <f t="shared" si="31"/>
        <v>79</v>
      </c>
      <c r="R20" s="166">
        <f t="shared" si="32"/>
        <v>30.39873349306686</v>
      </c>
      <c r="S20" s="138">
        <f t="shared" si="33"/>
        <v>0</v>
      </c>
      <c r="T20" s="138">
        <f t="shared" si="34"/>
        <v>847</v>
      </c>
      <c r="U20" t="s">
        <v>116</v>
      </c>
      <c r="V20" s="5" t="s">
        <v>117</v>
      </c>
      <c r="W20" t="s">
        <v>116</v>
      </c>
      <c r="X20" s="5" t="s">
        <v>117</v>
      </c>
      <c r="Y20" t="s">
        <v>182</v>
      </c>
      <c r="Z20" t="s">
        <v>136</v>
      </c>
      <c r="AA20" t="s">
        <v>48</v>
      </c>
      <c r="AB20">
        <v>521</v>
      </c>
      <c r="AC20" s="1">
        <v>2477.2779999999998</v>
      </c>
      <c r="AD20" s="1">
        <v>1254.125</v>
      </c>
      <c r="AE20" s="28">
        <v>1.9750000000000001</v>
      </c>
      <c r="AF20">
        <v>2.6</v>
      </c>
      <c r="AG20">
        <v>12.856999999999999</v>
      </c>
      <c r="AH20">
        <v>130.15664100000001</v>
      </c>
      <c r="AI20">
        <v>4.5688659999999999</v>
      </c>
      <c r="AJ20">
        <v>44.094971999999999</v>
      </c>
      <c r="AK20">
        <v>474</v>
      </c>
      <c r="AL20">
        <v>0</v>
      </c>
      <c r="AM20">
        <v>847</v>
      </c>
      <c r="AN20">
        <v>79</v>
      </c>
      <c r="AO20">
        <v>19.033051</v>
      </c>
      <c r="AP20">
        <v>7838</v>
      </c>
      <c r="AQ20">
        <v>0</v>
      </c>
      <c r="AR20">
        <v>22</v>
      </c>
      <c r="AS20">
        <v>6473</v>
      </c>
      <c r="AT20">
        <v>0</v>
      </c>
      <c r="AU20">
        <v>34.191000000000003</v>
      </c>
      <c r="AV20">
        <v>22047</v>
      </c>
      <c r="AW20">
        <v>0</v>
      </c>
      <c r="AX20" s="29">
        <v>0.43</v>
      </c>
      <c r="AY20">
        <v>0.75961538461538458</v>
      </c>
      <c r="AZ20" t="s">
        <v>70</v>
      </c>
      <c r="BA20" t="s">
        <v>329</v>
      </c>
      <c r="BB20">
        <v>4</v>
      </c>
      <c r="BC20" t="s">
        <v>342</v>
      </c>
      <c r="BD20">
        <v>14</v>
      </c>
      <c r="BE20">
        <v>137482.77900000001</v>
      </c>
      <c r="BF20">
        <v>1.8018824015770003E-2</v>
      </c>
      <c r="BG20">
        <v>1.3687375935056059E-2</v>
      </c>
      <c r="BH20">
        <v>330135.283</v>
      </c>
      <c r="BI20">
        <v>7.5038268478561853E-3</v>
      </c>
      <c r="BJ20">
        <v>5.7000223171215251E-3</v>
      </c>
      <c r="BK20">
        <v>1</v>
      </c>
      <c r="BL20" t="s">
        <v>70</v>
      </c>
      <c r="BM20">
        <v>0</v>
      </c>
      <c r="BN20" t="s">
        <v>318</v>
      </c>
    </row>
    <row r="21" spans="1:66">
      <c r="A21" s="139" t="str">
        <f t="shared" si="20"/>
        <v>송도버스</v>
      </c>
      <c r="B21" s="139" t="str">
        <f t="shared" si="1"/>
        <v>16-1</v>
      </c>
      <c r="C21" s="140" t="str">
        <f t="shared" si="21"/>
        <v>70바2315</v>
      </c>
      <c r="D21" s="128" t="str">
        <f t="shared" si="22"/>
        <v>대형</v>
      </c>
      <c r="E21" s="124" t="str">
        <f t="shared" si="16"/>
        <v>C</v>
      </c>
      <c r="F21" s="147">
        <f t="shared" si="17"/>
        <v>0.89807692307692299</v>
      </c>
      <c r="G21" s="148">
        <f t="shared" si="18"/>
        <v>2.335</v>
      </c>
      <c r="H21" s="149">
        <f t="shared" si="19"/>
        <v>2.6</v>
      </c>
      <c r="I21" s="150">
        <f t="shared" si="23"/>
        <v>6951.4629999999997</v>
      </c>
      <c r="J21" s="151">
        <f t="shared" si="24"/>
        <v>2.6972376946491121E-2</v>
      </c>
      <c r="K21" s="151">
        <f t="shared" si="25"/>
        <v>0.32421800072917251</v>
      </c>
      <c r="L21" s="151">
        <f t="shared" si="26"/>
        <v>0.15262974139400584</v>
      </c>
      <c r="M21" s="152">
        <f t="shared" si="27"/>
        <v>11.64</v>
      </c>
      <c r="N21" s="153">
        <f t="shared" si="28"/>
        <v>0.10100000000000001</v>
      </c>
      <c r="O21" s="153">
        <f t="shared" si="29"/>
        <v>17.478000000000002</v>
      </c>
      <c r="P21" s="154">
        <f t="shared" si="30"/>
        <v>0.60666666666666669</v>
      </c>
      <c r="Q21" s="155">
        <f t="shared" si="31"/>
        <v>89</v>
      </c>
      <c r="R21" s="156">
        <f t="shared" si="32"/>
        <v>30.876703980942658</v>
      </c>
      <c r="S21" s="141">
        <f t="shared" si="33"/>
        <v>7</v>
      </c>
      <c r="T21" s="141">
        <f t="shared" si="34"/>
        <v>1215</v>
      </c>
      <c r="U21" t="s">
        <v>116</v>
      </c>
      <c r="V21" s="5" t="s">
        <v>117</v>
      </c>
      <c r="W21" t="s">
        <v>116</v>
      </c>
      <c r="X21" s="5" t="s">
        <v>117</v>
      </c>
      <c r="Y21" t="s">
        <v>183</v>
      </c>
      <c r="Z21" t="s">
        <v>136</v>
      </c>
      <c r="AA21" t="s">
        <v>48</v>
      </c>
      <c r="AB21">
        <v>521</v>
      </c>
      <c r="AC21" s="1">
        <v>6951.4629999999997</v>
      </c>
      <c r="AD21" s="1">
        <v>2976.6210000000001</v>
      </c>
      <c r="AE21" s="28">
        <v>2.335</v>
      </c>
      <c r="AF21">
        <v>2.6</v>
      </c>
      <c r="AG21">
        <v>11.64</v>
      </c>
      <c r="AH21">
        <v>346.99882100000002</v>
      </c>
      <c r="AI21">
        <v>9.3593829999999993</v>
      </c>
      <c r="AJ21">
        <v>112.503264</v>
      </c>
      <c r="AK21">
        <v>1061</v>
      </c>
      <c r="AL21">
        <v>7</v>
      </c>
      <c r="AM21">
        <v>1215</v>
      </c>
      <c r="AN21">
        <v>89</v>
      </c>
      <c r="AO21">
        <v>20.033102</v>
      </c>
      <c r="AP21">
        <v>18266</v>
      </c>
      <c r="AQ21">
        <v>36.4</v>
      </c>
      <c r="AR21">
        <v>52</v>
      </c>
      <c r="AS21">
        <v>11354</v>
      </c>
      <c r="AT21">
        <v>0.10100000000000001</v>
      </c>
      <c r="AU21">
        <v>17.478000000000002</v>
      </c>
      <c r="AV21">
        <v>61194</v>
      </c>
      <c r="AW21">
        <v>0</v>
      </c>
      <c r="AX21" s="29">
        <v>0.47</v>
      </c>
      <c r="AY21">
        <v>0.89807692307692299</v>
      </c>
      <c r="AZ21" t="s">
        <v>69</v>
      </c>
      <c r="BA21" t="s">
        <v>329</v>
      </c>
      <c r="BB21">
        <v>1</v>
      </c>
      <c r="BC21" t="s">
        <v>331</v>
      </c>
      <c r="BD21">
        <v>6</v>
      </c>
      <c r="BE21">
        <v>137482.77900000001</v>
      </c>
      <c r="BF21">
        <v>5.0562427167696392E-2</v>
      </c>
      <c r="BG21">
        <v>4.5408949014065794E-2</v>
      </c>
      <c r="BH21">
        <v>330135.283</v>
      </c>
      <c r="BI21">
        <v>2.1056407351649233E-2</v>
      </c>
      <c r="BJ21">
        <v>1.8910273525423443E-2</v>
      </c>
      <c r="BK21">
        <v>1</v>
      </c>
      <c r="BL21" t="s">
        <v>68</v>
      </c>
      <c r="BM21">
        <v>-1</v>
      </c>
      <c r="BN21" t="s">
        <v>319</v>
      </c>
    </row>
    <row r="22" spans="1:66">
      <c r="A22" s="136" t="str">
        <f t="shared" si="20"/>
        <v>송도버스</v>
      </c>
      <c r="B22" s="136" t="str">
        <f t="shared" si="1"/>
        <v>16-1</v>
      </c>
      <c r="C22" s="137" t="str">
        <f t="shared" si="21"/>
        <v>70바2320</v>
      </c>
      <c r="D22" s="112" t="str">
        <f t="shared" si="22"/>
        <v>대형</v>
      </c>
      <c r="E22" s="108" t="str">
        <f t="shared" si="16"/>
        <v>A</v>
      </c>
      <c r="F22" s="157">
        <f t="shared" si="17"/>
        <v>0.98807692307692307</v>
      </c>
      <c r="G22" s="158">
        <f t="shared" si="18"/>
        <v>2.569</v>
      </c>
      <c r="H22" s="159">
        <f t="shared" si="19"/>
        <v>2.6</v>
      </c>
      <c r="I22" s="160">
        <f t="shared" si="23"/>
        <v>8830.4719999999998</v>
      </c>
      <c r="J22" s="161">
        <f t="shared" si="24"/>
        <v>4.3089719651485552E-2</v>
      </c>
      <c r="K22" s="161">
        <f t="shared" si="25"/>
        <v>0.33957419395971006</v>
      </c>
      <c r="L22" s="161">
        <f t="shared" si="26"/>
        <v>0.19523305209506356</v>
      </c>
      <c r="M22" s="162">
        <f t="shared" si="27"/>
        <v>11.004</v>
      </c>
      <c r="N22" s="163">
        <f t="shared" si="28"/>
        <v>0.27200000000000002</v>
      </c>
      <c r="O22" s="163">
        <f t="shared" si="29"/>
        <v>17.542000000000002</v>
      </c>
      <c r="P22" s="164">
        <f t="shared" si="30"/>
        <v>0.40500000000000003</v>
      </c>
      <c r="Q22" s="165">
        <f t="shared" si="31"/>
        <v>87</v>
      </c>
      <c r="R22" s="166">
        <f t="shared" si="32"/>
        <v>30.836623631237892</v>
      </c>
      <c r="S22" s="138">
        <f t="shared" si="33"/>
        <v>24</v>
      </c>
      <c r="T22" s="138">
        <f t="shared" si="34"/>
        <v>1549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184</v>
      </c>
      <c r="Z22" s="4" t="s">
        <v>136</v>
      </c>
      <c r="AA22" s="4" t="s">
        <v>48</v>
      </c>
      <c r="AB22" s="4">
        <v>521</v>
      </c>
      <c r="AC22" s="4">
        <v>8830.4719999999998</v>
      </c>
      <c r="AD22" s="4">
        <v>3437.3510000000001</v>
      </c>
      <c r="AE22" s="4">
        <v>2.569</v>
      </c>
      <c r="AF22" s="4">
        <v>2.6</v>
      </c>
      <c r="AG22" s="4">
        <v>11.004</v>
      </c>
      <c r="AH22" s="4">
        <v>463.86908899999997</v>
      </c>
      <c r="AI22" s="4">
        <v>19.987988999999999</v>
      </c>
      <c r="AJ22" s="4">
        <v>157.51797199999999</v>
      </c>
      <c r="AK22" s="4">
        <v>1724</v>
      </c>
      <c r="AL22" s="4">
        <v>24</v>
      </c>
      <c r="AM22" s="4">
        <v>1549</v>
      </c>
      <c r="AN22" s="4">
        <v>87</v>
      </c>
      <c r="AO22" s="4">
        <v>19.036560000000001</v>
      </c>
      <c r="AP22" s="4">
        <v>20849.400000000001</v>
      </c>
      <c r="AQ22" s="4">
        <v>24.3</v>
      </c>
      <c r="AR22" s="4">
        <v>92</v>
      </c>
      <c r="AS22" s="4">
        <v>36519</v>
      </c>
      <c r="AT22" s="4">
        <v>0.27200000000000002</v>
      </c>
      <c r="AU22" s="4">
        <v>17.542000000000002</v>
      </c>
      <c r="AV22" s="4">
        <v>70165</v>
      </c>
      <c r="AW22" s="4">
        <v>0</v>
      </c>
      <c r="AX22" s="30">
        <v>0.5</v>
      </c>
      <c r="AY22">
        <v>0.98807692307692307</v>
      </c>
      <c r="AZ22" t="s">
        <v>66</v>
      </c>
      <c r="BA22" t="s">
        <v>329</v>
      </c>
      <c r="BB22">
        <v>1</v>
      </c>
      <c r="BC22" t="s">
        <v>363</v>
      </c>
      <c r="BD22">
        <v>20</v>
      </c>
      <c r="BE22">
        <v>137482.77900000001</v>
      </c>
      <c r="BF22">
        <v>6.422965890149776E-2</v>
      </c>
      <c r="BG22">
        <v>6.3463843737672207E-2</v>
      </c>
      <c r="BH22">
        <v>330135.283</v>
      </c>
      <c r="BI22">
        <v>2.6748040741831281E-2</v>
      </c>
      <c r="BJ22">
        <v>2.6429121794524831E-2</v>
      </c>
      <c r="BK22">
        <v>1</v>
      </c>
      <c r="BL22" t="s">
        <v>68</v>
      </c>
      <c r="BM22">
        <v>1</v>
      </c>
      <c r="BN22" t="s">
        <v>320</v>
      </c>
    </row>
    <row r="23" spans="1:66">
      <c r="A23" s="139" t="str">
        <f t="shared" si="20"/>
        <v>송도버스</v>
      </c>
      <c r="B23" s="139" t="str">
        <f t="shared" si="1"/>
        <v>16-1</v>
      </c>
      <c r="C23" s="140" t="str">
        <f t="shared" si="21"/>
        <v>70바2324</v>
      </c>
      <c r="D23" s="128" t="str">
        <f t="shared" si="22"/>
        <v>대형</v>
      </c>
      <c r="E23" s="124" t="str">
        <f t="shared" si="16"/>
        <v>D</v>
      </c>
      <c r="F23" s="147">
        <f t="shared" si="17"/>
        <v>0.82538461538461527</v>
      </c>
      <c r="G23" s="148">
        <f t="shared" si="18"/>
        <v>2.1459999999999999</v>
      </c>
      <c r="H23" s="149">
        <f t="shared" si="19"/>
        <v>2.6</v>
      </c>
      <c r="I23" s="150">
        <f t="shared" si="23"/>
        <v>6820.5050000000001</v>
      </c>
      <c r="J23" s="151">
        <f t="shared" si="24"/>
        <v>3.2752180239749587E-2</v>
      </c>
      <c r="K23" s="151">
        <f t="shared" si="25"/>
        <v>0.33041630021086976</v>
      </c>
      <c r="L23" s="151">
        <f t="shared" si="26"/>
        <v>0.19881225803661165</v>
      </c>
      <c r="M23" s="152">
        <f t="shared" si="27"/>
        <v>11.388</v>
      </c>
      <c r="N23" s="153">
        <f t="shared" si="28"/>
        <v>0.35199999999999998</v>
      </c>
      <c r="O23" s="153">
        <f t="shared" si="29"/>
        <v>17.021999999999998</v>
      </c>
      <c r="P23" s="154">
        <f t="shared" si="30"/>
        <v>0.26500000000000001</v>
      </c>
      <c r="Q23" s="155">
        <f t="shared" si="31"/>
        <v>85</v>
      </c>
      <c r="R23" s="156">
        <f t="shared" si="32"/>
        <v>30.586054427746411</v>
      </c>
      <c r="S23" s="141">
        <f t="shared" si="33"/>
        <v>24</v>
      </c>
      <c r="T23" s="141">
        <f t="shared" si="34"/>
        <v>1161</v>
      </c>
      <c r="U23" t="s">
        <v>116</v>
      </c>
      <c r="V23" s="5" t="s">
        <v>117</v>
      </c>
      <c r="W23" t="s">
        <v>116</v>
      </c>
      <c r="X23" s="5" t="s">
        <v>117</v>
      </c>
      <c r="Y23" t="s">
        <v>185</v>
      </c>
      <c r="Z23" t="s">
        <v>136</v>
      </c>
      <c r="AA23" t="s">
        <v>48</v>
      </c>
      <c r="AB23">
        <v>521</v>
      </c>
      <c r="AC23" s="1">
        <v>6820.5050000000001</v>
      </c>
      <c r="AD23" s="1">
        <v>3178.3009999999999</v>
      </c>
      <c r="AE23" s="28">
        <v>2.1459999999999999</v>
      </c>
      <c r="AF23">
        <v>2.6</v>
      </c>
      <c r="AG23">
        <v>11.388</v>
      </c>
      <c r="AH23">
        <v>350.16160500000001</v>
      </c>
      <c r="AI23">
        <v>11.468556</v>
      </c>
      <c r="AJ23">
        <v>115.699102</v>
      </c>
      <c r="AK23">
        <v>1356</v>
      </c>
      <c r="AL23">
        <v>24</v>
      </c>
      <c r="AM23">
        <v>1161</v>
      </c>
      <c r="AN23">
        <v>85</v>
      </c>
      <c r="AO23">
        <v>19.478162999999999</v>
      </c>
      <c r="AP23">
        <v>13522.7</v>
      </c>
      <c r="AQ23">
        <v>15.9</v>
      </c>
      <c r="AR23">
        <v>54</v>
      </c>
      <c r="AS23">
        <v>33740</v>
      </c>
      <c r="AT23">
        <v>0.35199999999999998</v>
      </c>
      <c r="AU23">
        <v>17.021999999999998</v>
      </c>
      <c r="AV23">
        <v>60984</v>
      </c>
      <c r="AW23">
        <v>0</v>
      </c>
      <c r="AX23" s="29">
        <v>0.43</v>
      </c>
      <c r="AY23">
        <v>0.82538461538461527</v>
      </c>
      <c r="AZ23" t="s">
        <v>67</v>
      </c>
      <c r="BA23" t="s">
        <v>329</v>
      </c>
      <c r="BB23">
        <v>3</v>
      </c>
      <c r="BC23" t="s">
        <v>385</v>
      </c>
      <c r="BD23">
        <v>16</v>
      </c>
      <c r="BE23">
        <v>137482.77900000001</v>
      </c>
      <c r="BF23">
        <v>4.960988604980119E-2</v>
      </c>
      <c r="BG23">
        <v>4.0947236716489747E-2</v>
      </c>
      <c r="BH23">
        <v>330135.283</v>
      </c>
      <c r="BI23">
        <v>2.065972754569223E-2</v>
      </c>
      <c r="BJ23">
        <v>1.7052221274252124E-2</v>
      </c>
      <c r="BK23">
        <v>1</v>
      </c>
      <c r="BL23" t="s">
        <v>67</v>
      </c>
      <c r="BM23">
        <v>0</v>
      </c>
      <c r="BN23" t="s">
        <v>318</v>
      </c>
    </row>
    <row r="24" spans="1:66">
      <c r="A24" s="136" t="str">
        <f t="shared" si="20"/>
        <v>송도버스</v>
      </c>
      <c r="B24" s="136" t="str">
        <f t="shared" si="1"/>
        <v>8</v>
      </c>
      <c r="C24" s="137" t="str">
        <f t="shared" si="21"/>
        <v>70바2217</v>
      </c>
      <c r="D24" s="112" t="str">
        <f t="shared" si="22"/>
        <v>대형</v>
      </c>
      <c r="E24" s="108" t="str">
        <f t="shared" si="16"/>
        <v>C</v>
      </c>
      <c r="F24" s="157">
        <f t="shared" si="17"/>
        <v>0.89523809523809517</v>
      </c>
      <c r="G24" s="158">
        <f t="shared" si="18"/>
        <v>1.88</v>
      </c>
      <c r="H24" s="159">
        <f t="shared" si="19"/>
        <v>2.1</v>
      </c>
      <c r="I24" s="160">
        <f t="shared" si="23"/>
        <v>6668.7960000000003</v>
      </c>
      <c r="J24" s="161">
        <f t="shared" si="24"/>
        <v>4.17735543459863E-2</v>
      </c>
      <c r="K24" s="161">
        <f t="shared" si="25"/>
        <v>0.42278419809045559</v>
      </c>
      <c r="L24" s="161">
        <f t="shared" si="26"/>
        <v>0.24067312900259655</v>
      </c>
      <c r="M24" s="162">
        <f t="shared" si="27"/>
        <v>12.571</v>
      </c>
      <c r="N24" s="163">
        <f t="shared" si="28"/>
        <v>0.96</v>
      </c>
      <c r="O24" s="163">
        <f t="shared" si="29"/>
        <v>40.606999999999999</v>
      </c>
      <c r="P24" s="164">
        <f t="shared" si="30"/>
        <v>0.17166666666666669</v>
      </c>
      <c r="Q24" s="165">
        <f t="shared" si="31"/>
        <v>85</v>
      </c>
      <c r="R24" s="166">
        <f t="shared" si="32"/>
        <v>27.880030094965363</v>
      </c>
      <c r="S24" s="138">
        <f t="shared" si="33"/>
        <v>64</v>
      </c>
      <c r="T24" s="138">
        <f t="shared" si="34"/>
        <v>2708</v>
      </c>
      <c r="U24" t="s">
        <v>116</v>
      </c>
      <c r="V24" s="5" t="s">
        <v>118</v>
      </c>
      <c r="W24" t="s">
        <v>116</v>
      </c>
      <c r="X24" s="5" t="s">
        <v>118</v>
      </c>
      <c r="Y24" t="s">
        <v>187</v>
      </c>
      <c r="Z24" t="s">
        <v>136</v>
      </c>
      <c r="AA24" t="s">
        <v>48</v>
      </c>
      <c r="AB24">
        <v>521</v>
      </c>
      <c r="AC24" s="1">
        <v>6668.7960000000003</v>
      </c>
      <c r="AD24" s="1">
        <v>3546.6210000000001</v>
      </c>
      <c r="AE24" s="28">
        <v>1.88</v>
      </c>
      <c r="AF24">
        <v>2.1</v>
      </c>
      <c r="AG24">
        <v>12.571</v>
      </c>
      <c r="AH24">
        <v>446.726339</v>
      </c>
      <c r="AI24">
        <v>18.661346999999999</v>
      </c>
      <c r="AJ24">
        <v>188.86883700000001</v>
      </c>
      <c r="AK24">
        <v>1605</v>
      </c>
      <c r="AL24">
        <v>64</v>
      </c>
      <c r="AM24">
        <v>2708</v>
      </c>
      <c r="AN24">
        <v>85</v>
      </c>
      <c r="AO24">
        <v>14.928145000000001</v>
      </c>
      <c r="AP24">
        <v>13104.2</v>
      </c>
      <c r="AQ24">
        <v>10.3</v>
      </c>
      <c r="AR24">
        <v>205</v>
      </c>
      <c r="AS24">
        <v>158762</v>
      </c>
      <c r="AT24">
        <v>0.96</v>
      </c>
      <c r="AU24">
        <v>40.606999999999999</v>
      </c>
      <c r="AV24">
        <v>59033</v>
      </c>
      <c r="AW24">
        <v>0</v>
      </c>
      <c r="AX24" s="29">
        <v>0.44</v>
      </c>
      <c r="AY24">
        <v>0.89523809523809517</v>
      </c>
      <c r="AZ24" t="s">
        <v>69</v>
      </c>
      <c r="BA24" t="s">
        <v>186</v>
      </c>
      <c r="BB24">
        <v>2</v>
      </c>
      <c r="BC24" t="s">
        <v>207</v>
      </c>
      <c r="BD24">
        <v>14</v>
      </c>
      <c r="BE24">
        <v>192652.50400000004</v>
      </c>
      <c r="BF24">
        <v>3.4615672579059752E-2</v>
      </c>
      <c r="BG24">
        <v>3.0989268785063015E-2</v>
      </c>
      <c r="BH24">
        <v>330135.283</v>
      </c>
      <c r="BI24">
        <v>2.0200191689296054E-2</v>
      </c>
      <c r="BJ24">
        <v>1.8083981131369799E-2</v>
      </c>
      <c r="BK24">
        <v>1</v>
      </c>
      <c r="BL24" t="s">
        <v>69</v>
      </c>
      <c r="BM24">
        <v>0</v>
      </c>
      <c r="BN24" t="s">
        <v>318</v>
      </c>
    </row>
    <row r="25" spans="1:66">
      <c r="A25" s="139" t="str">
        <f t="shared" si="20"/>
        <v>송도버스</v>
      </c>
      <c r="B25" s="139" t="str">
        <f t="shared" si="1"/>
        <v>8</v>
      </c>
      <c r="C25" s="140" t="str">
        <f t="shared" si="21"/>
        <v>70바2221</v>
      </c>
      <c r="D25" s="128" t="str">
        <f t="shared" si="22"/>
        <v>대형</v>
      </c>
      <c r="E25" s="124" t="str">
        <f t="shared" si="16"/>
        <v>C</v>
      </c>
      <c r="F25" s="147">
        <f t="shared" si="17"/>
        <v>0.88190476190476186</v>
      </c>
      <c r="G25" s="148">
        <f t="shared" si="18"/>
        <v>1.8520000000000001</v>
      </c>
      <c r="H25" s="149">
        <f t="shared" si="19"/>
        <v>2.1</v>
      </c>
      <c r="I25" s="150">
        <f t="shared" si="23"/>
        <v>5722.3220000000001</v>
      </c>
      <c r="J25" s="151">
        <f t="shared" si="24"/>
        <v>2.1916936923653159E-2</v>
      </c>
      <c r="K25" s="151">
        <f t="shared" si="25"/>
        <v>0.38256715852387863</v>
      </c>
      <c r="L25" s="151">
        <f t="shared" si="26"/>
        <v>0.17877358177327315</v>
      </c>
      <c r="M25" s="152">
        <f t="shared" si="27"/>
        <v>18.286000000000001</v>
      </c>
      <c r="N25" s="153">
        <f t="shared" si="28"/>
        <v>0.629</v>
      </c>
      <c r="O25" s="153">
        <f t="shared" si="29"/>
        <v>43.322000000000003</v>
      </c>
      <c r="P25" s="154">
        <f t="shared" si="30"/>
        <v>0</v>
      </c>
      <c r="Q25" s="155">
        <f t="shared" si="31"/>
        <v>81</v>
      </c>
      <c r="R25" s="156">
        <f t="shared" si="32"/>
        <v>27.867686430236237</v>
      </c>
      <c r="S25" s="141">
        <f t="shared" si="33"/>
        <v>36</v>
      </c>
      <c r="T25" s="141">
        <f t="shared" si="34"/>
        <v>2479</v>
      </c>
      <c r="U25" t="s">
        <v>116</v>
      </c>
      <c r="V25" t="s">
        <v>118</v>
      </c>
      <c r="W25" s="4" t="s">
        <v>116</v>
      </c>
      <c r="X25" s="4" t="s">
        <v>118</v>
      </c>
      <c r="Y25" s="4" t="s">
        <v>188</v>
      </c>
      <c r="Z25" s="4" t="s">
        <v>136</v>
      </c>
      <c r="AA25" s="4" t="s">
        <v>48</v>
      </c>
      <c r="AB25" s="4">
        <v>521</v>
      </c>
      <c r="AC25" s="4">
        <v>5722.3220000000001</v>
      </c>
      <c r="AD25" s="4">
        <v>3090.4769999999999</v>
      </c>
      <c r="AE25" s="4">
        <v>1.8520000000000001</v>
      </c>
      <c r="AF25" s="4">
        <v>2.1</v>
      </c>
      <c r="AG25" s="4">
        <v>18.286000000000001</v>
      </c>
      <c r="AH25" s="4">
        <v>344.808539</v>
      </c>
      <c r="AI25" s="4">
        <v>7.5571469999999996</v>
      </c>
      <c r="AJ25" s="4">
        <v>131.91242299999999</v>
      </c>
      <c r="AK25" s="4">
        <v>1023</v>
      </c>
      <c r="AL25" s="4">
        <v>36</v>
      </c>
      <c r="AM25" s="4">
        <v>2479</v>
      </c>
      <c r="AN25" s="4">
        <v>81</v>
      </c>
      <c r="AO25" s="4">
        <v>16.595649999999999</v>
      </c>
      <c r="AP25" s="4">
        <v>7505.9</v>
      </c>
      <c r="AQ25" s="4">
        <v>0</v>
      </c>
      <c r="AR25" s="4">
        <v>105</v>
      </c>
      <c r="AS25" s="4">
        <v>51101</v>
      </c>
      <c r="AT25" s="4">
        <v>0.629</v>
      </c>
      <c r="AU25" s="4">
        <v>43.322000000000003</v>
      </c>
      <c r="AV25" s="4">
        <v>46986</v>
      </c>
      <c r="AW25" s="4">
        <v>0</v>
      </c>
      <c r="AX25" s="30">
        <v>0.56000000000000005</v>
      </c>
      <c r="AY25">
        <v>0.88190476190476186</v>
      </c>
      <c r="AZ25" t="s">
        <v>69</v>
      </c>
      <c r="BA25" t="s">
        <v>186</v>
      </c>
      <c r="BB25">
        <v>5</v>
      </c>
      <c r="BC25" t="s">
        <v>221</v>
      </c>
      <c r="BD25">
        <v>14</v>
      </c>
      <c r="BE25">
        <v>192652.50400000004</v>
      </c>
      <c r="BF25">
        <v>2.9702816631960303E-2</v>
      </c>
      <c r="BG25">
        <v>2.6195055429709752E-2</v>
      </c>
      <c r="BH25">
        <v>330135.283</v>
      </c>
      <c r="BI25">
        <v>1.733326395167523E-2</v>
      </c>
      <c r="BJ25">
        <v>1.5286288018334536E-2</v>
      </c>
      <c r="BK25">
        <v>1</v>
      </c>
      <c r="BL25" t="s">
        <v>69</v>
      </c>
      <c r="BM25">
        <v>0</v>
      </c>
      <c r="BN25" t="s">
        <v>318</v>
      </c>
    </row>
    <row r="26" spans="1:66">
      <c r="A26" s="136" t="str">
        <f t="shared" si="20"/>
        <v>송도버스</v>
      </c>
      <c r="B26" s="136" t="str">
        <f t="shared" si="1"/>
        <v>8</v>
      </c>
      <c r="C26" s="137" t="str">
        <f t="shared" si="21"/>
        <v>70바2222</v>
      </c>
      <c r="D26" s="112" t="str">
        <f t="shared" si="22"/>
        <v>대형</v>
      </c>
      <c r="E26" s="108" t="str">
        <f t="shared" si="16"/>
        <v>C</v>
      </c>
      <c r="F26" s="157">
        <f t="shared" si="17"/>
        <v>0.8576190476190475</v>
      </c>
      <c r="G26" s="158">
        <f t="shared" si="18"/>
        <v>1.8009999999999999</v>
      </c>
      <c r="H26" s="159">
        <f t="shared" si="19"/>
        <v>2.1</v>
      </c>
      <c r="I26" s="160">
        <f t="shared" si="23"/>
        <v>6834.3190000000004</v>
      </c>
      <c r="J26" s="161">
        <f t="shared" si="24"/>
        <v>2.8177538808240494E-2</v>
      </c>
      <c r="K26" s="161">
        <f t="shared" si="25"/>
        <v>0.38150209880782576</v>
      </c>
      <c r="L26" s="161">
        <f t="shared" si="26"/>
        <v>0.21348140173146732</v>
      </c>
      <c r="M26" s="162">
        <f t="shared" si="27"/>
        <v>16.497</v>
      </c>
      <c r="N26" s="163">
        <f t="shared" si="28"/>
        <v>0.219</v>
      </c>
      <c r="O26" s="163">
        <f t="shared" si="29"/>
        <v>40.633000000000003</v>
      </c>
      <c r="P26" s="164">
        <f t="shared" si="30"/>
        <v>0</v>
      </c>
      <c r="Q26" s="165">
        <f t="shared" si="31"/>
        <v>81</v>
      </c>
      <c r="R26" s="166">
        <f t="shared" si="32"/>
        <v>27.659594359454502</v>
      </c>
      <c r="S26" s="138">
        <f t="shared" si="33"/>
        <v>15</v>
      </c>
      <c r="T26" s="138">
        <f t="shared" si="34"/>
        <v>2777</v>
      </c>
      <c r="U26" t="s">
        <v>116</v>
      </c>
      <c r="V26" s="5" t="s">
        <v>118</v>
      </c>
      <c r="W26" t="s">
        <v>116</v>
      </c>
      <c r="X26" s="5" t="s">
        <v>118</v>
      </c>
      <c r="Y26" t="s">
        <v>189</v>
      </c>
      <c r="Z26" t="s">
        <v>136</v>
      </c>
      <c r="AA26" t="s">
        <v>48</v>
      </c>
      <c r="AB26">
        <v>521</v>
      </c>
      <c r="AC26" s="1">
        <v>6834.3190000000004</v>
      </c>
      <c r="AD26" s="1">
        <v>3794.2719999999999</v>
      </c>
      <c r="AE26" s="28">
        <v>1.8009999999999999</v>
      </c>
      <c r="AF26">
        <v>2.1</v>
      </c>
      <c r="AG26">
        <v>16.497</v>
      </c>
      <c r="AH26">
        <v>418.56380999999999</v>
      </c>
      <c r="AI26">
        <v>11.794098</v>
      </c>
      <c r="AJ26">
        <v>159.68297200000001</v>
      </c>
      <c r="AK26">
        <v>1459</v>
      </c>
      <c r="AL26">
        <v>15</v>
      </c>
      <c r="AM26">
        <v>2777</v>
      </c>
      <c r="AN26">
        <v>81</v>
      </c>
      <c r="AO26">
        <v>16.328021</v>
      </c>
      <c r="AP26">
        <v>9893.5</v>
      </c>
      <c r="AQ26">
        <v>0</v>
      </c>
      <c r="AR26">
        <v>146</v>
      </c>
      <c r="AS26">
        <v>57216</v>
      </c>
      <c r="AT26">
        <v>0.219</v>
      </c>
      <c r="AU26">
        <v>40.633000000000003</v>
      </c>
      <c r="AV26">
        <v>0</v>
      </c>
      <c r="AW26">
        <v>0</v>
      </c>
      <c r="AX26" s="29">
        <v>0.51</v>
      </c>
      <c r="AY26">
        <v>0.8576190476190475</v>
      </c>
      <c r="AZ26" t="s">
        <v>69</v>
      </c>
      <c r="BA26" t="s">
        <v>186</v>
      </c>
      <c r="BB26">
        <v>15</v>
      </c>
      <c r="BC26" t="s">
        <v>390</v>
      </c>
      <c r="BD26">
        <v>29</v>
      </c>
      <c r="BE26">
        <v>192652.50400000004</v>
      </c>
      <c r="BF26">
        <v>3.5474851653109055E-2</v>
      </c>
      <c r="BG26">
        <v>3.0423908489166381E-2</v>
      </c>
      <c r="BH26">
        <v>330135.283</v>
      </c>
      <c r="BI26">
        <v>2.0701570998092927E-2</v>
      </c>
      <c r="BJ26">
        <v>1.7754061603602551E-2</v>
      </c>
      <c r="BK26">
        <v>1</v>
      </c>
      <c r="BL26" t="s">
        <v>67</v>
      </c>
      <c r="BM26">
        <v>1</v>
      </c>
      <c r="BN26" t="s">
        <v>320</v>
      </c>
    </row>
    <row r="27" spans="1:66">
      <c r="A27" s="139" t="str">
        <f t="shared" ref="A27:A48" si="35">W27</f>
        <v>송도버스</v>
      </c>
      <c r="B27" s="139" t="str">
        <f t="shared" si="1"/>
        <v>8</v>
      </c>
      <c r="C27" s="140" t="str">
        <f t="shared" ref="C27:C48" si="36">Y27</f>
        <v>70바2223</v>
      </c>
      <c r="D27" s="128" t="str">
        <f t="shared" ref="D27:D48" si="37">Z27</f>
        <v>대형</v>
      </c>
      <c r="E27" s="124" t="str">
        <f t="shared" ref="E27:E48" si="38">AZ27</f>
        <v>C</v>
      </c>
      <c r="F27" s="147">
        <f t="shared" ref="F27:F48" si="39">G27/H27</f>
        <v>0.87619047619047619</v>
      </c>
      <c r="G27" s="148">
        <f t="shared" ref="G27:G48" si="40">AE27</f>
        <v>1.84</v>
      </c>
      <c r="H27" s="149">
        <f t="shared" ref="H27:H48" si="41">AF27</f>
        <v>2.1</v>
      </c>
      <c r="I27" s="150">
        <f t="shared" ref="I27:I48" si="42">AC27</f>
        <v>7132.1120000000001</v>
      </c>
      <c r="J27" s="151">
        <f t="shared" ref="J27:J48" si="43">AI27/AH27</f>
        <v>1.6629766131812437E-2</v>
      </c>
      <c r="K27" s="151">
        <f t="shared" ref="K27:K48" si="44">AJ27/AH27</f>
        <v>0.40454519413676221</v>
      </c>
      <c r="L27" s="151">
        <f t="shared" ref="L27:L48" si="45">AK27/AC27</f>
        <v>0.17596470722837779</v>
      </c>
      <c r="M27" s="152">
        <f t="shared" ref="M27:M48" si="46">AG27</f>
        <v>16.727</v>
      </c>
      <c r="N27" s="153">
        <f t="shared" ref="N27:N48" si="47">IF(AW27=0,AT27,"속도계이상")</f>
        <v>0.23799999999999999</v>
      </c>
      <c r="O27" s="153">
        <f t="shared" ref="O27:O48" si="48">IF(AW27=0,AU27,"속도계이상")</f>
        <v>35.950000000000003</v>
      </c>
      <c r="P27" s="154">
        <f t="shared" ref="P27:P48" si="49">AQ27/60</f>
        <v>0.98</v>
      </c>
      <c r="Q27" s="155">
        <f t="shared" ref="Q27:Q48" si="50">AN27</f>
        <v>83</v>
      </c>
      <c r="R27" s="156">
        <f t="shared" ref="R27:R48" si="51">AC27/(AH27-AI27-AJ27)</f>
        <v>27.452339568498804</v>
      </c>
      <c r="S27" s="141">
        <f t="shared" ref="S27:S48" si="52">IF(AW27=0,AL27,"속도계이상")</f>
        <v>17</v>
      </c>
      <c r="T27" s="141">
        <f t="shared" ref="T27:T48" si="53">IF(AW27=0,AM27,"속도계이상")</f>
        <v>2564</v>
      </c>
      <c r="U27" t="s">
        <v>116</v>
      </c>
      <c r="V27" t="s">
        <v>118</v>
      </c>
      <c r="W27" t="s">
        <v>116</v>
      </c>
      <c r="X27" s="4" t="s">
        <v>118</v>
      </c>
      <c r="Y27" s="4" t="s">
        <v>190</v>
      </c>
      <c r="Z27" s="4" t="s">
        <v>136</v>
      </c>
      <c r="AA27" s="4" t="s">
        <v>48</v>
      </c>
      <c r="AB27" s="4">
        <v>521</v>
      </c>
      <c r="AC27" s="4">
        <v>7132.1120000000001</v>
      </c>
      <c r="AD27" s="4">
        <v>3876.2689999999998</v>
      </c>
      <c r="AE27" s="4">
        <v>1.84</v>
      </c>
      <c r="AF27" s="4">
        <v>2.1</v>
      </c>
      <c r="AG27" s="4">
        <v>16.727</v>
      </c>
      <c r="AH27" s="4">
        <v>448.83992599999999</v>
      </c>
      <c r="AI27" s="4">
        <v>7.4641029999999997</v>
      </c>
      <c r="AJ27" s="4">
        <v>181.57603499999999</v>
      </c>
      <c r="AK27" s="4">
        <v>1255</v>
      </c>
      <c r="AL27" s="4">
        <v>17</v>
      </c>
      <c r="AM27" s="4">
        <v>2564</v>
      </c>
      <c r="AN27" s="4">
        <v>83</v>
      </c>
      <c r="AO27" s="4">
        <v>15.890101</v>
      </c>
      <c r="AP27" s="4">
        <v>10918.4</v>
      </c>
      <c r="AQ27" s="4">
        <v>58.8</v>
      </c>
      <c r="AR27" s="4">
        <v>162</v>
      </c>
      <c r="AS27" s="4">
        <v>104758</v>
      </c>
      <c r="AT27" s="4">
        <v>0.23799999999999999</v>
      </c>
      <c r="AU27" s="4">
        <v>35.950000000000003</v>
      </c>
      <c r="AV27" s="4">
        <v>60614</v>
      </c>
      <c r="AW27" s="4">
        <v>0</v>
      </c>
      <c r="AX27" s="4">
        <v>0.53</v>
      </c>
      <c r="AY27">
        <v>0.87619047619047619</v>
      </c>
      <c r="AZ27" t="s">
        <v>69</v>
      </c>
      <c r="BA27" t="s">
        <v>186</v>
      </c>
      <c r="BB27">
        <v>7</v>
      </c>
      <c r="BC27" t="s">
        <v>202</v>
      </c>
      <c r="BD27">
        <v>27</v>
      </c>
      <c r="BE27">
        <v>192652.50400000004</v>
      </c>
      <c r="BF27">
        <v>3.702060368755964E-2</v>
      </c>
      <c r="BG27">
        <v>3.2437100373861778E-2</v>
      </c>
      <c r="BH27">
        <v>330135.283</v>
      </c>
      <c r="BI27">
        <v>2.1603604241234645E-2</v>
      </c>
      <c r="BJ27">
        <v>1.8928872287557973E-2</v>
      </c>
      <c r="BK27">
        <v>1</v>
      </c>
      <c r="BL27" t="s">
        <v>69</v>
      </c>
      <c r="BM27">
        <v>0</v>
      </c>
      <c r="BN27" t="s">
        <v>318</v>
      </c>
    </row>
    <row r="28" spans="1:66">
      <c r="A28" s="136" t="str">
        <f t="shared" si="35"/>
        <v>송도버스</v>
      </c>
      <c r="B28" s="136" t="str">
        <f t="shared" si="1"/>
        <v>8</v>
      </c>
      <c r="C28" s="137" t="str">
        <f t="shared" si="36"/>
        <v>70바2227</v>
      </c>
      <c r="D28" s="112" t="str">
        <f t="shared" si="37"/>
        <v>대형</v>
      </c>
      <c r="E28" s="108" t="str">
        <f t="shared" si="38"/>
        <v>B</v>
      </c>
      <c r="F28" s="157">
        <f t="shared" si="39"/>
        <v>0.91666666666666663</v>
      </c>
      <c r="G28" s="158">
        <f t="shared" si="40"/>
        <v>1.925</v>
      </c>
      <c r="H28" s="159">
        <f t="shared" si="41"/>
        <v>2.1</v>
      </c>
      <c r="I28" s="160">
        <f t="shared" si="42"/>
        <v>8024.0370000000003</v>
      </c>
      <c r="J28" s="161">
        <f t="shared" si="43"/>
        <v>1.8849193920444526E-2</v>
      </c>
      <c r="K28" s="161">
        <f t="shared" si="44"/>
        <v>0.40538456149584468</v>
      </c>
      <c r="L28" s="161">
        <f t="shared" si="45"/>
        <v>0.2193409626600675</v>
      </c>
      <c r="M28" s="162">
        <f t="shared" si="46"/>
        <v>16.632000000000001</v>
      </c>
      <c r="N28" s="163">
        <f t="shared" si="47"/>
        <v>0.71</v>
      </c>
      <c r="O28" s="163">
        <f t="shared" si="48"/>
        <v>37.661999999999999</v>
      </c>
      <c r="P28" s="164">
        <f t="shared" si="49"/>
        <v>0.48500000000000004</v>
      </c>
      <c r="Q28" s="165">
        <f t="shared" si="50"/>
        <v>85</v>
      </c>
      <c r="R28" s="166">
        <f t="shared" si="51"/>
        <v>27.569293212683643</v>
      </c>
      <c r="S28" s="138">
        <f t="shared" si="52"/>
        <v>57</v>
      </c>
      <c r="T28" s="138">
        <f t="shared" si="53"/>
        <v>3022</v>
      </c>
      <c r="U28" t="s">
        <v>116</v>
      </c>
      <c r="V28" t="s">
        <v>118</v>
      </c>
      <c r="W28" t="s">
        <v>116</v>
      </c>
      <c r="X28" s="4" t="s">
        <v>118</v>
      </c>
      <c r="Y28" s="4" t="s">
        <v>168</v>
      </c>
      <c r="Z28" s="4" t="s">
        <v>136</v>
      </c>
      <c r="AA28" s="4" t="s">
        <v>48</v>
      </c>
      <c r="AB28" s="4">
        <v>521</v>
      </c>
      <c r="AC28" s="4">
        <v>8024.0370000000003</v>
      </c>
      <c r="AD28" s="4">
        <v>4167.6260000000002</v>
      </c>
      <c r="AE28" s="4">
        <v>1.925</v>
      </c>
      <c r="AF28" s="4">
        <v>2.1</v>
      </c>
      <c r="AG28" s="4">
        <v>16.632000000000001</v>
      </c>
      <c r="AH28" s="4">
        <v>505.49991899999998</v>
      </c>
      <c r="AI28" s="4">
        <v>9.5282660000000003</v>
      </c>
      <c r="AJ28" s="4">
        <v>204.921863</v>
      </c>
      <c r="AK28" s="4">
        <v>1760</v>
      </c>
      <c r="AL28" s="4">
        <v>57</v>
      </c>
      <c r="AM28" s="4">
        <v>3022</v>
      </c>
      <c r="AN28" s="4">
        <v>85</v>
      </c>
      <c r="AO28" s="4">
        <v>15.873468000000001</v>
      </c>
      <c r="AP28" s="4">
        <v>12839.9</v>
      </c>
      <c r="AQ28" s="4">
        <v>29.1</v>
      </c>
      <c r="AR28" s="4">
        <v>195</v>
      </c>
      <c r="AS28" s="4">
        <v>127190</v>
      </c>
      <c r="AT28" s="4">
        <v>0.71</v>
      </c>
      <c r="AU28" s="4">
        <v>37.661999999999999</v>
      </c>
      <c r="AV28" s="4">
        <v>71624</v>
      </c>
      <c r="AW28" s="4">
        <v>0</v>
      </c>
      <c r="AX28" s="4">
        <v>0.55000000000000004</v>
      </c>
      <c r="AY28">
        <v>0.91666666666666663</v>
      </c>
      <c r="AZ28" t="s">
        <v>68</v>
      </c>
      <c r="BA28" t="s">
        <v>186</v>
      </c>
      <c r="BB28">
        <v>2</v>
      </c>
      <c r="BC28" t="s">
        <v>214</v>
      </c>
      <c r="BD28">
        <v>19</v>
      </c>
      <c r="BE28">
        <v>192652.50400000004</v>
      </c>
      <c r="BF28">
        <v>4.1650312523319181E-2</v>
      </c>
      <c r="BG28">
        <v>3.8179453146375913E-2</v>
      </c>
      <c r="BH28">
        <v>330135.283</v>
      </c>
      <c r="BI28">
        <v>2.4305299715571452E-2</v>
      </c>
      <c r="BJ28">
        <v>2.2279858072607163E-2</v>
      </c>
      <c r="BK28">
        <v>1</v>
      </c>
      <c r="BL28" t="s">
        <v>67</v>
      </c>
      <c r="BM28">
        <v>2</v>
      </c>
      <c r="BN28" t="s">
        <v>320</v>
      </c>
    </row>
    <row r="29" spans="1:66">
      <c r="A29" s="139" t="str">
        <f t="shared" si="35"/>
        <v>송도버스</v>
      </c>
      <c r="B29" s="139" t="str">
        <f t="shared" si="1"/>
        <v>8</v>
      </c>
      <c r="C29" s="140" t="str">
        <f t="shared" si="36"/>
        <v>70바2229</v>
      </c>
      <c r="D29" s="128" t="str">
        <f t="shared" si="37"/>
        <v>대형</v>
      </c>
      <c r="E29" s="124" t="str">
        <f t="shared" si="38"/>
        <v>C</v>
      </c>
      <c r="F29" s="147">
        <f t="shared" si="39"/>
        <v>0.88476190476190475</v>
      </c>
      <c r="G29" s="148">
        <f t="shared" si="40"/>
        <v>1.8580000000000001</v>
      </c>
      <c r="H29" s="149">
        <f t="shared" si="41"/>
        <v>2.1</v>
      </c>
      <c r="I29" s="150">
        <f t="shared" si="42"/>
        <v>7357.5780000000004</v>
      </c>
      <c r="J29" s="151">
        <f t="shared" si="43"/>
        <v>1.5178691285946712E-2</v>
      </c>
      <c r="K29" s="151">
        <f t="shared" si="44"/>
        <v>0.37091089762605267</v>
      </c>
      <c r="L29" s="151">
        <f t="shared" si="45"/>
        <v>0.20115315121361946</v>
      </c>
      <c r="M29" s="152">
        <f t="shared" si="46"/>
        <v>16.21</v>
      </c>
      <c r="N29" s="153">
        <f t="shared" si="47"/>
        <v>0.39400000000000002</v>
      </c>
      <c r="O29" s="153">
        <f t="shared" si="48"/>
        <v>31.504999999999999</v>
      </c>
      <c r="P29" s="154">
        <f t="shared" si="49"/>
        <v>2.1666666666666667E-2</v>
      </c>
      <c r="Q29" s="155">
        <f t="shared" si="50"/>
        <v>85</v>
      </c>
      <c r="R29" s="156">
        <f t="shared" si="51"/>
        <v>27.12456432310163</v>
      </c>
      <c r="S29" s="141">
        <f t="shared" si="52"/>
        <v>29</v>
      </c>
      <c r="T29" s="141">
        <f t="shared" si="53"/>
        <v>2318</v>
      </c>
      <c r="U29" t="s">
        <v>116</v>
      </c>
      <c r="V29" t="s">
        <v>118</v>
      </c>
      <c r="W29" t="s">
        <v>116</v>
      </c>
      <c r="X29" s="4" t="s">
        <v>118</v>
      </c>
      <c r="Y29" s="4" t="s">
        <v>169</v>
      </c>
      <c r="Z29" s="4" t="s">
        <v>136</v>
      </c>
      <c r="AA29" s="4" t="s">
        <v>48</v>
      </c>
      <c r="AB29" s="4">
        <v>521</v>
      </c>
      <c r="AC29" s="4">
        <v>7357.5780000000004</v>
      </c>
      <c r="AD29" s="4">
        <v>3959.2570000000001</v>
      </c>
      <c r="AE29" s="4">
        <v>1.8580000000000001</v>
      </c>
      <c r="AF29" s="4">
        <v>2.1</v>
      </c>
      <c r="AG29" s="4">
        <v>16.21</v>
      </c>
      <c r="AH29" s="4">
        <v>441.84211099999999</v>
      </c>
      <c r="AI29" s="4">
        <v>6.7065849999999996</v>
      </c>
      <c r="AJ29" s="4">
        <v>163.88405399999999</v>
      </c>
      <c r="AK29" s="4">
        <v>1480</v>
      </c>
      <c r="AL29" s="4">
        <v>29</v>
      </c>
      <c r="AM29" s="4">
        <v>2318</v>
      </c>
      <c r="AN29" s="4">
        <v>85</v>
      </c>
      <c r="AO29" s="4">
        <v>16.652052000000001</v>
      </c>
      <c r="AP29" s="4">
        <v>9091.7999999999993</v>
      </c>
      <c r="AQ29" s="4">
        <v>1.3</v>
      </c>
      <c r="AR29" s="4">
        <v>94</v>
      </c>
      <c r="AS29" s="4">
        <v>38487</v>
      </c>
      <c r="AT29" s="4">
        <v>0.39400000000000002</v>
      </c>
      <c r="AU29" s="4">
        <v>31.504999999999999</v>
      </c>
      <c r="AV29" s="4">
        <v>66427</v>
      </c>
      <c r="AW29" s="4">
        <v>0</v>
      </c>
      <c r="AX29" s="4">
        <v>0.53</v>
      </c>
      <c r="AY29">
        <v>0.88476190476190475</v>
      </c>
      <c r="AZ29" t="s">
        <v>69</v>
      </c>
      <c r="BA29" t="s">
        <v>186</v>
      </c>
      <c r="BB29">
        <v>4</v>
      </c>
      <c r="BC29" t="s">
        <v>224</v>
      </c>
      <c r="BD29">
        <v>21</v>
      </c>
      <c r="BE29">
        <v>192652.50400000004</v>
      </c>
      <c r="BF29">
        <v>3.8190928470880389E-2</v>
      </c>
      <c r="BG29">
        <v>3.3789878618521792E-2</v>
      </c>
      <c r="BH29">
        <v>330135.283</v>
      </c>
      <c r="BI29">
        <v>2.2286554569812524E-2</v>
      </c>
      <c r="BJ29">
        <v>1.9718294471767463E-2</v>
      </c>
      <c r="BK29">
        <v>1</v>
      </c>
      <c r="BL29" t="s">
        <v>70</v>
      </c>
      <c r="BM29">
        <v>2</v>
      </c>
      <c r="BN29" t="s">
        <v>320</v>
      </c>
    </row>
    <row r="30" spans="1:66">
      <c r="A30" s="136" t="str">
        <f t="shared" si="35"/>
        <v>송도버스</v>
      </c>
      <c r="B30" s="136" t="str">
        <f t="shared" si="1"/>
        <v>8</v>
      </c>
      <c r="C30" s="137" t="str">
        <f t="shared" si="36"/>
        <v>70바2232</v>
      </c>
      <c r="D30" s="112" t="str">
        <f t="shared" si="37"/>
        <v>대형</v>
      </c>
      <c r="E30" s="108" t="str">
        <f t="shared" si="38"/>
        <v>D</v>
      </c>
      <c r="F30" s="157">
        <f t="shared" si="39"/>
        <v>0.84954545454545449</v>
      </c>
      <c r="G30" s="158">
        <f t="shared" si="40"/>
        <v>1.869</v>
      </c>
      <c r="H30" s="159">
        <f t="shared" si="41"/>
        <v>2.2000000000000002</v>
      </c>
      <c r="I30" s="160">
        <f t="shared" si="42"/>
        <v>7014.6090000000004</v>
      </c>
      <c r="J30" s="161">
        <f t="shared" si="43"/>
        <v>2.6817142383680881E-2</v>
      </c>
      <c r="K30" s="161">
        <f t="shared" si="44"/>
        <v>0.39390540751302267</v>
      </c>
      <c r="L30" s="161">
        <f t="shared" si="45"/>
        <v>0.25290076752674312</v>
      </c>
      <c r="M30" s="162">
        <f t="shared" si="46"/>
        <v>11.811999999999999</v>
      </c>
      <c r="N30" s="163">
        <f t="shared" si="47"/>
        <v>0.17100000000000001</v>
      </c>
      <c r="O30" s="163">
        <f t="shared" si="48"/>
        <v>38.776000000000003</v>
      </c>
      <c r="P30" s="164">
        <f t="shared" si="49"/>
        <v>0.155</v>
      </c>
      <c r="Q30" s="165">
        <f t="shared" si="50"/>
        <v>83</v>
      </c>
      <c r="R30" s="166">
        <f t="shared" si="51"/>
        <v>27.905691407511849</v>
      </c>
      <c r="S30" s="138">
        <f t="shared" si="52"/>
        <v>12</v>
      </c>
      <c r="T30" s="138">
        <f t="shared" si="53"/>
        <v>2720</v>
      </c>
      <c r="U30" t="s">
        <v>116</v>
      </c>
      <c r="V30" t="s">
        <v>118</v>
      </c>
      <c r="W30" t="s">
        <v>116</v>
      </c>
      <c r="X30" s="4" t="s">
        <v>118</v>
      </c>
      <c r="Y30" s="4" t="s">
        <v>191</v>
      </c>
      <c r="Z30" s="4" t="s">
        <v>136</v>
      </c>
      <c r="AA30" s="4" t="s">
        <v>48</v>
      </c>
      <c r="AB30" s="4">
        <v>521</v>
      </c>
      <c r="AC30" s="4">
        <v>7014.6090000000004</v>
      </c>
      <c r="AD30" s="4">
        <v>3752.9119999999998</v>
      </c>
      <c r="AE30" s="4">
        <v>1.869</v>
      </c>
      <c r="AF30" s="4">
        <v>2.2000000000000002</v>
      </c>
      <c r="AG30" s="4">
        <v>11.811999999999999</v>
      </c>
      <c r="AH30" s="4">
        <v>433.93437799999998</v>
      </c>
      <c r="AI30" s="4">
        <v>11.63688</v>
      </c>
      <c r="AJ30" s="4">
        <v>170.92909800000001</v>
      </c>
      <c r="AK30" s="4">
        <v>1774</v>
      </c>
      <c r="AL30" s="4">
        <v>12</v>
      </c>
      <c r="AM30" s="4">
        <v>2720</v>
      </c>
      <c r="AN30" s="4">
        <v>83</v>
      </c>
      <c r="AO30" s="4">
        <v>16.165137000000001</v>
      </c>
      <c r="AP30" s="4">
        <v>10070.4</v>
      </c>
      <c r="AQ30" s="4">
        <v>9.3000000000000007</v>
      </c>
      <c r="AR30" s="4">
        <v>152</v>
      </c>
      <c r="AS30" s="4">
        <v>82099</v>
      </c>
      <c r="AT30" s="4">
        <v>0.17100000000000001</v>
      </c>
      <c r="AU30" s="4">
        <v>38.776000000000003</v>
      </c>
      <c r="AV30" s="4">
        <v>63208</v>
      </c>
      <c r="AW30" s="4">
        <v>0</v>
      </c>
      <c r="AX30" s="4">
        <v>0.42</v>
      </c>
      <c r="AY30">
        <v>0.84954545454545449</v>
      </c>
      <c r="AZ30" t="s">
        <v>67</v>
      </c>
      <c r="BA30" t="s">
        <v>186</v>
      </c>
      <c r="BB30">
        <v>1</v>
      </c>
      <c r="BC30" t="s">
        <v>354</v>
      </c>
      <c r="BD30">
        <v>14</v>
      </c>
      <c r="BE30">
        <v>192652.50400000004</v>
      </c>
      <c r="BF30">
        <v>3.6410681690386949E-2</v>
      </c>
      <c r="BG30">
        <v>3.0932529126969636E-2</v>
      </c>
      <c r="BH30">
        <v>330135.283</v>
      </c>
      <c r="BI30">
        <v>2.1247680454681971E-2</v>
      </c>
      <c r="BJ30">
        <v>1.8050870349909365E-2</v>
      </c>
      <c r="BK30">
        <v>1</v>
      </c>
      <c r="BL30" t="s">
        <v>67</v>
      </c>
      <c r="BM30">
        <v>0</v>
      </c>
      <c r="BN30" t="s">
        <v>318</v>
      </c>
    </row>
    <row r="31" spans="1:66">
      <c r="A31" s="139" t="str">
        <f t="shared" si="35"/>
        <v>송도버스</v>
      </c>
      <c r="B31" s="139" t="str">
        <f t="shared" si="1"/>
        <v>8</v>
      </c>
      <c r="C31" s="140" t="str">
        <f t="shared" si="36"/>
        <v>70바2234</v>
      </c>
      <c r="D31" s="128" t="str">
        <f t="shared" si="37"/>
        <v>대형</v>
      </c>
      <c r="E31" s="124" t="str">
        <f t="shared" si="38"/>
        <v>C</v>
      </c>
      <c r="F31" s="147">
        <f t="shared" si="39"/>
        <v>0.86095238095238091</v>
      </c>
      <c r="G31" s="148">
        <f t="shared" si="40"/>
        <v>1.8080000000000001</v>
      </c>
      <c r="H31" s="149">
        <f t="shared" si="41"/>
        <v>2.1</v>
      </c>
      <c r="I31" s="150">
        <f t="shared" si="42"/>
        <v>5795.2370000000001</v>
      </c>
      <c r="J31" s="151">
        <f t="shared" si="43"/>
        <v>2.3209570124504128E-2</v>
      </c>
      <c r="K31" s="151">
        <f t="shared" si="44"/>
        <v>0.43308588089797317</v>
      </c>
      <c r="L31" s="151">
        <f t="shared" si="45"/>
        <v>0.18756782509498748</v>
      </c>
      <c r="M31" s="152">
        <f t="shared" si="46"/>
        <v>16.754000000000001</v>
      </c>
      <c r="N31" s="153">
        <f t="shared" si="47"/>
        <v>0.53500000000000003</v>
      </c>
      <c r="O31" s="153">
        <f t="shared" si="48"/>
        <v>51.853000000000002</v>
      </c>
      <c r="P31" s="154">
        <f t="shared" si="49"/>
        <v>0.32666666666666672</v>
      </c>
      <c r="Q31" s="155">
        <f t="shared" si="50"/>
        <v>88</v>
      </c>
      <c r="R31" s="156">
        <f t="shared" si="51"/>
        <v>28.626417412804265</v>
      </c>
      <c r="S31" s="141">
        <f t="shared" si="52"/>
        <v>31</v>
      </c>
      <c r="T31" s="141">
        <f t="shared" si="53"/>
        <v>3005</v>
      </c>
      <c r="U31" t="s">
        <v>116</v>
      </c>
      <c r="V31" t="s">
        <v>118</v>
      </c>
      <c r="W31" t="s">
        <v>116</v>
      </c>
      <c r="X31" s="4" t="s">
        <v>118</v>
      </c>
      <c r="Y31" s="4" t="s">
        <v>192</v>
      </c>
      <c r="Z31" s="4" t="s">
        <v>136</v>
      </c>
      <c r="AA31" s="4" t="s">
        <v>48</v>
      </c>
      <c r="AB31" s="4">
        <v>521</v>
      </c>
      <c r="AC31" s="4">
        <v>5795.2370000000001</v>
      </c>
      <c r="AD31" s="4">
        <v>3205.9180000000001</v>
      </c>
      <c r="AE31" s="4">
        <v>1.8080000000000001</v>
      </c>
      <c r="AF31" s="4">
        <v>2.1</v>
      </c>
      <c r="AG31" s="4">
        <v>16.754000000000001</v>
      </c>
      <c r="AH31" s="4">
        <v>372.34132099999999</v>
      </c>
      <c r="AI31" s="4">
        <v>8.6418820000000007</v>
      </c>
      <c r="AJ31" s="4">
        <v>161.25576899999999</v>
      </c>
      <c r="AK31" s="4">
        <v>1087</v>
      </c>
      <c r="AL31" s="4">
        <v>31</v>
      </c>
      <c r="AM31" s="4">
        <v>3005</v>
      </c>
      <c r="AN31" s="4">
        <v>88</v>
      </c>
      <c r="AO31" s="4">
        <v>15.564313</v>
      </c>
      <c r="AP31" s="4">
        <v>18613.8</v>
      </c>
      <c r="AQ31" s="4">
        <v>19.600000000000001</v>
      </c>
      <c r="AR31" s="4">
        <v>142</v>
      </c>
      <c r="AS31" s="4">
        <v>116900</v>
      </c>
      <c r="AT31" s="4">
        <v>0.53500000000000003</v>
      </c>
      <c r="AU31" s="4">
        <v>51.853000000000002</v>
      </c>
      <c r="AV31" s="4">
        <v>53514</v>
      </c>
      <c r="AW31" s="4">
        <v>0</v>
      </c>
      <c r="AX31" s="4">
        <v>0.5</v>
      </c>
      <c r="AY31">
        <v>0.86095238095238091</v>
      </c>
      <c r="AZ31" t="s">
        <v>69</v>
      </c>
      <c r="BA31" t="s">
        <v>186</v>
      </c>
      <c r="BB31">
        <v>12</v>
      </c>
      <c r="BC31" t="s">
        <v>386</v>
      </c>
      <c r="BD31">
        <v>14</v>
      </c>
      <c r="BE31">
        <v>192652.50400000004</v>
      </c>
      <c r="BF31">
        <v>3.00812960105621E-2</v>
      </c>
      <c r="BG31">
        <v>2.5898563422426798E-2</v>
      </c>
      <c r="BH31">
        <v>330135.283</v>
      </c>
      <c r="BI31">
        <v>1.7554127954266554E-2</v>
      </c>
      <c r="BJ31">
        <v>1.5113268257768537E-2</v>
      </c>
      <c r="BK31">
        <v>1</v>
      </c>
      <c r="BL31" t="s">
        <v>69</v>
      </c>
      <c r="BM31">
        <v>0</v>
      </c>
      <c r="BN31" t="s">
        <v>318</v>
      </c>
    </row>
    <row r="32" spans="1:66">
      <c r="A32" s="136" t="str">
        <f t="shared" si="35"/>
        <v>송도버스</v>
      </c>
      <c r="B32" s="136" t="str">
        <f t="shared" si="1"/>
        <v>8</v>
      </c>
      <c r="C32" s="137" t="str">
        <f t="shared" si="36"/>
        <v>70바2235</v>
      </c>
      <c r="D32" s="112" t="str">
        <f t="shared" si="37"/>
        <v>대형</v>
      </c>
      <c r="E32" s="108" t="str">
        <f t="shared" si="38"/>
        <v>C</v>
      </c>
      <c r="F32" s="157">
        <f t="shared" si="39"/>
        <v>0.86238095238095236</v>
      </c>
      <c r="G32" s="158">
        <f t="shared" si="40"/>
        <v>1.8109999999999999</v>
      </c>
      <c r="H32" s="159">
        <f t="shared" si="41"/>
        <v>2.1</v>
      </c>
      <c r="I32" s="160">
        <f t="shared" si="42"/>
        <v>4972.1390000000001</v>
      </c>
      <c r="J32" s="161">
        <f t="shared" si="43"/>
        <v>2.7621696386696849E-2</v>
      </c>
      <c r="K32" s="161">
        <f t="shared" si="44"/>
        <v>0.40439370953394904</v>
      </c>
      <c r="L32" s="161">
        <f t="shared" si="45"/>
        <v>0.21017111548973189</v>
      </c>
      <c r="M32" s="162">
        <f t="shared" si="46"/>
        <v>15.561999999999999</v>
      </c>
      <c r="N32" s="163">
        <f t="shared" si="47"/>
        <v>0.30199999999999999</v>
      </c>
      <c r="O32" s="163">
        <f t="shared" si="48"/>
        <v>28.177</v>
      </c>
      <c r="P32" s="164">
        <f t="shared" si="49"/>
        <v>1.2833333333333334</v>
      </c>
      <c r="Q32" s="165">
        <f t="shared" si="50"/>
        <v>87</v>
      </c>
      <c r="R32" s="166">
        <f t="shared" si="51"/>
        <v>28.975630649033768</v>
      </c>
      <c r="S32" s="138">
        <f t="shared" si="52"/>
        <v>15</v>
      </c>
      <c r="T32" s="138">
        <f t="shared" si="53"/>
        <v>1401</v>
      </c>
      <c r="U32" t="s">
        <v>116</v>
      </c>
      <c r="V32" t="s">
        <v>118</v>
      </c>
      <c r="W32" t="s">
        <v>116</v>
      </c>
      <c r="X32" s="4" t="s">
        <v>118</v>
      </c>
      <c r="Y32" s="4" t="s">
        <v>193</v>
      </c>
      <c r="Z32" s="4" t="s">
        <v>136</v>
      </c>
      <c r="AA32" s="4" t="s">
        <v>48</v>
      </c>
      <c r="AB32" s="4">
        <v>521</v>
      </c>
      <c r="AC32" s="4">
        <v>4972.1390000000001</v>
      </c>
      <c r="AD32" s="4">
        <v>2745.6959999999999</v>
      </c>
      <c r="AE32" s="4">
        <v>1.8109999999999999</v>
      </c>
      <c r="AF32" s="4">
        <v>2.1</v>
      </c>
      <c r="AG32" s="4">
        <v>15.561999999999999</v>
      </c>
      <c r="AH32" s="4">
        <v>302.11605700000001</v>
      </c>
      <c r="AI32" s="4">
        <v>8.3449580000000001</v>
      </c>
      <c r="AJ32" s="4">
        <v>122.173833</v>
      </c>
      <c r="AK32" s="4">
        <v>1045</v>
      </c>
      <c r="AL32" s="4">
        <v>15</v>
      </c>
      <c r="AM32" s="4">
        <v>1401</v>
      </c>
      <c r="AN32" s="4">
        <v>87</v>
      </c>
      <c r="AO32" s="4">
        <v>16.457711</v>
      </c>
      <c r="AP32" s="4">
        <v>13465.2</v>
      </c>
      <c r="AQ32" s="4">
        <v>77</v>
      </c>
      <c r="AR32" s="4">
        <v>128</v>
      </c>
      <c r="AS32" s="4">
        <v>66452</v>
      </c>
      <c r="AT32" s="4">
        <v>0.30199999999999999</v>
      </c>
      <c r="AU32" s="4">
        <v>28.177</v>
      </c>
      <c r="AV32" s="4">
        <v>45635</v>
      </c>
      <c r="AW32" s="4">
        <v>0</v>
      </c>
      <c r="AX32" s="4">
        <v>0.47</v>
      </c>
      <c r="AY32">
        <v>0.86238095238095236</v>
      </c>
      <c r="AZ32" t="s">
        <v>69</v>
      </c>
      <c r="BA32" t="s">
        <v>186</v>
      </c>
      <c r="BB32">
        <v>11</v>
      </c>
      <c r="BC32" t="s">
        <v>343</v>
      </c>
      <c r="BD32">
        <v>20</v>
      </c>
      <c r="BE32">
        <v>192652.50400000004</v>
      </c>
      <c r="BF32">
        <v>2.5808847000504072E-2</v>
      </c>
      <c r="BG32">
        <v>2.2257058056148988E-2</v>
      </c>
      <c r="BH32">
        <v>330135.283</v>
      </c>
      <c r="BI32">
        <v>1.5060913680044311E-2</v>
      </c>
      <c r="BJ32">
        <v>1.2988245083123927E-2</v>
      </c>
      <c r="BK32">
        <v>1</v>
      </c>
      <c r="BL32" t="s">
        <v>67</v>
      </c>
      <c r="BM32">
        <v>1</v>
      </c>
      <c r="BN32" t="s">
        <v>320</v>
      </c>
    </row>
    <row r="33" spans="1:66">
      <c r="A33" s="139" t="str">
        <f t="shared" si="35"/>
        <v>송도버스</v>
      </c>
      <c r="B33" s="139" t="str">
        <f t="shared" si="1"/>
        <v>8</v>
      </c>
      <c r="C33" s="140" t="str">
        <f t="shared" si="36"/>
        <v>70바2238</v>
      </c>
      <c r="D33" s="128" t="str">
        <f t="shared" si="37"/>
        <v>대형</v>
      </c>
      <c r="E33" s="124" t="str">
        <f t="shared" si="38"/>
        <v>B</v>
      </c>
      <c r="F33" s="147">
        <f t="shared" si="39"/>
        <v>0.91</v>
      </c>
      <c r="G33" s="148">
        <f t="shared" si="40"/>
        <v>1.911</v>
      </c>
      <c r="H33" s="149">
        <f t="shared" si="41"/>
        <v>2.1</v>
      </c>
      <c r="I33" s="150">
        <f t="shared" si="42"/>
        <v>6847.232</v>
      </c>
      <c r="J33" s="151">
        <f t="shared" si="43"/>
        <v>2.2975942802199369E-2</v>
      </c>
      <c r="K33" s="151">
        <f t="shared" si="44"/>
        <v>0.38942326683912959</v>
      </c>
      <c r="L33" s="151">
        <f t="shared" si="45"/>
        <v>0.15758192507570942</v>
      </c>
      <c r="M33" s="152">
        <f t="shared" si="46"/>
        <v>13.794</v>
      </c>
      <c r="N33" s="153">
        <f t="shared" si="47"/>
        <v>0.307</v>
      </c>
      <c r="O33" s="153">
        <f t="shared" si="48"/>
        <v>22.52</v>
      </c>
      <c r="P33" s="154">
        <f t="shared" si="49"/>
        <v>0.32333333333333331</v>
      </c>
      <c r="Q33" s="155">
        <f t="shared" si="50"/>
        <v>86</v>
      </c>
      <c r="R33" s="156">
        <f t="shared" si="51"/>
        <v>27.598639463404854</v>
      </c>
      <c r="S33" s="141">
        <f t="shared" si="52"/>
        <v>21</v>
      </c>
      <c r="T33" s="141">
        <f t="shared" si="53"/>
        <v>1542</v>
      </c>
      <c r="U33" t="s">
        <v>116</v>
      </c>
      <c r="V33" t="s">
        <v>118</v>
      </c>
      <c r="W33" t="s">
        <v>116</v>
      </c>
      <c r="X33" s="4" t="s">
        <v>118</v>
      </c>
      <c r="Y33" s="4" t="s">
        <v>195</v>
      </c>
      <c r="Z33" s="4" t="s">
        <v>136</v>
      </c>
      <c r="AA33" s="4" t="s">
        <v>48</v>
      </c>
      <c r="AB33" s="4">
        <v>521</v>
      </c>
      <c r="AC33" s="4">
        <v>6847.232</v>
      </c>
      <c r="AD33" s="4">
        <v>3582.5990000000002</v>
      </c>
      <c r="AE33" s="4">
        <v>1.911</v>
      </c>
      <c r="AF33" s="4">
        <v>2.1</v>
      </c>
      <c r="AG33" s="4">
        <v>13.794</v>
      </c>
      <c r="AH33" s="4">
        <v>422.22602499999999</v>
      </c>
      <c r="AI33" s="4">
        <v>9.701041</v>
      </c>
      <c r="AJ33" s="4">
        <v>164.42463799999999</v>
      </c>
      <c r="AK33" s="4">
        <v>1079</v>
      </c>
      <c r="AL33" s="4">
        <v>21</v>
      </c>
      <c r="AM33" s="4">
        <v>1542</v>
      </c>
      <c r="AN33" s="4">
        <v>86</v>
      </c>
      <c r="AO33" s="4">
        <v>16.216982000000002</v>
      </c>
      <c r="AP33" s="4">
        <v>11584.3</v>
      </c>
      <c r="AQ33" s="4">
        <v>19.399999999999999</v>
      </c>
      <c r="AR33" s="4">
        <v>147</v>
      </c>
      <c r="AS33" s="4">
        <v>67597</v>
      </c>
      <c r="AT33" s="4">
        <v>0.307</v>
      </c>
      <c r="AU33" s="4">
        <v>22.52</v>
      </c>
      <c r="AV33" s="4">
        <v>59389</v>
      </c>
      <c r="AW33" s="4">
        <v>0</v>
      </c>
      <c r="AX33" s="4">
        <v>0.48</v>
      </c>
      <c r="AY33">
        <v>0.91</v>
      </c>
      <c r="AZ33" t="s">
        <v>68</v>
      </c>
      <c r="BA33" t="s">
        <v>186</v>
      </c>
      <c r="BB33">
        <v>4</v>
      </c>
      <c r="BC33" t="s">
        <v>348</v>
      </c>
      <c r="BD33">
        <v>21</v>
      </c>
      <c r="BE33">
        <v>192652.50400000004</v>
      </c>
      <c r="BF33">
        <v>3.5541879071553609E-2</v>
      </c>
      <c r="BG33">
        <v>3.2343109955113782E-2</v>
      </c>
      <c r="BH33">
        <v>330135.283</v>
      </c>
      <c r="BI33">
        <v>2.0740685266288243E-2</v>
      </c>
      <c r="BJ33">
        <v>1.8874023592322303E-2</v>
      </c>
      <c r="BK33">
        <v>1</v>
      </c>
      <c r="BL33" t="s">
        <v>69</v>
      </c>
      <c r="BM33">
        <v>1</v>
      </c>
      <c r="BN33" t="s">
        <v>320</v>
      </c>
    </row>
    <row r="34" spans="1:66">
      <c r="A34" s="136" t="str">
        <f t="shared" si="35"/>
        <v>송도버스</v>
      </c>
      <c r="B34" s="136" t="str">
        <f t="shared" si="1"/>
        <v>8</v>
      </c>
      <c r="C34" s="137" t="str">
        <f t="shared" si="36"/>
        <v>70바2240</v>
      </c>
      <c r="D34" s="112" t="str">
        <f t="shared" si="37"/>
        <v>대형</v>
      </c>
      <c r="E34" s="108" t="str">
        <f t="shared" si="38"/>
        <v>B</v>
      </c>
      <c r="F34" s="157">
        <f t="shared" si="39"/>
        <v>0.90047619047619043</v>
      </c>
      <c r="G34" s="158">
        <f t="shared" si="40"/>
        <v>1.891</v>
      </c>
      <c r="H34" s="159">
        <f t="shared" si="41"/>
        <v>2.1</v>
      </c>
      <c r="I34" s="160">
        <f t="shared" si="42"/>
        <v>6268.9359999999997</v>
      </c>
      <c r="J34" s="161">
        <f t="shared" si="43"/>
        <v>3.2473593043711717E-2</v>
      </c>
      <c r="K34" s="161">
        <f t="shared" si="44"/>
        <v>0.36155447501457394</v>
      </c>
      <c r="L34" s="161">
        <f t="shared" si="45"/>
        <v>0.21582609871914468</v>
      </c>
      <c r="M34" s="162">
        <f t="shared" si="46"/>
        <v>13.372</v>
      </c>
      <c r="N34" s="163">
        <f t="shared" si="47"/>
        <v>0.38300000000000001</v>
      </c>
      <c r="O34" s="163">
        <f t="shared" si="48"/>
        <v>20.306000000000001</v>
      </c>
      <c r="P34" s="164">
        <f t="shared" si="49"/>
        <v>0</v>
      </c>
      <c r="Q34" s="165">
        <f t="shared" si="50"/>
        <v>81</v>
      </c>
      <c r="R34" s="166">
        <f t="shared" si="51"/>
        <v>29.191853220764596</v>
      </c>
      <c r="S34" s="138">
        <f t="shared" si="52"/>
        <v>24</v>
      </c>
      <c r="T34" s="138">
        <f t="shared" si="53"/>
        <v>1273</v>
      </c>
      <c r="U34" t="s">
        <v>116</v>
      </c>
      <c r="V34" t="s">
        <v>118</v>
      </c>
      <c r="W34" t="s">
        <v>116</v>
      </c>
      <c r="X34" s="4" t="s">
        <v>118</v>
      </c>
      <c r="Y34" s="4" t="s">
        <v>196</v>
      </c>
      <c r="Z34" s="4" t="s">
        <v>136</v>
      </c>
      <c r="AA34" s="4" t="s">
        <v>48</v>
      </c>
      <c r="AB34" s="4">
        <v>521</v>
      </c>
      <c r="AC34" s="4">
        <v>6268.9359999999997</v>
      </c>
      <c r="AD34" s="4">
        <v>3314.415</v>
      </c>
      <c r="AE34" s="4">
        <v>1.891</v>
      </c>
      <c r="AF34" s="4">
        <v>2.1</v>
      </c>
      <c r="AG34" s="4">
        <v>13.372</v>
      </c>
      <c r="AH34" s="4">
        <v>354.388533</v>
      </c>
      <c r="AI34" s="4">
        <v>11.508269</v>
      </c>
      <c r="AJ34" s="4">
        <v>128.13076000000001</v>
      </c>
      <c r="AK34" s="4">
        <v>1353</v>
      </c>
      <c r="AL34" s="4">
        <v>24</v>
      </c>
      <c r="AM34" s="4">
        <v>1273</v>
      </c>
      <c r="AN34" s="4">
        <v>81</v>
      </c>
      <c r="AO34" s="4">
        <v>17.689443000000001</v>
      </c>
      <c r="AP34" s="4">
        <v>12764</v>
      </c>
      <c r="AQ34" s="4">
        <v>0</v>
      </c>
      <c r="AR34" s="4">
        <v>86</v>
      </c>
      <c r="AS34" s="4">
        <v>40269</v>
      </c>
      <c r="AT34" s="4">
        <v>0.38300000000000001</v>
      </c>
      <c r="AU34" s="4">
        <v>20.306000000000001</v>
      </c>
      <c r="AV34" s="4">
        <v>53632</v>
      </c>
      <c r="AW34" s="4">
        <v>0</v>
      </c>
      <c r="AX34" s="4">
        <v>0.44</v>
      </c>
      <c r="AY34">
        <v>0.90047619047619043</v>
      </c>
      <c r="AZ34" t="s">
        <v>68</v>
      </c>
      <c r="BA34" t="s">
        <v>186</v>
      </c>
      <c r="BB34">
        <v>8</v>
      </c>
      <c r="BC34" t="s">
        <v>416</v>
      </c>
      <c r="BD34">
        <v>18</v>
      </c>
      <c r="BE34">
        <v>192652.50400000004</v>
      </c>
      <c r="BF34">
        <v>3.2540122084268361E-2</v>
      </c>
      <c r="BG34">
        <v>2.9301605172072129E-2</v>
      </c>
      <c r="BH34">
        <v>330135.283</v>
      </c>
      <c r="BI34">
        <v>1.898899124938427E-2</v>
      </c>
      <c r="BJ34">
        <v>1.7099134501231263E-2</v>
      </c>
      <c r="BK34">
        <v>1</v>
      </c>
      <c r="BL34" t="s">
        <v>67</v>
      </c>
      <c r="BM34">
        <v>2</v>
      </c>
      <c r="BN34" t="s">
        <v>320</v>
      </c>
    </row>
    <row r="35" spans="1:66">
      <c r="A35" s="139" t="str">
        <f t="shared" si="35"/>
        <v>송도버스</v>
      </c>
      <c r="B35" s="139" t="str">
        <f t="shared" si="1"/>
        <v>8</v>
      </c>
      <c r="C35" s="140" t="str">
        <f t="shared" si="36"/>
        <v>70바2241</v>
      </c>
      <c r="D35" s="128" t="str">
        <f t="shared" si="37"/>
        <v>대형</v>
      </c>
      <c r="E35" s="124" t="str">
        <f t="shared" si="38"/>
        <v>B</v>
      </c>
      <c r="F35" s="147">
        <f t="shared" si="39"/>
        <v>0.9028571428571428</v>
      </c>
      <c r="G35" s="148">
        <f t="shared" si="40"/>
        <v>1.8959999999999999</v>
      </c>
      <c r="H35" s="149">
        <f t="shared" si="41"/>
        <v>2.1</v>
      </c>
      <c r="I35" s="150">
        <f t="shared" si="42"/>
        <v>5809.0649999999996</v>
      </c>
      <c r="J35" s="151">
        <f t="shared" si="43"/>
        <v>1.9641803985511574E-2</v>
      </c>
      <c r="K35" s="151">
        <f t="shared" si="44"/>
        <v>0.38663765737123612</v>
      </c>
      <c r="L35" s="151">
        <f t="shared" si="45"/>
        <v>0.2184516785403503</v>
      </c>
      <c r="M35" s="152">
        <f t="shared" si="46"/>
        <v>13.356</v>
      </c>
      <c r="N35" s="153">
        <f t="shared" si="47"/>
        <v>0.878</v>
      </c>
      <c r="O35" s="153">
        <f t="shared" si="48"/>
        <v>22.31</v>
      </c>
      <c r="P35" s="154">
        <f t="shared" si="49"/>
        <v>1.7033333333333334</v>
      </c>
      <c r="Q35" s="155">
        <f t="shared" si="50"/>
        <v>88</v>
      </c>
      <c r="R35" s="156">
        <f t="shared" si="51"/>
        <v>27.968445725739166</v>
      </c>
      <c r="S35" s="141">
        <f t="shared" si="52"/>
        <v>51</v>
      </c>
      <c r="T35" s="141">
        <f t="shared" si="53"/>
        <v>1296</v>
      </c>
      <c r="U35" t="s">
        <v>116</v>
      </c>
      <c r="V35" t="s">
        <v>118</v>
      </c>
      <c r="W35" t="s">
        <v>116</v>
      </c>
      <c r="X35" s="4" t="s">
        <v>118</v>
      </c>
      <c r="Y35" s="4" t="s">
        <v>197</v>
      </c>
      <c r="Z35" s="4" t="s">
        <v>136</v>
      </c>
      <c r="AA35" s="4" t="s">
        <v>48</v>
      </c>
      <c r="AB35" s="4">
        <v>521</v>
      </c>
      <c r="AC35" s="4">
        <v>5809.0649999999996</v>
      </c>
      <c r="AD35" s="4">
        <v>3063.4180000000001</v>
      </c>
      <c r="AE35" s="4">
        <v>1.8959999999999999</v>
      </c>
      <c r="AF35" s="4">
        <v>2.1</v>
      </c>
      <c r="AG35" s="4">
        <v>13.356</v>
      </c>
      <c r="AH35" s="4">
        <v>349.82901800000002</v>
      </c>
      <c r="AI35" s="4">
        <v>6.8712730000000004</v>
      </c>
      <c r="AJ35" s="4">
        <v>135.25707199999999</v>
      </c>
      <c r="AK35" s="4">
        <v>1269</v>
      </c>
      <c r="AL35" s="4">
        <v>51</v>
      </c>
      <c r="AM35" s="4">
        <v>1296</v>
      </c>
      <c r="AN35" s="4">
        <v>88</v>
      </c>
      <c r="AO35" s="4">
        <v>16.605440000000002</v>
      </c>
      <c r="AP35" s="4">
        <v>7893.1</v>
      </c>
      <c r="AQ35" s="4">
        <v>102.2</v>
      </c>
      <c r="AR35" s="4">
        <v>93</v>
      </c>
      <c r="AS35" s="4">
        <v>55008</v>
      </c>
      <c r="AT35" s="4">
        <v>0.878</v>
      </c>
      <c r="AU35" s="4">
        <v>22.31</v>
      </c>
      <c r="AV35" s="4">
        <v>49723</v>
      </c>
      <c r="AW35" s="4">
        <v>0</v>
      </c>
      <c r="AX35" s="4">
        <v>0.46</v>
      </c>
      <c r="AY35">
        <v>0.9028571428571428</v>
      </c>
      <c r="AZ35" t="s">
        <v>68</v>
      </c>
      <c r="BA35" t="s">
        <v>186</v>
      </c>
      <c r="BB35">
        <v>7</v>
      </c>
      <c r="BC35" t="s">
        <v>428</v>
      </c>
      <c r="BD35">
        <v>11</v>
      </c>
      <c r="BE35">
        <v>192652.50400000004</v>
      </c>
      <c r="BF35">
        <v>3.0153072913082918E-2</v>
      </c>
      <c r="BG35">
        <v>2.7223917258669145E-2</v>
      </c>
      <c r="BH35">
        <v>330135.283</v>
      </c>
      <c r="BI35">
        <v>1.7596013813525043E-2</v>
      </c>
      <c r="BJ35">
        <v>1.5886686757354038E-2</v>
      </c>
      <c r="BK35">
        <v>1</v>
      </c>
      <c r="BL35" t="s">
        <v>69</v>
      </c>
      <c r="BM35">
        <v>1</v>
      </c>
      <c r="BN35" t="s">
        <v>320</v>
      </c>
    </row>
    <row r="36" spans="1:66">
      <c r="A36" s="136" t="str">
        <f t="shared" si="35"/>
        <v>송도버스</v>
      </c>
      <c r="B36" s="136" t="str">
        <f t="shared" si="1"/>
        <v>8</v>
      </c>
      <c r="C36" s="137" t="str">
        <f t="shared" si="36"/>
        <v>70바2246</v>
      </c>
      <c r="D36" s="112" t="str">
        <f t="shared" si="37"/>
        <v>대형</v>
      </c>
      <c r="E36" s="108" t="str">
        <f t="shared" si="38"/>
        <v>D</v>
      </c>
      <c r="F36" s="157">
        <f t="shared" si="39"/>
        <v>0.8342857142857143</v>
      </c>
      <c r="G36" s="158">
        <f t="shared" si="40"/>
        <v>1.752</v>
      </c>
      <c r="H36" s="159">
        <f t="shared" si="41"/>
        <v>2.1</v>
      </c>
      <c r="I36" s="160">
        <f t="shared" si="42"/>
        <v>5213.8050000000003</v>
      </c>
      <c r="J36" s="161">
        <f t="shared" si="43"/>
        <v>3.8312022914340244E-2</v>
      </c>
      <c r="K36" s="161">
        <f t="shared" si="44"/>
        <v>0.38844329070143691</v>
      </c>
      <c r="L36" s="161">
        <f t="shared" si="45"/>
        <v>0.20944396654650488</v>
      </c>
      <c r="M36" s="162">
        <f t="shared" si="46"/>
        <v>15.004</v>
      </c>
      <c r="N36" s="163">
        <f t="shared" si="47"/>
        <v>0.192</v>
      </c>
      <c r="O36" s="163">
        <f t="shared" si="48"/>
        <v>20.695</v>
      </c>
      <c r="P36" s="164">
        <f t="shared" si="49"/>
        <v>0</v>
      </c>
      <c r="Q36" s="165">
        <f t="shared" si="50"/>
        <v>82</v>
      </c>
      <c r="R36" s="166">
        <f t="shared" si="51"/>
        <v>27.938783674767794</v>
      </c>
      <c r="S36" s="138">
        <f t="shared" si="52"/>
        <v>10</v>
      </c>
      <c r="T36" s="138">
        <f t="shared" si="53"/>
        <v>1079</v>
      </c>
      <c r="U36" t="s">
        <v>116</v>
      </c>
      <c r="V36" t="s">
        <v>118</v>
      </c>
      <c r="W36" t="s">
        <v>116</v>
      </c>
      <c r="X36" s="4" t="s">
        <v>118</v>
      </c>
      <c r="Y36" s="4" t="s">
        <v>199</v>
      </c>
      <c r="Z36" s="4" t="s">
        <v>136</v>
      </c>
      <c r="AA36" s="4" t="s">
        <v>48</v>
      </c>
      <c r="AB36" s="4">
        <v>521</v>
      </c>
      <c r="AC36" s="4">
        <v>5213.8050000000003</v>
      </c>
      <c r="AD36" s="4">
        <v>2975.8910000000001</v>
      </c>
      <c r="AE36" s="4">
        <v>1.752</v>
      </c>
      <c r="AF36" s="4">
        <v>2.1</v>
      </c>
      <c r="AG36" s="4">
        <v>15.004</v>
      </c>
      <c r="AH36" s="4">
        <v>325.542168</v>
      </c>
      <c r="AI36" s="4">
        <v>12.472179000000001</v>
      </c>
      <c r="AJ36" s="4">
        <v>126.454671</v>
      </c>
      <c r="AK36" s="4">
        <v>1092</v>
      </c>
      <c r="AL36" s="4">
        <v>10</v>
      </c>
      <c r="AM36" s="4">
        <v>1079</v>
      </c>
      <c r="AN36" s="4">
        <v>82</v>
      </c>
      <c r="AO36" s="4">
        <v>16.015758999999999</v>
      </c>
      <c r="AP36" s="4">
        <v>7647.6</v>
      </c>
      <c r="AQ36" s="4">
        <v>0</v>
      </c>
      <c r="AR36" s="4">
        <v>121</v>
      </c>
      <c r="AS36" s="4">
        <v>63025</v>
      </c>
      <c r="AT36" s="4">
        <v>0.192</v>
      </c>
      <c r="AU36" s="4">
        <v>20.695</v>
      </c>
      <c r="AV36" s="4">
        <v>45232</v>
      </c>
      <c r="AW36" s="4">
        <v>0</v>
      </c>
      <c r="AX36" s="4">
        <v>0.46</v>
      </c>
      <c r="AY36">
        <v>0.8342857142857143</v>
      </c>
      <c r="AZ36" t="s">
        <v>67</v>
      </c>
      <c r="BA36" t="s">
        <v>186</v>
      </c>
      <c r="BB36">
        <v>3</v>
      </c>
      <c r="BC36" t="s">
        <v>349</v>
      </c>
      <c r="BD36">
        <v>17</v>
      </c>
      <c r="BE36">
        <v>192652.50400000004</v>
      </c>
      <c r="BF36">
        <v>2.706326101009307E-2</v>
      </c>
      <c r="BG36">
        <v>2.2578492042706219E-2</v>
      </c>
      <c r="BH36">
        <v>330135.283</v>
      </c>
      <c r="BI36">
        <v>1.5792934801216022E-2</v>
      </c>
      <c r="BJ36">
        <v>1.3175819891300225E-2</v>
      </c>
      <c r="BK36">
        <v>1</v>
      </c>
      <c r="BL36" t="s">
        <v>67</v>
      </c>
      <c r="BM36">
        <v>0</v>
      </c>
      <c r="BN36" t="s">
        <v>318</v>
      </c>
    </row>
    <row r="37" spans="1:66">
      <c r="A37" s="139" t="str">
        <f t="shared" si="35"/>
        <v>송도버스</v>
      </c>
      <c r="B37" s="139" t="str">
        <f t="shared" si="1"/>
        <v>8</v>
      </c>
      <c r="C37" s="140" t="str">
        <f t="shared" si="36"/>
        <v>70바2247</v>
      </c>
      <c r="D37" s="128" t="str">
        <f t="shared" si="37"/>
        <v>대형</v>
      </c>
      <c r="E37" s="124" t="str">
        <f t="shared" si="38"/>
        <v>D</v>
      </c>
      <c r="F37" s="147">
        <f t="shared" si="39"/>
        <v>0.83476190476190471</v>
      </c>
      <c r="G37" s="148">
        <f t="shared" si="40"/>
        <v>1.7529999999999999</v>
      </c>
      <c r="H37" s="149">
        <f t="shared" si="41"/>
        <v>2.1</v>
      </c>
      <c r="I37" s="150">
        <f t="shared" si="42"/>
        <v>2788.4110000000001</v>
      </c>
      <c r="J37" s="151">
        <f t="shared" si="43"/>
        <v>3.7186636081368629E-2</v>
      </c>
      <c r="K37" s="151">
        <f t="shared" si="44"/>
        <v>0.38687512919093286</v>
      </c>
      <c r="L37" s="151">
        <f t="shared" si="45"/>
        <v>0.16030635369032756</v>
      </c>
      <c r="M37" s="152">
        <f t="shared" si="46"/>
        <v>17.513000000000002</v>
      </c>
      <c r="N37" s="153">
        <f t="shared" si="47"/>
        <v>0.32300000000000001</v>
      </c>
      <c r="O37" s="153">
        <f t="shared" si="48"/>
        <v>31.201000000000001</v>
      </c>
      <c r="P37" s="154">
        <f t="shared" si="49"/>
        <v>0</v>
      </c>
      <c r="Q37" s="155">
        <f t="shared" si="50"/>
        <v>78</v>
      </c>
      <c r="R37" s="156">
        <f t="shared" si="51"/>
        <v>29.832671831430275</v>
      </c>
      <c r="S37" s="141">
        <f t="shared" si="52"/>
        <v>9</v>
      </c>
      <c r="T37" s="141">
        <f t="shared" si="53"/>
        <v>870</v>
      </c>
      <c r="U37" t="s">
        <v>116</v>
      </c>
      <c r="V37" t="s">
        <v>118</v>
      </c>
      <c r="W37" t="s">
        <v>116</v>
      </c>
      <c r="X37" s="4" t="s">
        <v>118</v>
      </c>
      <c r="Y37" s="4" t="s">
        <v>200</v>
      </c>
      <c r="Z37" s="4" t="s">
        <v>136</v>
      </c>
      <c r="AA37" s="4" t="s">
        <v>48</v>
      </c>
      <c r="AB37" s="4">
        <v>521</v>
      </c>
      <c r="AC37" s="4">
        <v>2788.4110000000001</v>
      </c>
      <c r="AD37" s="4">
        <v>1590.8530000000001</v>
      </c>
      <c r="AE37" s="4">
        <v>1.7529999999999999</v>
      </c>
      <c r="AF37" s="4">
        <v>2.1</v>
      </c>
      <c r="AG37" s="4">
        <v>17.513000000000002</v>
      </c>
      <c r="AH37" s="4">
        <v>162.28886600000001</v>
      </c>
      <c r="AI37" s="4">
        <v>6.0349769999999996</v>
      </c>
      <c r="AJ37" s="4">
        <v>62.785525999999997</v>
      </c>
      <c r="AK37" s="4">
        <v>447</v>
      </c>
      <c r="AL37" s="4">
        <v>9</v>
      </c>
      <c r="AM37" s="4">
        <v>870</v>
      </c>
      <c r="AN37" s="4">
        <v>78</v>
      </c>
      <c r="AO37" s="4">
        <v>17.181775999999999</v>
      </c>
      <c r="AP37" s="4">
        <v>5677.3</v>
      </c>
      <c r="AQ37" s="4">
        <v>0</v>
      </c>
      <c r="AR37" s="4">
        <v>66</v>
      </c>
      <c r="AS37" s="4">
        <v>34002</v>
      </c>
      <c r="AT37" s="4">
        <v>0.32300000000000001</v>
      </c>
      <c r="AU37" s="4">
        <v>31.201000000000001</v>
      </c>
      <c r="AV37" s="4">
        <v>25047</v>
      </c>
      <c r="AW37" s="4">
        <v>0</v>
      </c>
      <c r="AX37" s="4">
        <v>0.48</v>
      </c>
      <c r="AY37">
        <v>0.83476190476190471</v>
      </c>
      <c r="AZ37" t="s">
        <v>67</v>
      </c>
      <c r="BA37" t="s">
        <v>186</v>
      </c>
      <c r="BB37">
        <v>2</v>
      </c>
      <c r="BC37" t="s">
        <v>355</v>
      </c>
      <c r="BD37">
        <v>11</v>
      </c>
      <c r="BE37">
        <v>192652.50400000004</v>
      </c>
      <c r="BF37">
        <v>1.4473785401719976E-2</v>
      </c>
      <c r="BG37">
        <v>1.2082164671054817E-2</v>
      </c>
      <c r="BH37">
        <v>330135.283</v>
      </c>
      <c r="BI37">
        <v>8.4462677683560406E-3</v>
      </c>
      <c r="BJ37">
        <v>7.0506225704419709E-3</v>
      </c>
      <c r="BK37">
        <v>1</v>
      </c>
      <c r="BL37" t="s">
        <v>67</v>
      </c>
      <c r="BM37">
        <v>0</v>
      </c>
      <c r="BN37" t="s">
        <v>318</v>
      </c>
    </row>
    <row r="38" spans="1:66">
      <c r="A38" s="136" t="str">
        <f t="shared" si="35"/>
        <v>송도버스</v>
      </c>
      <c r="B38" s="136" t="str">
        <f t="shared" si="1"/>
        <v>8</v>
      </c>
      <c r="C38" s="137" t="str">
        <f t="shared" si="36"/>
        <v>70바2251</v>
      </c>
      <c r="D38" s="112" t="str">
        <f t="shared" si="37"/>
        <v>대형</v>
      </c>
      <c r="E38" s="108" t="str">
        <f t="shared" si="38"/>
        <v>C</v>
      </c>
      <c r="F38" s="157">
        <f t="shared" si="39"/>
        <v>0.8595454545454545</v>
      </c>
      <c r="G38" s="158">
        <f t="shared" si="40"/>
        <v>1.891</v>
      </c>
      <c r="H38" s="159">
        <f t="shared" si="41"/>
        <v>2.2000000000000002</v>
      </c>
      <c r="I38" s="160">
        <f t="shared" si="42"/>
        <v>6647.8140000000003</v>
      </c>
      <c r="J38" s="161">
        <f t="shared" si="43"/>
        <v>2.1147661522472893E-2</v>
      </c>
      <c r="K38" s="161">
        <f t="shared" si="44"/>
        <v>0.37258650854049125</v>
      </c>
      <c r="L38" s="161">
        <f t="shared" si="45"/>
        <v>0.14771773097141405</v>
      </c>
      <c r="M38" s="162">
        <f t="shared" si="46"/>
        <v>12.62</v>
      </c>
      <c r="N38" s="163">
        <f t="shared" si="47"/>
        <v>0.70699999999999996</v>
      </c>
      <c r="O38" s="163">
        <f t="shared" si="48"/>
        <v>34.929000000000002</v>
      </c>
      <c r="P38" s="164">
        <f t="shared" si="49"/>
        <v>0.51666666666666672</v>
      </c>
      <c r="Q38" s="165">
        <f t="shared" si="50"/>
        <v>90</v>
      </c>
      <c r="R38" s="166">
        <f t="shared" si="51"/>
        <v>28.10310253193591</v>
      </c>
      <c r="S38" s="138">
        <f t="shared" si="52"/>
        <v>47</v>
      </c>
      <c r="T38" s="138">
        <f t="shared" si="53"/>
        <v>2322</v>
      </c>
      <c r="U38" t="s">
        <v>116</v>
      </c>
      <c r="V38" t="s">
        <v>118</v>
      </c>
      <c r="W38" t="s">
        <v>116</v>
      </c>
      <c r="X38" s="4" t="s">
        <v>118</v>
      </c>
      <c r="Y38" s="4" t="s">
        <v>201</v>
      </c>
      <c r="Z38" s="4" t="s">
        <v>136</v>
      </c>
      <c r="AA38" s="4" t="s">
        <v>48</v>
      </c>
      <c r="AB38" s="4">
        <v>521</v>
      </c>
      <c r="AC38" s="4">
        <v>6647.8140000000003</v>
      </c>
      <c r="AD38" s="4">
        <v>3515.875</v>
      </c>
      <c r="AE38" s="4">
        <v>1.891</v>
      </c>
      <c r="AF38" s="4">
        <v>2.2000000000000002</v>
      </c>
      <c r="AG38" s="4">
        <v>12.62</v>
      </c>
      <c r="AH38" s="4">
        <v>390.176852</v>
      </c>
      <c r="AI38" s="4">
        <v>8.2513280000000009</v>
      </c>
      <c r="AJ38" s="4">
        <v>145.37463099999999</v>
      </c>
      <c r="AK38" s="4">
        <v>982</v>
      </c>
      <c r="AL38" s="4">
        <v>47</v>
      </c>
      <c r="AM38" s="4">
        <v>2322</v>
      </c>
      <c r="AN38" s="4">
        <v>90</v>
      </c>
      <c r="AO38" s="4">
        <v>17.037949999999999</v>
      </c>
      <c r="AP38" s="4">
        <v>5991.4</v>
      </c>
      <c r="AQ38" s="4">
        <v>31</v>
      </c>
      <c r="AR38" s="4">
        <v>126</v>
      </c>
      <c r="AS38" s="4">
        <v>47077</v>
      </c>
      <c r="AT38" s="4">
        <v>0.70699999999999996</v>
      </c>
      <c r="AU38" s="4">
        <v>34.929000000000002</v>
      </c>
      <c r="AV38" s="4">
        <v>57054</v>
      </c>
      <c r="AW38" s="4">
        <v>0</v>
      </c>
      <c r="AX38" s="4">
        <v>0.44</v>
      </c>
      <c r="AY38">
        <v>0.8595454545454545</v>
      </c>
      <c r="AZ38" t="s">
        <v>69</v>
      </c>
      <c r="BA38" t="s">
        <v>186</v>
      </c>
      <c r="BB38">
        <v>13</v>
      </c>
      <c r="BC38" t="s">
        <v>351</v>
      </c>
      <c r="BD38">
        <v>9</v>
      </c>
      <c r="BE38">
        <v>192652.50400000004</v>
      </c>
      <c r="BF38">
        <v>3.4506761458963434E-2</v>
      </c>
      <c r="BG38">
        <v>2.9660129963136297E-2</v>
      </c>
      <c r="BH38">
        <v>330135.283</v>
      </c>
      <c r="BI38">
        <v>2.0136635925703222E-2</v>
      </c>
      <c r="BJ38">
        <v>1.7308353879774904E-2</v>
      </c>
      <c r="BK38">
        <v>1</v>
      </c>
      <c r="BL38" t="s">
        <v>67</v>
      </c>
      <c r="BM38">
        <v>1</v>
      </c>
      <c r="BN38" t="s">
        <v>320</v>
      </c>
    </row>
    <row r="39" spans="1:66">
      <c r="A39" s="139" t="str">
        <f t="shared" si="35"/>
        <v>송도버스</v>
      </c>
      <c r="B39" s="139" t="str">
        <f t="shared" si="1"/>
        <v>8</v>
      </c>
      <c r="C39" s="140" t="str">
        <f t="shared" si="36"/>
        <v>70바2255</v>
      </c>
      <c r="D39" s="128" t="str">
        <f t="shared" si="37"/>
        <v>대형</v>
      </c>
      <c r="E39" s="124" t="str">
        <f t="shared" si="38"/>
        <v>B</v>
      </c>
      <c r="F39" s="147">
        <f t="shared" si="39"/>
        <v>0.90333333333333332</v>
      </c>
      <c r="G39" s="148">
        <f t="shared" si="40"/>
        <v>1.897</v>
      </c>
      <c r="H39" s="149">
        <f t="shared" si="41"/>
        <v>2.1</v>
      </c>
      <c r="I39" s="150">
        <f t="shared" si="42"/>
        <v>7485.8940000000002</v>
      </c>
      <c r="J39" s="151">
        <f t="shared" si="43"/>
        <v>1.6610379203044368E-2</v>
      </c>
      <c r="K39" s="151">
        <f t="shared" si="44"/>
        <v>0.41023661647549881</v>
      </c>
      <c r="L39" s="151">
        <f t="shared" si="45"/>
        <v>0.27852384765266514</v>
      </c>
      <c r="M39" s="152">
        <f t="shared" si="46"/>
        <v>14.302</v>
      </c>
      <c r="N39" s="153">
        <f t="shared" si="47"/>
        <v>2.645</v>
      </c>
      <c r="O39" s="153">
        <f t="shared" si="48"/>
        <v>58.256</v>
      </c>
      <c r="P39" s="154">
        <f t="shared" si="49"/>
        <v>0.20500000000000002</v>
      </c>
      <c r="Q39" s="155">
        <f t="shared" si="50"/>
        <v>88</v>
      </c>
      <c r="R39" s="156">
        <f t="shared" si="51"/>
        <v>28.054679456938416</v>
      </c>
      <c r="S39" s="141">
        <f t="shared" si="52"/>
        <v>198</v>
      </c>
      <c r="T39" s="141">
        <f t="shared" si="53"/>
        <v>4361</v>
      </c>
      <c r="U39" t="s">
        <v>116</v>
      </c>
      <c r="V39" t="s">
        <v>118</v>
      </c>
      <c r="W39" t="s">
        <v>116</v>
      </c>
      <c r="X39" s="4" t="s">
        <v>118</v>
      </c>
      <c r="Y39" s="4" t="s">
        <v>203</v>
      </c>
      <c r="Z39" s="4" t="s">
        <v>136</v>
      </c>
      <c r="AA39" s="4" t="s">
        <v>48</v>
      </c>
      <c r="AB39" s="4">
        <v>521</v>
      </c>
      <c r="AC39" s="4">
        <v>7485.8940000000002</v>
      </c>
      <c r="AD39" s="4">
        <v>3947.2</v>
      </c>
      <c r="AE39" s="4">
        <v>1.897</v>
      </c>
      <c r="AF39" s="4">
        <v>2.1</v>
      </c>
      <c r="AG39" s="4">
        <v>14.302</v>
      </c>
      <c r="AH39" s="4">
        <v>465.55156299999999</v>
      </c>
      <c r="AI39" s="4">
        <v>7.7329879999999998</v>
      </c>
      <c r="AJ39" s="4">
        <v>190.98629800000001</v>
      </c>
      <c r="AK39" s="4">
        <v>2085</v>
      </c>
      <c r="AL39" s="4">
        <v>198</v>
      </c>
      <c r="AM39" s="4">
        <v>4361</v>
      </c>
      <c r="AN39" s="4">
        <v>88</v>
      </c>
      <c r="AO39" s="4">
        <v>16.079623000000002</v>
      </c>
      <c r="AP39" s="4">
        <v>13168.4</v>
      </c>
      <c r="AQ39" s="4">
        <v>12.3</v>
      </c>
      <c r="AR39" s="4">
        <v>162</v>
      </c>
      <c r="AS39" s="4">
        <v>92639</v>
      </c>
      <c r="AT39" s="4">
        <v>2.645</v>
      </c>
      <c r="AU39" s="4">
        <v>58.256</v>
      </c>
      <c r="AV39" s="4">
        <v>66131</v>
      </c>
      <c r="AW39" s="4">
        <v>0</v>
      </c>
      <c r="AX39" s="4">
        <v>0.48</v>
      </c>
      <c r="AY39">
        <v>0.90333333333333332</v>
      </c>
      <c r="AZ39" t="s">
        <v>68</v>
      </c>
      <c r="BA39" t="s">
        <v>186</v>
      </c>
      <c r="BB39">
        <v>6</v>
      </c>
      <c r="BC39" t="s">
        <v>450</v>
      </c>
      <c r="BD39">
        <v>16</v>
      </c>
      <c r="BE39">
        <v>192652.50400000004</v>
      </c>
      <c r="BF39">
        <v>3.8856977431240648E-2</v>
      </c>
      <c r="BG39">
        <v>3.510080294622072E-2</v>
      </c>
      <c r="BH39">
        <v>330135.283</v>
      </c>
      <c r="BI39">
        <v>2.2675231595890948E-2</v>
      </c>
      <c r="BJ39">
        <v>2.0483292541621491E-2</v>
      </c>
      <c r="BK39">
        <v>1</v>
      </c>
      <c r="BL39" t="s">
        <v>69</v>
      </c>
      <c r="BM39">
        <v>1</v>
      </c>
      <c r="BN39" t="s">
        <v>320</v>
      </c>
    </row>
    <row r="40" spans="1:66">
      <c r="A40" s="136" t="str">
        <f t="shared" si="35"/>
        <v>송도버스</v>
      </c>
      <c r="B40" s="136" t="str">
        <f t="shared" si="1"/>
        <v>8</v>
      </c>
      <c r="C40" s="137" t="str">
        <f t="shared" si="36"/>
        <v>70바2256</v>
      </c>
      <c r="D40" s="112" t="str">
        <f t="shared" si="37"/>
        <v>대형</v>
      </c>
      <c r="E40" s="108" t="str">
        <f t="shared" si="38"/>
        <v>S</v>
      </c>
      <c r="F40" s="157">
        <f t="shared" si="39"/>
        <v>1.0242857142857142</v>
      </c>
      <c r="G40" s="158">
        <f t="shared" si="40"/>
        <v>2.1509999999999998</v>
      </c>
      <c r="H40" s="159">
        <f t="shared" si="41"/>
        <v>2.1</v>
      </c>
      <c r="I40" s="160">
        <f t="shared" si="42"/>
        <v>6985.0810000000001</v>
      </c>
      <c r="J40" s="161">
        <f t="shared" si="43"/>
        <v>2.299413747554635E-2</v>
      </c>
      <c r="K40" s="161">
        <f t="shared" si="44"/>
        <v>0.33910980330508</v>
      </c>
      <c r="L40" s="161">
        <f t="shared" si="45"/>
        <v>0.11138024025777224</v>
      </c>
      <c r="M40" s="162">
        <f t="shared" si="46"/>
        <v>9.9179999999999993</v>
      </c>
      <c r="N40" s="163">
        <f t="shared" si="47"/>
        <v>0.2</v>
      </c>
      <c r="O40" s="163">
        <f t="shared" si="48"/>
        <v>14.746</v>
      </c>
      <c r="P40" s="164">
        <f t="shared" si="49"/>
        <v>0.92666666666666664</v>
      </c>
      <c r="Q40" s="165">
        <f t="shared" si="50"/>
        <v>89</v>
      </c>
      <c r="R40" s="166">
        <f t="shared" si="51"/>
        <v>26.955308246718271</v>
      </c>
      <c r="S40" s="138">
        <f t="shared" si="52"/>
        <v>14</v>
      </c>
      <c r="T40" s="138">
        <f t="shared" si="53"/>
        <v>1030</v>
      </c>
      <c r="U40" t="s">
        <v>116</v>
      </c>
      <c r="V40" t="s">
        <v>118</v>
      </c>
      <c r="W40" t="s">
        <v>116</v>
      </c>
      <c r="X40" s="4" t="s">
        <v>118</v>
      </c>
      <c r="Y40" s="4" t="s">
        <v>204</v>
      </c>
      <c r="Z40" s="4" t="s">
        <v>136</v>
      </c>
      <c r="AA40" s="4" t="s">
        <v>48</v>
      </c>
      <c r="AB40" s="4">
        <v>521</v>
      </c>
      <c r="AC40" s="4">
        <v>6985.0810000000001</v>
      </c>
      <c r="AD40" s="4">
        <v>3246.9090000000001</v>
      </c>
      <c r="AE40" s="4">
        <v>2.1509999999999998</v>
      </c>
      <c r="AF40" s="4">
        <v>2.1</v>
      </c>
      <c r="AG40" s="4">
        <v>9.9179999999999993</v>
      </c>
      <c r="AH40" s="4">
        <v>406.234894</v>
      </c>
      <c r="AI40" s="4">
        <v>9.3410209999999996</v>
      </c>
      <c r="AJ40" s="4">
        <v>137.75823500000001</v>
      </c>
      <c r="AK40" s="4">
        <v>778</v>
      </c>
      <c r="AL40" s="4">
        <v>14</v>
      </c>
      <c r="AM40" s="4">
        <v>1030</v>
      </c>
      <c r="AN40" s="4">
        <v>89</v>
      </c>
      <c r="AO40" s="4">
        <v>17.194683999999999</v>
      </c>
      <c r="AP40" s="4">
        <v>6853.7</v>
      </c>
      <c r="AQ40" s="4">
        <v>55.6</v>
      </c>
      <c r="AR40" s="4">
        <v>50</v>
      </c>
      <c r="AS40" s="4">
        <v>20887</v>
      </c>
      <c r="AT40" s="4">
        <v>0.2</v>
      </c>
      <c r="AU40" s="4">
        <v>14.746</v>
      </c>
      <c r="AV40" s="4">
        <v>63684</v>
      </c>
      <c r="AW40" s="4">
        <v>0</v>
      </c>
      <c r="AX40" s="4">
        <v>0.45</v>
      </c>
      <c r="AY40">
        <v>1.0242857142857142</v>
      </c>
      <c r="AZ40" t="s">
        <v>71</v>
      </c>
      <c r="BA40" t="s">
        <v>186</v>
      </c>
      <c r="BB40">
        <v>3</v>
      </c>
      <c r="BC40" t="s">
        <v>470</v>
      </c>
      <c r="BD40">
        <v>13</v>
      </c>
      <c r="BE40">
        <v>192652.50400000004</v>
      </c>
      <c r="BF40">
        <v>3.6257410908087644E-2</v>
      </c>
      <c r="BG40">
        <v>3.7137948030141199E-2</v>
      </c>
      <c r="BH40">
        <v>330135.283</v>
      </c>
      <c r="BI40">
        <v>2.1158238333465255E-2</v>
      </c>
      <c r="BJ40">
        <v>2.1672081264420839E-2</v>
      </c>
      <c r="BK40">
        <v>1</v>
      </c>
      <c r="BL40" t="s">
        <v>66</v>
      </c>
      <c r="BM40">
        <v>1</v>
      </c>
      <c r="BN40" t="s">
        <v>320</v>
      </c>
    </row>
    <row r="41" spans="1:66">
      <c r="A41" s="139" t="str">
        <f t="shared" si="35"/>
        <v>송도버스</v>
      </c>
      <c r="B41" s="139" t="str">
        <f t="shared" si="1"/>
        <v>8</v>
      </c>
      <c r="C41" s="140" t="str">
        <f t="shared" si="36"/>
        <v>70바2264</v>
      </c>
      <c r="D41" s="128" t="str">
        <f t="shared" si="37"/>
        <v>대형</v>
      </c>
      <c r="E41" s="124" t="str">
        <f t="shared" si="38"/>
        <v>D</v>
      </c>
      <c r="F41" s="147">
        <f t="shared" si="39"/>
        <v>0.81772727272727264</v>
      </c>
      <c r="G41" s="148">
        <f t="shared" si="40"/>
        <v>1.7989999999999999</v>
      </c>
      <c r="H41" s="149">
        <f t="shared" si="41"/>
        <v>2.2000000000000002</v>
      </c>
      <c r="I41" s="150">
        <f t="shared" si="42"/>
        <v>1920.155</v>
      </c>
      <c r="J41" s="151">
        <f t="shared" si="43"/>
        <v>2.3360653386895219E-2</v>
      </c>
      <c r="K41" s="151">
        <f t="shared" si="44"/>
        <v>0.38157986376555231</v>
      </c>
      <c r="L41" s="151">
        <f t="shared" si="45"/>
        <v>0.20779572482429803</v>
      </c>
      <c r="M41" s="152">
        <f t="shared" si="46"/>
        <v>13.98</v>
      </c>
      <c r="N41" s="153">
        <f t="shared" si="47"/>
        <v>0.83299999999999996</v>
      </c>
      <c r="O41" s="153">
        <f t="shared" si="48"/>
        <v>31.352</v>
      </c>
      <c r="P41" s="154">
        <f t="shared" si="49"/>
        <v>0</v>
      </c>
      <c r="Q41" s="155">
        <f t="shared" si="50"/>
        <v>80</v>
      </c>
      <c r="R41" s="156">
        <f t="shared" si="51"/>
        <v>27.959230752799336</v>
      </c>
      <c r="S41" s="141">
        <f t="shared" si="52"/>
        <v>16</v>
      </c>
      <c r="T41" s="141">
        <f t="shared" si="53"/>
        <v>602</v>
      </c>
      <c r="U41" t="s">
        <v>116</v>
      </c>
      <c r="V41" t="s">
        <v>118</v>
      </c>
      <c r="W41" t="s">
        <v>116</v>
      </c>
      <c r="X41" s="4" t="s">
        <v>118</v>
      </c>
      <c r="Y41" s="4" t="s">
        <v>205</v>
      </c>
      <c r="Z41" s="4" t="s">
        <v>136</v>
      </c>
      <c r="AA41" s="4" t="s">
        <v>48</v>
      </c>
      <c r="AB41" s="4">
        <v>521</v>
      </c>
      <c r="AC41" s="4">
        <v>1920.155</v>
      </c>
      <c r="AD41" s="4">
        <v>1067.278</v>
      </c>
      <c r="AE41" s="4">
        <v>1.7989999999999999</v>
      </c>
      <c r="AF41" s="4">
        <v>2.2000000000000002</v>
      </c>
      <c r="AG41" s="4">
        <v>13.98</v>
      </c>
      <c r="AH41" s="4">
        <v>115.41192599999999</v>
      </c>
      <c r="AI41" s="4">
        <v>2.6960980000000001</v>
      </c>
      <c r="AJ41" s="4">
        <v>44.038867000000003</v>
      </c>
      <c r="AK41" s="4">
        <v>399</v>
      </c>
      <c r="AL41" s="4">
        <v>16</v>
      </c>
      <c r="AM41" s="4">
        <v>602</v>
      </c>
      <c r="AN41" s="4">
        <v>80</v>
      </c>
      <c r="AO41" s="4">
        <v>16.637405000000001</v>
      </c>
      <c r="AP41" s="4">
        <v>1938.9</v>
      </c>
      <c r="AQ41" s="4">
        <v>0</v>
      </c>
      <c r="AR41" s="4">
        <v>29</v>
      </c>
      <c r="AS41" s="4">
        <v>12380</v>
      </c>
      <c r="AT41" s="4">
        <v>0.83299999999999996</v>
      </c>
      <c r="AU41" s="4">
        <v>31.352</v>
      </c>
      <c r="AV41" s="4">
        <v>16017</v>
      </c>
      <c r="AW41" s="4">
        <v>0</v>
      </c>
      <c r="AX41" s="4">
        <v>0.45</v>
      </c>
      <c r="AY41">
        <v>0.81772727272727264</v>
      </c>
      <c r="AZ41" t="s">
        <v>67</v>
      </c>
      <c r="BA41" t="s">
        <v>186</v>
      </c>
      <c r="BB41">
        <v>5</v>
      </c>
      <c r="BC41" t="s">
        <v>389</v>
      </c>
      <c r="BD41">
        <v>13</v>
      </c>
      <c r="BE41">
        <v>192652.50400000004</v>
      </c>
      <c r="BF41">
        <v>9.9669350780927281E-3</v>
      </c>
      <c r="BG41">
        <v>8.1502346388585521E-3</v>
      </c>
      <c r="BH41">
        <v>330135.283</v>
      </c>
      <c r="BI41">
        <v>5.8162671452478467E-3</v>
      </c>
      <c r="BJ41">
        <v>4.756120270136761E-3</v>
      </c>
      <c r="BK41">
        <v>1</v>
      </c>
      <c r="BL41" t="s">
        <v>67</v>
      </c>
      <c r="BM41">
        <v>0</v>
      </c>
      <c r="BN41" t="s">
        <v>318</v>
      </c>
    </row>
    <row r="42" spans="1:66">
      <c r="A42" s="136" t="str">
        <f t="shared" si="35"/>
        <v>송도버스</v>
      </c>
      <c r="B42" s="136" t="str">
        <f t="shared" si="1"/>
        <v>8</v>
      </c>
      <c r="C42" s="137" t="str">
        <f t="shared" si="36"/>
        <v>70바2265</v>
      </c>
      <c r="D42" s="112" t="str">
        <f t="shared" si="37"/>
        <v>대형</v>
      </c>
      <c r="E42" s="108" t="str">
        <f t="shared" si="38"/>
        <v>D</v>
      </c>
      <c r="F42" s="157">
        <f t="shared" si="39"/>
        <v>0.82409090909090899</v>
      </c>
      <c r="G42" s="158">
        <f t="shared" si="40"/>
        <v>1.8129999999999999</v>
      </c>
      <c r="H42" s="159">
        <f t="shared" si="41"/>
        <v>2.2000000000000002</v>
      </c>
      <c r="I42" s="160">
        <f t="shared" si="42"/>
        <v>7007.6059999999998</v>
      </c>
      <c r="J42" s="161">
        <f t="shared" si="43"/>
        <v>1.5834003853511299E-2</v>
      </c>
      <c r="K42" s="161">
        <f t="shared" si="44"/>
        <v>0.3866514819084394</v>
      </c>
      <c r="L42" s="161">
        <f t="shared" si="45"/>
        <v>0.26271454188491761</v>
      </c>
      <c r="M42" s="162">
        <f t="shared" si="46"/>
        <v>20.245999999999999</v>
      </c>
      <c r="N42" s="163">
        <f t="shared" si="47"/>
        <v>0.75600000000000001</v>
      </c>
      <c r="O42" s="163">
        <f t="shared" si="48"/>
        <v>38.872</v>
      </c>
      <c r="P42" s="164">
        <f t="shared" si="49"/>
        <v>0.5033333333333333</v>
      </c>
      <c r="Q42" s="165">
        <f t="shared" si="50"/>
        <v>87</v>
      </c>
      <c r="R42" s="166">
        <f t="shared" si="51"/>
        <v>28.391173953415777</v>
      </c>
      <c r="S42" s="138">
        <f t="shared" si="52"/>
        <v>53</v>
      </c>
      <c r="T42" s="138">
        <f t="shared" si="53"/>
        <v>2724</v>
      </c>
      <c r="U42" t="s">
        <v>116</v>
      </c>
      <c r="V42" t="s">
        <v>118</v>
      </c>
      <c r="W42" t="s">
        <v>116</v>
      </c>
      <c r="X42" s="4" t="s">
        <v>118</v>
      </c>
      <c r="Y42" s="4" t="s">
        <v>206</v>
      </c>
      <c r="Z42" s="4" t="s">
        <v>136</v>
      </c>
      <c r="AA42" s="4" t="s">
        <v>48</v>
      </c>
      <c r="AB42" s="4">
        <v>521</v>
      </c>
      <c r="AC42" s="4">
        <v>7007.6059999999998</v>
      </c>
      <c r="AD42" s="4">
        <v>3864.47</v>
      </c>
      <c r="AE42" s="4">
        <v>1.8129999999999999</v>
      </c>
      <c r="AF42" s="4">
        <v>2.2000000000000002</v>
      </c>
      <c r="AG42" s="4">
        <v>20.245999999999999</v>
      </c>
      <c r="AH42" s="4">
        <v>413.08351699999997</v>
      </c>
      <c r="AI42" s="4">
        <v>6.5407659999999996</v>
      </c>
      <c r="AJ42" s="4">
        <v>159.71935400000001</v>
      </c>
      <c r="AK42" s="4">
        <v>1841</v>
      </c>
      <c r="AL42" s="4">
        <v>53</v>
      </c>
      <c r="AM42" s="4">
        <v>2724</v>
      </c>
      <c r="AN42" s="4">
        <v>87</v>
      </c>
      <c r="AO42" s="4">
        <v>16.964137999999998</v>
      </c>
      <c r="AP42" s="4">
        <v>11472</v>
      </c>
      <c r="AQ42" s="4">
        <v>30.2</v>
      </c>
      <c r="AR42" s="4">
        <v>125</v>
      </c>
      <c r="AS42" s="4">
        <v>49400</v>
      </c>
      <c r="AT42" s="4">
        <v>0.75600000000000001</v>
      </c>
      <c r="AU42" s="4">
        <v>38.872</v>
      </c>
      <c r="AV42" s="4">
        <v>62035</v>
      </c>
      <c r="AW42" s="4">
        <v>0</v>
      </c>
      <c r="AX42" s="4">
        <v>0.57999999999999996</v>
      </c>
      <c r="AY42">
        <v>0.82409090909090899</v>
      </c>
      <c r="AZ42" t="s">
        <v>67</v>
      </c>
      <c r="BA42" t="s">
        <v>186</v>
      </c>
      <c r="BB42">
        <v>4</v>
      </c>
      <c r="BC42" t="s">
        <v>378</v>
      </c>
      <c r="BD42">
        <v>18</v>
      </c>
      <c r="BE42">
        <v>192652.50400000004</v>
      </c>
      <c r="BF42">
        <v>3.6374331267451362E-2</v>
      </c>
      <c r="BG42">
        <v>2.9975755721767867E-2</v>
      </c>
      <c r="BH42">
        <v>330135.283</v>
      </c>
      <c r="BI42">
        <v>2.1226467938599582E-2</v>
      </c>
      <c r="BJ42">
        <v>1.7492539260309563E-2</v>
      </c>
      <c r="BK42">
        <v>1</v>
      </c>
      <c r="BL42" t="s">
        <v>69</v>
      </c>
      <c r="BM42">
        <v>-1</v>
      </c>
      <c r="BN42" t="s">
        <v>319</v>
      </c>
    </row>
    <row r="43" spans="1:66">
      <c r="A43" s="139" t="str">
        <f t="shared" si="35"/>
        <v>송도버스</v>
      </c>
      <c r="B43" s="139" t="str">
        <f t="shared" si="1"/>
        <v>8</v>
      </c>
      <c r="C43" s="140" t="str">
        <f t="shared" si="36"/>
        <v>70바2271</v>
      </c>
      <c r="D43" s="128" t="str">
        <f t="shared" si="37"/>
        <v>대형</v>
      </c>
      <c r="E43" s="124" t="str">
        <f t="shared" si="38"/>
        <v>S</v>
      </c>
      <c r="F43" s="147">
        <f t="shared" si="39"/>
        <v>1.0823809523809524</v>
      </c>
      <c r="G43" s="148">
        <f t="shared" si="40"/>
        <v>2.2730000000000001</v>
      </c>
      <c r="H43" s="149">
        <f t="shared" si="41"/>
        <v>2.1</v>
      </c>
      <c r="I43" s="150">
        <f t="shared" si="42"/>
        <v>3020.7979999999998</v>
      </c>
      <c r="J43" s="151">
        <f t="shared" si="43"/>
        <v>1.4444696432871232E-2</v>
      </c>
      <c r="K43" s="151">
        <f t="shared" si="44"/>
        <v>0.39345611298570221</v>
      </c>
      <c r="L43" s="151">
        <f t="shared" si="45"/>
        <v>0.2797274097771516</v>
      </c>
      <c r="M43" s="152">
        <f t="shared" si="46"/>
        <v>12.667999999999999</v>
      </c>
      <c r="N43" s="153">
        <f t="shared" si="47"/>
        <v>0.39700000000000002</v>
      </c>
      <c r="O43" s="153">
        <f t="shared" si="48"/>
        <v>21.782</v>
      </c>
      <c r="P43" s="154">
        <f t="shared" si="49"/>
        <v>0.24833333333333335</v>
      </c>
      <c r="Q43" s="155">
        <f t="shared" si="50"/>
        <v>83</v>
      </c>
      <c r="R43" s="156">
        <f t="shared" si="51"/>
        <v>28.11911132379182</v>
      </c>
      <c r="S43" s="141">
        <f t="shared" si="52"/>
        <v>12</v>
      </c>
      <c r="T43" s="141">
        <f t="shared" si="53"/>
        <v>658</v>
      </c>
      <c r="U43" t="s">
        <v>116</v>
      </c>
      <c r="V43" t="s">
        <v>118</v>
      </c>
      <c r="W43" t="s">
        <v>116</v>
      </c>
      <c r="X43" s="4" t="s">
        <v>118</v>
      </c>
      <c r="Y43" s="4" t="s">
        <v>208</v>
      </c>
      <c r="Z43" s="4" t="s">
        <v>136</v>
      </c>
      <c r="AA43" s="4" t="s">
        <v>48</v>
      </c>
      <c r="AB43" s="4">
        <v>521</v>
      </c>
      <c r="AC43" s="4">
        <v>3020.7979999999998</v>
      </c>
      <c r="AD43" s="4">
        <v>1328.816</v>
      </c>
      <c r="AE43" s="4">
        <v>2.2730000000000001</v>
      </c>
      <c r="AF43" s="4">
        <v>2.1</v>
      </c>
      <c r="AG43" s="4">
        <v>12.667999999999999</v>
      </c>
      <c r="AH43" s="4">
        <v>181.436904</v>
      </c>
      <c r="AI43" s="4">
        <v>2.6208010000000002</v>
      </c>
      <c r="AJ43" s="4">
        <v>71.387459000000007</v>
      </c>
      <c r="AK43" s="4">
        <v>845</v>
      </c>
      <c r="AL43" s="4">
        <v>12</v>
      </c>
      <c r="AM43" s="4">
        <v>658</v>
      </c>
      <c r="AN43" s="4">
        <v>83</v>
      </c>
      <c r="AO43" s="4">
        <v>16.649303</v>
      </c>
      <c r="AP43" s="4">
        <v>5418.5</v>
      </c>
      <c r="AQ43" s="4">
        <v>14.9</v>
      </c>
      <c r="AR43" s="4">
        <v>47</v>
      </c>
      <c r="AS43" s="4">
        <v>27123</v>
      </c>
      <c r="AT43" s="4">
        <v>0.39700000000000002</v>
      </c>
      <c r="AU43" s="4">
        <v>21.782</v>
      </c>
      <c r="AV43" s="4">
        <v>28108</v>
      </c>
      <c r="AW43" s="4">
        <v>0</v>
      </c>
      <c r="AX43" s="4">
        <v>0.53</v>
      </c>
      <c r="AY43">
        <v>1.0823809523809524</v>
      </c>
      <c r="AZ43" t="s">
        <v>71</v>
      </c>
      <c r="BA43" t="s">
        <v>186</v>
      </c>
      <c r="BB43">
        <v>2</v>
      </c>
      <c r="BC43" t="s">
        <v>448</v>
      </c>
      <c r="BD43">
        <v>7</v>
      </c>
      <c r="BE43">
        <v>192652.50400000004</v>
      </c>
      <c r="BF43">
        <v>1.5680034971151991E-2</v>
      </c>
      <c r="BG43">
        <v>1.6971771185442134E-2</v>
      </c>
      <c r="BH43">
        <v>330135.283</v>
      </c>
      <c r="BI43">
        <v>9.1501822299920599E-3</v>
      </c>
      <c r="BJ43">
        <v>9.9039829565580727E-3</v>
      </c>
      <c r="BK43">
        <v>1</v>
      </c>
      <c r="BL43" t="s">
        <v>71</v>
      </c>
      <c r="BM43">
        <v>0</v>
      </c>
      <c r="BN43" t="s">
        <v>318</v>
      </c>
    </row>
    <row r="44" spans="1:66">
      <c r="A44" s="136" t="str">
        <f t="shared" si="35"/>
        <v>송도버스</v>
      </c>
      <c r="B44" s="136" t="str">
        <f t="shared" si="1"/>
        <v>8</v>
      </c>
      <c r="C44" s="137" t="str">
        <f t="shared" si="36"/>
        <v>70바2276</v>
      </c>
      <c r="D44" s="112" t="str">
        <f t="shared" si="37"/>
        <v>대형</v>
      </c>
      <c r="E44" s="108" t="str">
        <f t="shared" si="38"/>
        <v>S</v>
      </c>
      <c r="F44" s="157">
        <f t="shared" si="39"/>
        <v>1.1590909090909089</v>
      </c>
      <c r="G44" s="158">
        <f t="shared" si="40"/>
        <v>2.5499999999999998</v>
      </c>
      <c r="H44" s="159">
        <f t="shared" si="41"/>
        <v>2.2000000000000002</v>
      </c>
      <c r="I44" s="160">
        <f t="shared" si="42"/>
        <v>3019.3620000000001</v>
      </c>
      <c r="J44" s="161">
        <f t="shared" si="43"/>
        <v>3.3988243490278694E-2</v>
      </c>
      <c r="K44" s="161">
        <f t="shared" si="44"/>
        <v>0.33346633907014961</v>
      </c>
      <c r="L44" s="161">
        <f t="shared" si="45"/>
        <v>0.22156998730195318</v>
      </c>
      <c r="M44" s="162">
        <f t="shared" si="46"/>
        <v>9.9480000000000004</v>
      </c>
      <c r="N44" s="163">
        <f t="shared" si="47"/>
        <v>1.623</v>
      </c>
      <c r="O44" s="163">
        <f t="shared" si="48"/>
        <v>22.521000000000001</v>
      </c>
      <c r="P44" s="164">
        <f t="shared" si="49"/>
        <v>0</v>
      </c>
      <c r="Q44" s="165">
        <f t="shared" si="50"/>
        <v>82</v>
      </c>
      <c r="R44" s="166">
        <f t="shared" si="51"/>
        <v>30.641574695963744</v>
      </c>
      <c r="S44" s="138">
        <f t="shared" si="52"/>
        <v>49</v>
      </c>
      <c r="T44" s="138">
        <f t="shared" si="53"/>
        <v>680</v>
      </c>
      <c r="U44" t="s">
        <v>116</v>
      </c>
      <c r="V44" t="s">
        <v>118</v>
      </c>
      <c r="W44" t="s">
        <v>116</v>
      </c>
      <c r="X44" s="4" t="s">
        <v>118</v>
      </c>
      <c r="Y44" s="4" t="s">
        <v>209</v>
      </c>
      <c r="Z44" s="4" t="s">
        <v>136</v>
      </c>
      <c r="AA44" s="4" t="s">
        <v>48</v>
      </c>
      <c r="AB44" s="4">
        <v>521</v>
      </c>
      <c r="AC44" s="4">
        <v>3019.3620000000001</v>
      </c>
      <c r="AD44" s="4">
        <v>1184.2149999999999</v>
      </c>
      <c r="AE44" s="4">
        <v>2.5499999999999998</v>
      </c>
      <c r="AF44" s="4">
        <v>2.2000000000000002</v>
      </c>
      <c r="AG44" s="4">
        <v>9.9480000000000004</v>
      </c>
      <c r="AH44" s="4">
        <v>155.780248</v>
      </c>
      <c r="AI44" s="4">
        <v>5.2946970000000002</v>
      </c>
      <c r="AJ44" s="4">
        <v>51.947468999999998</v>
      </c>
      <c r="AK44" s="4">
        <v>669</v>
      </c>
      <c r="AL44" s="4">
        <v>49</v>
      </c>
      <c r="AM44" s="4">
        <v>680</v>
      </c>
      <c r="AN44" s="4">
        <v>82</v>
      </c>
      <c r="AO44" s="4">
        <v>19.382186999999998</v>
      </c>
      <c r="AP44" s="4">
        <v>5719.4</v>
      </c>
      <c r="AQ44" s="4">
        <v>0</v>
      </c>
      <c r="AR44" s="4">
        <v>35</v>
      </c>
      <c r="AS44" s="4">
        <v>16091</v>
      </c>
      <c r="AT44" s="4">
        <v>1.623</v>
      </c>
      <c r="AU44" s="4">
        <v>22.521000000000001</v>
      </c>
      <c r="AV44" s="4">
        <v>18135</v>
      </c>
      <c r="AW44" s="4">
        <v>0</v>
      </c>
      <c r="AX44" s="4">
        <v>0.47</v>
      </c>
      <c r="AY44">
        <v>1.1590909090909089</v>
      </c>
      <c r="AZ44" t="s">
        <v>71</v>
      </c>
      <c r="BA44" t="s">
        <v>186</v>
      </c>
      <c r="BB44">
        <v>1</v>
      </c>
      <c r="BC44" t="s">
        <v>382</v>
      </c>
      <c r="BD44">
        <v>7</v>
      </c>
      <c r="BE44">
        <v>192652.50400000004</v>
      </c>
      <c r="BF44">
        <v>1.5672581136033401E-2</v>
      </c>
      <c r="BG44">
        <v>1.8165946316765987E-2</v>
      </c>
      <c r="BH44">
        <v>330135.283</v>
      </c>
      <c r="BI44">
        <v>9.1458324980065835E-3</v>
      </c>
      <c r="BJ44">
        <v>1.0600851304507629E-2</v>
      </c>
      <c r="BK44">
        <v>1</v>
      </c>
      <c r="BL44" t="s">
        <v>68</v>
      </c>
      <c r="BM44">
        <v>2</v>
      </c>
      <c r="BN44" t="s">
        <v>320</v>
      </c>
    </row>
    <row r="45" spans="1:66">
      <c r="A45" s="139" t="str">
        <f t="shared" si="35"/>
        <v>송도버스</v>
      </c>
      <c r="B45" s="139" t="str">
        <f t="shared" si="1"/>
        <v>8</v>
      </c>
      <c r="C45" s="140" t="str">
        <f t="shared" si="36"/>
        <v>70바2282</v>
      </c>
      <c r="D45" s="128" t="str">
        <f t="shared" si="37"/>
        <v>대형</v>
      </c>
      <c r="E45" s="124" t="str">
        <f t="shared" si="38"/>
        <v>B</v>
      </c>
      <c r="F45" s="147">
        <f t="shared" si="39"/>
        <v>0.90476190476190466</v>
      </c>
      <c r="G45" s="148">
        <f t="shared" si="40"/>
        <v>1.9</v>
      </c>
      <c r="H45" s="149">
        <f t="shared" si="41"/>
        <v>2.1</v>
      </c>
      <c r="I45" s="150">
        <f t="shared" si="42"/>
        <v>858.2</v>
      </c>
      <c r="J45" s="151">
        <f t="shared" si="43"/>
        <v>5.0167688700547882E-3</v>
      </c>
      <c r="K45" s="151">
        <f t="shared" si="44"/>
        <v>0.38140536495631266</v>
      </c>
      <c r="L45" s="151">
        <f t="shared" si="45"/>
        <v>0.23188068049405733</v>
      </c>
      <c r="M45" s="152">
        <f t="shared" si="46"/>
        <v>10.863</v>
      </c>
      <c r="N45" s="153">
        <f t="shared" si="47"/>
        <v>0.11700000000000001</v>
      </c>
      <c r="O45" s="153">
        <f t="shared" si="48"/>
        <v>34.258000000000003</v>
      </c>
      <c r="P45" s="154">
        <f t="shared" si="49"/>
        <v>0.47333333333333333</v>
      </c>
      <c r="Q45" s="155">
        <f t="shared" si="50"/>
        <v>89</v>
      </c>
      <c r="R45" s="156">
        <f t="shared" si="51"/>
        <v>26.930960371163991</v>
      </c>
      <c r="S45" s="141">
        <f t="shared" si="52"/>
        <v>1</v>
      </c>
      <c r="T45" s="141">
        <f t="shared" si="53"/>
        <v>294</v>
      </c>
      <c r="U45" t="s">
        <v>116</v>
      </c>
      <c r="V45" t="s">
        <v>118</v>
      </c>
      <c r="W45" t="s">
        <v>116</v>
      </c>
      <c r="X45" s="4" t="s">
        <v>118</v>
      </c>
      <c r="Y45" s="4" t="s">
        <v>210</v>
      </c>
      <c r="Z45" s="4" t="s">
        <v>136</v>
      </c>
      <c r="AA45" s="4" t="s">
        <v>48</v>
      </c>
      <c r="AB45" s="4">
        <v>521</v>
      </c>
      <c r="AC45" s="4">
        <v>858.2</v>
      </c>
      <c r="AD45" s="4">
        <v>451.70699999999999</v>
      </c>
      <c r="AE45" s="4">
        <v>1.9</v>
      </c>
      <c r="AF45" s="4">
        <v>2.1</v>
      </c>
      <c r="AG45" s="4">
        <v>10.863</v>
      </c>
      <c r="AH45" s="4">
        <v>51.935819000000002</v>
      </c>
      <c r="AI45" s="4">
        <v>0.26055</v>
      </c>
      <c r="AJ45" s="4">
        <v>19.808599999999998</v>
      </c>
      <c r="AK45" s="4">
        <v>199</v>
      </c>
      <c r="AL45" s="4">
        <v>1</v>
      </c>
      <c r="AM45" s="4">
        <v>294</v>
      </c>
      <c r="AN45" s="4">
        <v>89</v>
      </c>
      <c r="AO45" s="4">
        <v>16.524241</v>
      </c>
      <c r="AP45" s="4">
        <v>1562.9</v>
      </c>
      <c r="AQ45" s="4">
        <v>28.4</v>
      </c>
      <c r="AR45" s="4">
        <v>16</v>
      </c>
      <c r="AS45" s="4">
        <v>7262</v>
      </c>
      <c r="AT45" s="4">
        <v>0.11700000000000001</v>
      </c>
      <c r="AU45" s="4">
        <v>34.258000000000003</v>
      </c>
      <c r="AV45" s="4">
        <v>7703</v>
      </c>
      <c r="AW45" s="4">
        <v>0</v>
      </c>
      <c r="AX45" s="4">
        <v>0.42</v>
      </c>
      <c r="AY45">
        <v>0.90476190476190466</v>
      </c>
      <c r="AZ45" t="s">
        <v>68</v>
      </c>
      <c r="BA45" t="s">
        <v>186</v>
      </c>
      <c r="BB45">
        <v>5</v>
      </c>
      <c r="BC45" t="s">
        <v>435</v>
      </c>
      <c r="BD45">
        <v>6</v>
      </c>
      <c r="BE45">
        <v>192652.50400000004</v>
      </c>
      <c r="BF45">
        <v>4.4546527150251822E-3</v>
      </c>
      <c r="BG45">
        <v>4.0304000754989742E-3</v>
      </c>
      <c r="BH45">
        <v>330135.283</v>
      </c>
      <c r="BI45">
        <v>2.5995403829647619E-3</v>
      </c>
      <c r="BJ45">
        <v>2.3519651083966889E-3</v>
      </c>
      <c r="BK45">
        <v>1</v>
      </c>
      <c r="BL45" t="s">
        <v>69</v>
      </c>
      <c r="BM45">
        <v>1</v>
      </c>
      <c r="BN45" t="s">
        <v>320</v>
      </c>
    </row>
    <row r="46" spans="1:66">
      <c r="A46" s="136" t="str">
        <f t="shared" si="35"/>
        <v>송도버스</v>
      </c>
      <c r="B46" s="136" t="str">
        <f t="shared" si="1"/>
        <v>8</v>
      </c>
      <c r="C46" s="137" t="str">
        <f t="shared" si="36"/>
        <v>70바2286</v>
      </c>
      <c r="D46" s="112" t="str">
        <f t="shared" si="37"/>
        <v>대형</v>
      </c>
      <c r="E46" s="108" t="str">
        <f t="shared" si="38"/>
        <v>C</v>
      </c>
      <c r="F46" s="157">
        <f t="shared" si="39"/>
        <v>0.85227272727272718</v>
      </c>
      <c r="G46" s="158">
        <f t="shared" si="40"/>
        <v>1.875</v>
      </c>
      <c r="H46" s="159">
        <f t="shared" si="41"/>
        <v>2.2000000000000002</v>
      </c>
      <c r="I46" s="160">
        <f t="shared" si="42"/>
        <v>7354.0069999999996</v>
      </c>
      <c r="J46" s="161">
        <f t="shared" si="43"/>
        <v>3.4693568197621032E-2</v>
      </c>
      <c r="K46" s="161">
        <f t="shared" si="44"/>
        <v>0.37619108128211859</v>
      </c>
      <c r="L46" s="161">
        <f t="shared" si="45"/>
        <v>0.25319529883504327</v>
      </c>
      <c r="M46" s="162">
        <f t="shared" si="46"/>
        <v>15.831</v>
      </c>
      <c r="N46" s="163">
        <f t="shared" si="47"/>
        <v>0.58499999999999996</v>
      </c>
      <c r="O46" s="163">
        <f t="shared" si="48"/>
        <v>28.216000000000001</v>
      </c>
      <c r="P46" s="164">
        <f t="shared" si="49"/>
        <v>0.11333333333333333</v>
      </c>
      <c r="Q46" s="165">
        <f t="shared" si="50"/>
        <v>83</v>
      </c>
      <c r="R46" s="166">
        <f t="shared" si="51"/>
        <v>27.439975381507367</v>
      </c>
      <c r="S46" s="138">
        <f t="shared" si="52"/>
        <v>43</v>
      </c>
      <c r="T46" s="138">
        <f t="shared" si="53"/>
        <v>2075</v>
      </c>
      <c r="U46" t="s">
        <v>116</v>
      </c>
      <c r="V46" t="s">
        <v>118</v>
      </c>
      <c r="W46" t="s">
        <v>116</v>
      </c>
      <c r="X46" s="4" t="s">
        <v>118</v>
      </c>
      <c r="Y46" s="4" t="s">
        <v>179</v>
      </c>
      <c r="Z46" s="4" t="s">
        <v>136</v>
      </c>
      <c r="AA46" s="4" t="s">
        <v>48</v>
      </c>
      <c r="AB46" s="4">
        <v>521</v>
      </c>
      <c r="AC46" s="4">
        <v>7354.0069999999996</v>
      </c>
      <c r="AD46" s="4">
        <v>3922.2269999999999</v>
      </c>
      <c r="AE46" s="4">
        <v>1.875</v>
      </c>
      <c r="AF46" s="4">
        <v>2.2000000000000002</v>
      </c>
      <c r="AG46" s="4">
        <v>15.831</v>
      </c>
      <c r="AH46" s="4">
        <v>454.92518699999999</v>
      </c>
      <c r="AI46" s="4">
        <v>15.782978</v>
      </c>
      <c r="AJ46" s="4">
        <v>171.13879800000001</v>
      </c>
      <c r="AK46" s="4">
        <v>1862</v>
      </c>
      <c r="AL46" s="4">
        <v>43</v>
      </c>
      <c r="AM46" s="4">
        <v>2075</v>
      </c>
      <c r="AN46" s="4">
        <v>83</v>
      </c>
      <c r="AO46" s="4">
        <v>16.165310000000002</v>
      </c>
      <c r="AP46" s="4">
        <v>14050</v>
      </c>
      <c r="AQ46" s="4">
        <v>6.8</v>
      </c>
      <c r="AR46" s="4">
        <v>160</v>
      </c>
      <c r="AS46" s="4">
        <v>59454</v>
      </c>
      <c r="AT46" s="4">
        <v>0.58499999999999996</v>
      </c>
      <c r="AU46" s="4">
        <v>28.216000000000001</v>
      </c>
      <c r="AV46" s="4">
        <v>64452</v>
      </c>
      <c r="AW46" s="4">
        <v>0</v>
      </c>
      <c r="AX46" s="4">
        <v>0.52</v>
      </c>
      <c r="AY46">
        <v>0.85227272727272718</v>
      </c>
      <c r="AZ46" t="s">
        <v>69</v>
      </c>
      <c r="BA46" t="s">
        <v>186</v>
      </c>
      <c r="BB46">
        <v>16</v>
      </c>
      <c r="BC46" t="s">
        <v>410</v>
      </c>
      <c r="BD46">
        <v>19</v>
      </c>
      <c r="BE46">
        <v>192652.50400000004</v>
      </c>
      <c r="BF46">
        <v>3.817239250625052E-2</v>
      </c>
      <c r="BG46">
        <v>3.2533289067827147E-2</v>
      </c>
      <c r="BH46">
        <v>330135.283</v>
      </c>
      <c r="BI46">
        <v>2.227573779201298E-2</v>
      </c>
      <c r="BJ46">
        <v>1.8985003800011061E-2</v>
      </c>
      <c r="BK46">
        <v>1</v>
      </c>
      <c r="BL46" t="s">
        <v>68</v>
      </c>
      <c r="BM46">
        <v>-1</v>
      </c>
      <c r="BN46" t="s">
        <v>319</v>
      </c>
    </row>
    <row r="47" spans="1:66">
      <c r="A47" s="139" t="str">
        <f t="shared" si="35"/>
        <v>송도버스</v>
      </c>
      <c r="B47" s="139" t="str">
        <f t="shared" si="1"/>
        <v>8</v>
      </c>
      <c r="C47" s="140" t="str">
        <f t="shared" si="36"/>
        <v>70바2287</v>
      </c>
      <c r="D47" s="128" t="str">
        <f t="shared" si="37"/>
        <v>대형</v>
      </c>
      <c r="E47" s="124" t="str">
        <f t="shared" si="38"/>
        <v>C</v>
      </c>
      <c r="F47" s="147">
        <f t="shared" si="39"/>
        <v>0.87818181818181806</v>
      </c>
      <c r="G47" s="148">
        <f t="shared" si="40"/>
        <v>1.9319999999999999</v>
      </c>
      <c r="H47" s="149">
        <f t="shared" si="41"/>
        <v>2.2000000000000002</v>
      </c>
      <c r="I47" s="150">
        <f t="shared" si="42"/>
        <v>7389.2079999999996</v>
      </c>
      <c r="J47" s="151">
        <f t="shared" si="43"/>
        <v>4.4053980007753291E-2</v>
      </c>
      <c r="K47" s="151">
        <f t="shared" si="44"/>
        <v>0.36397371550654123</v>
      </c>
      <c r="L47" s="151">
        <f t="shared" si="45"/>
        <v>0.17295493644244417</v>
      </c>
      <c r="M47" s="152">
        <f t="shared" si="46"/>
        <v>13.576000000000001</v>
      </c>
      <c r="N47" s="153">
        <f t="shared" si="47"/>
        <v>4.8449999999999998</v>
      </c>
      <c r="O47" s="153">
        <f t="shared" si="48"/>
        <v>27.567</v>
      </c>
      <c r="P47" s="154">
        <f t="shared" si="49"/>
        <v>0.45</v>
      </c>
      <c r="Q47" s="155">
        <f t="shared" si="50"/>
        <v>85</v>
      </c>
      <c r="R47" s="156">
        <f t="shared" si="51"/>
        <v>27.044950740577253</v>
      </c>
      <c r="S47" s="141">
        <f t="shared" si="52"/>
        <v>358</v>
      </c>
      <c r="T47" s="141">
        <f t="shared" si="53"/>
        <v>2037</v>
      </c>
      <c r="U47" t="s">
        <v>116</v>
      </c>
      <c r="V47" t="s">
        <v>118</v>
      </c>
      <c r="W47" t="s">
        <v>116</v>
      </c>
      <c r="X47" s="4" t="s">
        <v>118</v>
      </c>
      <c r="Y47" s="4" t="s">
        <v>211</v>
      </c>
      <c r="Z47" s="4" t="s">
        <v>136</v>
      </c>
      <c r="AA47" s="4" t="s">
        <v>48</v>
      </c>
      <c r="AB47" s="4">
        <v>521</v>
      </c>
      <c r="AC47" s="4">
        <v>7389.2079999999996</v>
      </c>
      <c r="AD47" s="4">
        <v>3824.098</v>
      </c>
      <c r="AE47" s="4">
        <v>1.9319999999999999</v>
      </c>
      <c r="AF47" s="4">
        <v>2.2000000000000002</v>
      </c>
      <c r="AG47" s="4">
        <v>13.576000000000001</v>
      </c>
      <c r="AH47" s="4">
        <v>461.541023</v>
      </c>
      <c r="AI47" s="4">
        <v>20.332719000000001</v>
      </c>
      <c r="AJ47" s="4">
        <v>167.988801</v>
      </c>
      <c r="AK47" s="4">
        <v>1278</v>
      </c>
      <c r="AL47" s="4">
        <v>358</v>
      </c>
      <c r="AM47" s="4">
        <v>2037</v>
      </c>
      <c r="AN47" s="4">
        <v>85</v>
      </c>
      <c r="AO47" s="4">
        <v>16.009861000000001</v>
      </c>
      <c r="AP47" s="4">
        <v>11859.5</v>
      </c>
      <c r="AQ47" s="4">
        <v>27</v>
      </c>
      <c r="AR47" s="4">
        <v>121</v>
      </c>
      <c r="AS47" s="4">
        <v>66447</v>
      </c>
      <c r="AT47" s="4">
        <v>4.8449999999999998</v>
      </c>
      <c r="AU47" s="4">
        <v>27.567</v>
      </c>
      <c r="AV47" s="4">
        <v>58292</v>
      </c>
      <c r="AW47" s="4">
        <v>0</v>
      </c>
      <c r="AX47" s="4">
        <v>0.49</v>
      </c>
      <c r="AY47">
        <v>0.87818181818181806</v>
      </c>
      <c r="AZ47" t="s">
        <v>69</v>
      </c>
      <c r="BA47" t="s">
        <v>186</v>
      </c>
      <c r="BB47">
        <v>6</v>
      </c>
      <c r="BC47" t="s">
        <v>194</v>
      </c>
      <c r="BD47">
        <v>15</v>
      </c>
      <c r="BE47">
        <v>192652.50400000004</v>
      </c>
      <c r="BF47">
        <v>3.8355110089822647E-2</v>
      </c>
      <c r="BG47">
        <v>3.3682760315244246E-2</v>
      </c>
      <c r="BH47">
        <v>330135.283</v>
      </c>
      <c r="BI47">
        <v>2.2382363777821348E-2</v>
      </c>
      <c r="BJ47">
        <v>1.9655784917614019E-2</v>
      </c>
      <c r="BK47">
        <v>1</v>
      </c>
      <c r="BL47" t="s">
        <v>69</v>
      </c>
      <c r="BM47">
        <v>0</v>
      </c>
      <c r="BN47" t="s">
        <v>318</v>
      </c>
    </row>
    <row r="48" spans="1:66">
      <c r="A48" s="136" t="str">
        <f t="shared" si="35"/>
        <v>송도버스</v>
      </c>
      <c r="B48" s="136" t="str">
        <f t="shared" si="1"/>
        <v>8</v>
      </c>
      <c r="C48" s="137" t="str">
        <f t="shared" si="36"/>
        <v>70바2289</v>
      </c>
      <c r="D48" s="112" t="str">
        <f t="shared" si="37"/>
        <v>대형</v>
      </c>
      <c r="E48" s="108" t="str">
        <f t="shared" si="38"/>
        <v>C</v>
      </c>
      <c r="F48" s="157">
        <f t="shared" si="39"/>
        <v>0.85090909090909084</v>
      </c>
      <c r="G48" s="158">
        <f t="shared" si="40"/>
        <v>1.8720000000000001</v>
      </c>
      <c r="H48" s="159">
        <f t="shared" si="41"/>
        <v>2.2000000000000002</v>
      </c>
      <c r="I48" s="160">
        <f t="shared" si="42"/>
        <v>6431.9070000000002</v>
      </c>
      <c r="J48" s="161">
        <f t="shared" si="43"/>
        <v>2.5493629531065511E-2</v>
      </c>
      <c r="K48" s="161">
        <f t="shared" si="44"/>
        <v>0.38515489543835751</v>
      </c>
      <c r="L48" s="161">
        <f t="shared" si="45"/>
        <v>0.30193222632105843</v>
      </c>
      <c r="M48" s="162">
        <f t="shared" si="46"/>
        <v>14.327</v>
      </c>
      <c r="N48" s="163">
        <f t="shared" si="47"/>
        <v>1.57</v>
      </c>
      <c r="O48" s="163">
        <f t="shared" si="48"/>
        <v>48.213000000000001</v>
      </c>
      <c r="P48" s="164">
        <f t="shared" si="49"/>
        <v>0.18666666666666665</v>
      </c>
      <c r="Q48" s="165">
        <f t="shared" si="50"/>
        <v>86</v>
      </c>
      <c r="R48" s="166">
        <f t="shared" si="51"/>
        <v>28.323120716154119</v>
      </c>
      <c r="S48" s="138">
        <f t="shared" si="52"/>
        <v>101</v>
      </c>
      <c r="T48" s="138">
        <f t="shared" si="53"/>
        <v>3101</v>
      </c>
      <c r="U48" t="s">
        <v>116</v>
      </c>
      <c r="V48" t="s">
        <v>118</v>
      </c>
      <c r="W48" t="s">
        <v>116</v>
      </c>
      <c r="X48" s="4" t="s">
        <v>118</v>
      </c>
      <c r="Y48" s="4" t="s">
        <v>212</v>
      </c>
      <c r="Z48" s="4" t="s">
        <v>136</v>
      </c>
      <c r="AA48" s="4" t="s">
        <v>48</v>
      </c>
      <c r="AB48" s="4">
        <v>521</v>
      </c>
      <c r="AC48" s="4">
        <v>6431.9070000000002</v>
      </c>
      <c r="AD48" s="4">
        <v>3434.9749999999999</v>
      </c>
      <c r="AE48" s="4">
        <v>1.8720000000000001</v>
      </c>
      <c r="AF48" s="4">
        <v>2.2000000000000002</v>
      </c>
      <c r="AG48" s="4">
        <v>14.327</v>
      </c>
      <c r="AH48" s="4">
        <v>385.32241900000002</v>
      </c>
      <c r="AI48" s="4">
        <v>9.8232669999999995</v>
      </c>
      <c r="AJ48" s="4">
        <v>148.408816</v>
      </c>
      <c r="AK48" s="4">
        <v>1942</v>
      </c>
      <c r="AL48" s="4">
        <v>101</v>
      </c>
      <c r="AM48" s="4">
        <v>3101</v>
      </c>
      <c r="AN48" s="4">
        <v>86</v>
      </c>
      <c r="AO48" s="4">
        <v>16.692271999999999</v>
      </c>
      <c r="AP48" s="4">
        <v>15829.2</v>
      </c>
      <c r="AQ48" s="4">
        <v>11.2</v>
      </c>
      <c r="AR48" s="4">
        <v>135</v>
      </c>
      <c r="AS48" s="4">
        <v>60459</v>
      </c>
      <c r="AT48" s="4">
        <v>1.57</v>
      </c>
      <c r="AU48" s="4">
        <v>48.213000000000001</v>
      </c>
      <c r="AV48" s="4">
        <v>54295</v>
      </c>
      <c r="AW48" s="4">
        <v>0</v>
      </c>
      <c r="AX48" s="4">
        <v>0.47</v>
      </c>
      <c r="AY48">
        <v>0.85090909090909084</v>
      </c>
      <c r="AZ48" t="s">
        <v>69</v>
      </c>
      <c r="BA48" t="s">
        <v>186</v>
      </c>
      <c r="BB48">
        <v>17</v>
      </c>
      <c r="BC48" t="s">
        <v>421</v>
      </c>
      <c r="BD48">
        <v>17</v>
      </c>
      <c r="BE48">
        <v>192652.50400000004</v>
      </c>
      <c r="BF48">
        <v>3.338605450983393E-2</v>
      </c>
      <c r="BG48">
        <v>2.8408497292004141E-2</v>
      </c>
      <c r="BH48">
        <v>330135.283</v>
      </c>
      <c r="BI48">
        <v>1.9482640393816981E-2</v>
      </c>
      <c r="BJ48">
        <v>1.6577955826011539E-2</v>
      </c>
      <c r="BK48">
        <v>1</v>
      </c>
      <c r="BL48" t="s">
        <v>67</v>
      </c>
      <c r="BM48">
        <v>1</v>
      </c>
      <c r="BN48" t="s">
        <v>320</v>
      </c>
    </row>
    <row r="49" spans="1:66">
      <c r="A49" s="139" t="str">
        <f t="shared" ref="A49:A56" si="54">W49</f>
        <v>송도버스</v>
      </c>
      <c r="B49" s="139" t="str">
        <f t="shared" si="1"/>
        <v>8</v>
      </c>
      <c r="C49" s="140" t="str">
        <f t="shared" ref="C49:C56" si="55">Y49</f>
        <v>70바2291</v>
      </c>
      <c r="D49" s="128" t="str">
        <f t="shared" ref="D49:D56" si="56">Z49</f>
        <v>대형</v>
      </c>
      <c r="E49" s="124" t="str">
        <f t="shared" ref="E49:E56" si="57">AZ49</f>
        <v>C</v>
      </c>
      <c r="F49" s="147">
        <f t="shared" ref="F49:F56" si="58">G49/H49</f>
        <v>0.87523809523809526</v>
      </c>
      <c r="G49" s="148">
        <f t="shared" ref="G49:G56" si="59">AE49</f>
        <v>1.8380000000000001</v>
      </c>
      <c r="H49" s="149">
        <f t="shared" ref="H49:H56" si="60">AF49</f>
        <v>2.1</v>
      </c>
      <c r="I49" s="150">
        <f t="shared" ref="I49:I56" si="61">AC49</f>
        <v>6066.6080000000002</v>
      </c>
      <c r="J49" s="151">
        <f t="shared" ref="J49:J56" si="62">AI49/AH49</f>
        <v>1.6760659990187738E-2</v>
      </c>
      <c r="K49" s="151">
        <f t="shared" ref="K49:K56" si="63">AJ49/AH49</f>
        <v>0.42649457646421285</v>
      </c>
      <c r="L49" s="151">
        <f t="shared" ref="L49:L56" si="64">AK49/AC49</f>
        <v>0.2411561782135915</v>
      </c>
      <c r="M49" s="152">
        <f t="shared" ref="M49:M56" si="65">AG49</f>
        <v>15.256</v>
      </c>
      <c r="N49" s="153">
        <f t="shared" ref="N49:N56" si="66">IF(AW49=0,AT49,"속도계이상")</f>
        <v>0.77500000000000002</v>
      </c>
      <c r="O49" s="153">
        <f t="shared" ref="O49:O56" si="67">IF(AW49=0,AU49,"속도계이상")</f>
        <v>39.759</v>
      </c>
      <c r="P49" s="154">
        <f t="shared" ref="P49:P56" si="68">AQ49/60</f>
        <v>0.6</v>
      </c>
      <c r="Q49" s="155">
        <f t="shared" ref="Q49:Q56" si="69">AN49</f>
        <v>85</v>
      </c>
      <c r="R49" s="156">
        <f t="shared" ref="R49:R56" si="70">AC49/(AH49-AI49-AJ49)</f>
        <v>28.399907034033877</v>
      </c>
      <c r="S49" s="141">
        <f t="shared" ref="S49:S56" si="71">IF(AW49=0,AL49,"속도계이상")</f>
        <v>47</v>
      </c>
      <c r="T49" s="141">
        <f t="shared" ref="T49:T56" si="72">IF(AW49=0,AM49,"속도계이상")</f>
        <v>2412</v>
      </c>
      <c r="U49" t="s">
        <v>116</v>
      </c>
      <c r="V49" t="s">
        <v>118</v>
      </c>
      <c r="W49" t="s">
        <v>116</v>
      </c>
      <c r="X49" s="4" t="s">
        <v>118</v>
      </c>
      <c r="Y49" s="4" t="s">
        <v>213</v>
      </c>
      <c r="Z49" s="4" t="s">
        <v>136</v>
      </c>
      <c r="AA49" s="4" t="s">
        <v>48</v>
      </c>
      <c r="AB49" s="4">
        <v>521</v>
      </c>
      <c r="AC49" s="4">
        <v>6066.6080000000002</v>
      </c>
      <c r="AD49" s="4">
        <v>3301.5439999999999</v>
      </c>
      <c r="AE49" s="4">
        <v>1.8380000000000001</v>
      </c>
      <c r="AF49" s="4">
        <v>2.1</v>
      </c>
      <c r="AG49" s="4">
        <v>15.256</v>
      </c>
      <c r="AH49" s="4">
        <v>383.68328000000002</v>
      </c>
      <c r="AI49" s="4">
        <v>6.4307850000000002</v>
      </c>
      <c r="AJ49" s="4">
        <v>163.63883799999999</v>
      </c>
      <c r="AK49" s="4">
        <v>1463</v>
      </c>
      <c r="AL49" s="4">
        <v>47</v>
      </c>
      <c r="AM49" s="4">
        <v>2412</v>
      </c>
      <c r="AN49" s="4">
        <v>85</v>
      </c>
      <c r="AO49" s="4">
        <v>15.811499</v>
      </c>
      <c r="AP49" s="4">
        <v>10831.9</v>
      </c>
      <c r="AQ49" s="4">
        <v>36</v>
      </c>
      <c r="AR49" s="4">
        <v>163</v>
      </c>
      <c r="AS49" s="4">
        <v>115266</v>
      </c>
      <c r="AT49" s="4">
        <v>0.77500000000000002</v>
      </c>
      <c r="AU49" s="4">
        <v>39.759</v>
      </c>
      <c r="AV49" s="4">
        <v>48822</v>
      </c>
      <c r="AW49" s="4">
        <v>0</v>
      </c>
      <c r="AX49" s="4">
        <v>0.48</v>
      </c>
      <c r="AY49">
        <v>0.87523809523809526</v>
      </c>
      <c r="AZ49" t="s">
        <v>69</v>
      </c>
      <c r="BA49" t="s">
        <v>186</v>
      </c>
      <c r="BB49">
        <v>8</v>
      </c>
      <c r="BC49" t="s">
        <v>344</v>
      </c>
      <c r="BD49">
        <v>12</v>
      </c>
      <c r="BE49">
        <v>192652.50400000004</v>
      </c>
      <c r="BF49">
        <v>3.1489899555107774E-2</v>
      </c>
      <c r="BG49">
        <v>2.7561159705851473E-2</v>
      </c>
      <c r="BH49">
        <v>330135.283</v>
      </c>
      <c r="BI49">
        <v>1.8376127340499985E-2</v>
      </c>
      <c r="BJ49">
        <v>1.6083486691351893E-2</v>
      </c>
      <c r="BK49">
        <v>1</v>
      </c>
      <c r="BL49" t="s">
        <v>69</v>
      </c>
      <c r="BM49">
        <v>0</v>
      </c>
      <c r="BN49" t="s">
        <v>318</v>
      </c>
    </row>
    <row r="50" spans="1:66">
      <c r="A50" s="136" t="str">
        <f t="shared" si="54"/>
        <v>송도버스</v>
      </c>
      <c r="B50" s="136" t="str">
        <f t="shared" si="1"/>
        <v>8</v>
      </c>
      <c r="C50" s="137" t="str">
        <f t="shared" si="55"/>
        <v>70바2293</v>
      </c>
      <c r="D50" s="112" t="str">
        <f t="shared" si="56"/>
        <v>대형</v>
      </c>
      <c r="E50" s="108" t="str">
        <f t="shared" si="57"/>
        <v>C</v>
      </c>
      <c r="F50" s="157">
        <f t="shared" si="58"/>
        <v>0.89449999999999996</v>
      </c>
      <c r="G50" s="158">
        <f t="shared" si="59"/>
        <v>1.7889999999999999</v>
      </c>
      <c r="H50" s="159">
        <f t="shared" si="60"/>
        <v>2</v>
      </c>
      <c r="I50" s="160">
        <f t="shared" si="61"/>
        <v>7090.2830000000004</v>
      </c>
      <c r="J50" s="161">
        <f t="shared" si="62"/>
        <v>2.8819407813319594E-2</v>
      </c>
      <c r="K50" s="161">
        <f t="shared" si="63"/>
        <v>0.41077651747416016</v>
      </c>
      <c r="L50" s="161">
        <f t="shared" si="64"/>
        <v>0.2418803311518031</v>
      </c>
      <c r="M50" s="162">
        <f t="shared" si="65"/>
        <v>16.404</v>
      </c>
      <c r="N50" s="163">
        <f t="shared" si="66"/>
        <v>6.1349999999999998</v>
      </c>
      <c r="O50" s="163">
        <f t="shared" si="67"/>
        <v>43.171999999999997</v>
      </c>
      <c r="P50" s="164">
        <f t="shared" si="68"/>
        <v>0</v>
      </c>
      <c r="Q50" s="165">
        <f t="shared" si="69"/>
        <v>81</v>
      </c>
      <c r="R50" s="166">
        <f t="shared" si="70"/>
        <v>27.913456652136006</v>
      </c>
      <c r="S50" s="138">
        <f t="shared" si="71"/>
        <v>435</v>
      </c>
      <c r="T50" s="138">
        <f t="shared" si="72"/>
        <v>3061</v>
      </c>
      <c r="U50" t="s">
        <v>116</v>
      </c>
      <c r="V50" t="s">
        <v>118</v>
      </c>
      <c r="W50" t="s">
        <v>116</v>
      </c>
      <c r="X50" s="4" t="s">
        <v>118</v>
      </c>
      <c r="Y50" s="4" t="s">
        <v>215</v>
      </c>
      <c r="Z50" s="4" t="s">
        <v>136</v>
      </c>
      <c r="AA50" s="4" t="s">
        <v>48</v>
      </c>
      <c r="AB50" s="4">
        <v>521</v>
      </c>
      <c r="AC50" s="4">
        <v>7090.2830000000004</v>
      </c>
      <c r="AD50" s="4">
        <v>3963.0749999999998</v>
      </c>
      <c r="AE50" s="4">
        <v>1.7889999999999999</v>
      </c>
      <c r="AF50" s="4">
        <v>2</v>
      </c>
      <c r="AG50" s="4">
        <v>16.404</v>
      </c>
      <c r="AH50" s="4">
        <v>453.261326</v>
      </c>
      <c r="AI50" s="4">
        <v>13.062723</v>
      </c>
      <c r="AJ50" s="4">
        <v>186.189109</v>
      </c>
      <c r="AK50" s="4">
        <v>1715</v>
      </c>
      <c r="AL50" s="4">
        <v>435</v>
      </c>
      <c r="AM50" s="4">
        <v>3061</v>
      </c>
      <c r="AN50" s="4">
        <v>81</v>
      </c>
      <c r="AO50" s="4">
        <v>15.642814</v>
      </c>
      <c r="AP50" s="4">
        <v>16328</v>
      </c>
      <c r="AQ50" s="4">
        <v>0</v>
      </c>
      <c r="AR50" s="4">
        <v>174</v>
      </c>
      <c r="AS50" s="4">
        <v>105478</v>
      </c>
      <c r="AT50" s="4">
        <v>6.1349999999999998</v>
      </c>
      <c r="AU50" s="4">
        <v>43.171999999999997</v>
      </c>
      <c r="AV50" s="4">
        <v>1774</v>
      </c>
      <c r="AW50" s="4">
        <v>0</v>
      </c>
      <c r="AX50" s="4">
        <v>0.5</v>
      </c>
      <c r="AY50">
        <v>0.89449999999999996</v>
      </c>
      <c r="AZ50" t="s">
        <v>69</v>
      </c>
      <c r="BA50" t="s">
        <v>186</v>
      </c>
      <c r="BB50">
        <v>3</v>
      </c>
      <c r="BC50" t="s">
        <v>352</v>
      </c>
      <c r="BD50">
        <v>4</v>
      </c>
      <c r="BE50">
        <v>192652.50400000004</v>
      </c>
      <c r="BF50">
        <v>3.6803482190919244E-2</v>
      </c>
      <c r="BG50">
        <v>3.2920714819777264E-2</v>
      </c>
      <c r="BH50">
        <v>330135.283</v>
      </c>
      <c r="BI50">
        <v>2.1476901637320602E-2</v>
      </c>
      <c r="BJ50">
        <v>1.9211088514583276E-2</v>
      </c>
      <c r="BK50">
        <v>1</v>
      </c>
      <c r="BL50" t="s">
        <v>68</v>
      </c>
      <c r="BM50">
        <v>-1</v>
      </c>
      <c r="BN50" t="s">
        <v>319</v>
      </c>
    </row>
    <row r="51" spans="1:66">
      <c r="A51" s="139" t="str">
        <f t="shared" si="54"/>
        <v>송도버스</v>
      </c>
      <c r="B51" s="139" t="str">
        <f t="shared" si="1"/>
        <v>8</v>
      </c>
      <c r="C51" s="140" t="str">
        <f t="shared" si="55"/>
        <v>70바2295</v>
      </c>
      <c r="D51" s="128" t="str">
        <f t="shared" si="56"/>
        <v>대형</v>
      </c>
      <c r="E51" s="124" t="str">
        <f t="shared" si="57"/>
        <v>B</v>
      </c>
      <c r="F51" s="147">
        <f t="shared" si="58"/>
        <v>0.91142857142857137</v>
      </c>
      <c r="G51" s="148">
        <f t="shared" si="59"/>
        <v>1.9139999999999999</v>
      </c>
      <c r="H51" s="149">
        <f t="shared" si="60"/>
        <v>2.1</v>
      </c>
      <c r="I51" s="150">
        <f t="shared" si="61"/>
        <v>6559.0510000000004</v>
      </c>
      <c r="J51" s="151">
        <f t="shared" si="62"/>
        <v>2.2110185410926075E-2</v>
      </c>
      <c r="K51" s="151">
        <f t="shared" si="63"/>
        <v>0.39762484726663477</v>
      </c>
      <c r="L51" s="151">
        <f t="shared" si="64"/>
        <v>0.20978644624046983</v>
      </c>
      <c r="M51" s="152">
        <f t="shared" si="65"/>
        <v>13.279</v>
      </c>
      <c r="N51" s="153">
        <f t="shared" si="66"/>
        <v>0.86899999999999999</v>
      </c>
      <c r="O51" s="153">
        <f t="shared" si="67"/>
        <v>45.905999999999999</v>
      </c>
      <c r="P51" s="154">
        <f t="shared" si="68"/>
        <v>0.17833333333333332</v>
      </c>
      <c r="Q51" s="155">
        <f t="shared" si="69"/>
        <v>86</v>
      </c>
      <c r="R51" s="156">
        <f t="shared" si="70"/>
        <v>28.122765020762664</v>
      </c>
      <c r="S51" s="141">
        <f t="shared" si="71"/>
        <v>57</v>
      </c>
      <c r="T51" s="141">
        <f t="shared" si="72"/>
        <v>3011</v>
      </c>
      <c r="U51" t="s">
        <v>116</v>
      </c>
      <c r="V51" t="s">
        <v>118</v>
      </c>
      <c r="W51" t="s">
        <v>116</v>
      </c>
      <c r="X51" s="4" t="s">
        <v>118</v>
      </c>
      <c r="Y51" s="4" t="s">
        <v>216</v>
      </c>
      <c r="Z51" s="4" t="s">
        <v>136</v>
      </c>
      <c r="AA51" s="4" t="s">
        <v>48</v>
      </c>
      <c r="AB51" s="4">
        <v>521</v>
      </c>
      <c r="AC51" s="4">
        <v>6559.0510000000004</v>
      </c>
      <c r="AD51" s="4">
        <v>3427.4360000000001</v>
      </c>
      <c r="AE51" s="4">
        <v>1.9139999999999999</v>
      </c>
      <c r="AF51" s="4">
        <v>2.1</v>
      </c>
      <c r="AG51" s="4">
        <v>13.279</v>
      </c>
      <c r="AH51" s="4">
        <v>401.93575199999998</v>
      </c>
      <c r="AI51" s="4">
        <v>8.8868740000000006</v>
      </c>
      <c r="AJ51" s="4">
        <v>159.81964199999999</v>
      </c>
      <c r="AK51" s="4">
        <v>1376</v>
      </c>
      <c r="AL51" s="4">
        <v>57</v>
      </c>
      <c r="AM51" s="4">
        <v>3011</v>
      </c>
      <c r="AN51" s="4">
        <v>86</v>
      </c>
      <c r="AO51" s="4">
        <v>16.318655</v>
      </c>
      <c r="AP51" s="4">
        <v>9864.4</v>
      </c>
      <c r="AQ51" s="4">
        <v>10.7</v>
      </c>
      <c r="AR51" s="4">
        <v>120</v>
      </c>
      <c r="AS51" s="4">
        <v>59461</v>
      </c>
      <c r="AT51" s="4">
        <v>0.86899999999999999</v>
      </c>
      <c r="AU51" s="4">
        <v>45.905999999999999</v>
      </c>
      <c r="AV51" s="4">
        <v>57711</v>
      </c>
      <c r="AW51" s="4">
        <v>0</v>
      </c>
      <c r="AX51" s="4">
        <v>0.46</v>
      </c>
      <c r="AY51">
        <v>0.91142857142857137</v>
      </c>
      <c r="AZ51" t="s">
        <v>68</v>
      </c>
      <c r="BA51" t="s">
        <v>186</v>
      </c>
      <c r="BB51">
        <v>3</v>
      </c>
      <c r="BC51" t="s">
        <v>353</v>
      </c>
      <c r="BD51">
        <v>17</v>
      </c>
      <c r="BE51">
        <v>192652.50400000004</v>
      </c>
      <c r="BF51">
        <v>3.4046019978022188E-2</v>
      </c>
      <c r="BG51">
        <v>3.1030515351397364E-2</v>
      </c>
      <c r="BH51">
        <v>330135.283</v>
      </c>
      <c r="BI51">
        <v>1.9867767360085532E-2</v>
      </c>
      <c r="BJ51">
        <v>1.8108050822477954E-2</v>
      </c>
      <c r="BK51">
        <v>1</v>
      </c>
      <c r="BL51" t="s">
        <v>68</v>
      </c>
      <c r="BM51">
        <v>0</v>
      </c>
      <c r="BN51" t="s">
        <v>318</v>
      </c>
    </row>
    <row r="52" spans="1:66">
      <c r="A52" s="136" t="str">
        <f t="shared" si="54"/>
        <v>송도버스</v>
      </c>
      <c r="B52" s="136" t="str">
        <f t="shared" si="1"/>
        <v>8</v>
      </c>
      <c r="C52" s="137" t="str">
        <f t="shared" si="55"/>
        <v>70바2296</v>
      </c>
      <c r="D52" s="112" t="str">
        <f t="shared" si="56"/>
        <v>대형</v>
      </c>
      <c r="E52" s="108" t="str">
        <f t="shared" si="57"/>
        <v>C</v>
      </c>
      <c r="F52" s="157">
        <f t="shared" si="58"/>
        <v>0.85904761904761906</v>
      </c>
      <c r="G52" s="158">
        <f t="shared" si="59"/>
        <v>1.804</v>
      </c>
      <c r="H52" s="159">
        <f t="shared" si="60"/>
        <v>2.1</v>
      </c>
      <c r="I52" s="160">
        <f t="shared" si="61"/>
        <v>5899.8729999999996</v>
      </c>
      <c r="J52" s="161">
        <f t="shared" si="62"/>
        <v>3.3155473818512006E-2</v>
      </c>
      <c r="K52" s="161">
        <f t="shared" si="63"/>
        <v>0.37676346451206744</v>
      </c>
      <c r="L52" s="161">
        <f t="shared" si="64"/>
        <v>0.26153105329555398</v>
      </c>
      <c r="M52" s="162">
        <f t="shared" si="65"/>
        <v>12.836</v>
      </c>
      <c r="N52" s="163">
        <f t="shared" si="66"/>
        <v>0.373</v>
      </c>
      <c r="O52" s="163">
        <f t="shared" si="67"/>
        <v>21.356000000000002</v>
      </c>
      <c r="P52" s="164">
        <f t="shared" si="68"/>
        <v>0.22666666666666666</v>
      </c>
      <c r="Q52" s="165">
        <f t="shared" si="69"/>
        <v>82</v>
      </c>
      <c r="R52" s="166">
        <f t="shared" si="70"/>
        <v>27.735746770076908</v>
      </c>
      <c r="S52" s="138">
        <f t="shared" si="71"/>
        <v>22</v>
      </c>
      <c r="T52" s="138">
        <f t="shared" si="72"/>
        <v>1260</v>
      </c>
      <c r="U52" t="s">
        <v>116</v>
      </c>
      <c r="V52" t="s">
        <v>118</v>
      </c>
      <c r="W52" t="s">
        <v>116</v>
      </c>
      <c r="X52" s="4" t="s">
        <v>118</v>
      </c>
      <c r="Y52" s="4" t="s">
        <v>217</v>
      </c>
      <c r="Z52" s="4" t="s">
        <v>136</v>
      </c>
      <c r="AA52" s="4" t="s">
        <v>48</v>
      </c>
      <c r="AB52" s="4">
        <v>521</v>
      </c>
      <c r="AC52" s="4">
        <v>5899.8729999999996</v>
      </c>
      <c r="AD52" s="4">
        <v>3270.5929999999998</v>
      </c>
      <c r="AE52" s="4">
        <v>1.804</v>
      </c>
      <c r="AF52" s="4">
        <v>2.1</v>
      </c>
      <c r="AG52" s="4">
        <v>12.836</v>
      </c>
      <c r="AH52" s="4">
        <v>360.48825799999997</v>
      </c>
      <c r="AI52" s="4">
        <v>11.952159</v>
      </c>
      <c r="AJ52" s="4">
        <v>135.818805</v>
      </c>
      <c r="AK52" s="4">
        <v>1543</v>
      </c>
      <c r="AL52" s="4">
        <v>22</v>
      </c>
      <c r="AM52" s="4">
        <v>1260</v>
      </c>
      <c r="AN52" s="4">
        <v>82</v>
      </c>
      <c r="AO52" s="4">
        <v>16.366337999999999</v>
      </c>
      <c r="AP52" s="4">
        <v>8291.6</v>
      </c>
      <c r="AQ52" s="4">
        <v>13.6</v>
      </c>
      <c r="AR52" s="4">
        <v>125</v>
      </c>
      <c r="AS52" s="4">
        <v>55601</v>
      </c>
      <c r="AT52" s="4">
        <v>0.373</v>
      </c>
      <c r="AU52" s="4">
        <v>21.356000000000002</v>
      </c>
      <c r="AV52" s="4">
        <v>49671</v>
      </c>
      <c r="AW52" s="4">
        <v>0</v>
      </c>
      <c r="AX52" s="4">
        <v>0.43</v>
      </c>
      <c r="AY52">
        <v>0.85904761904761906</v>
      </c>
      <c r="AZ52" t="s">
        <v>69</v>
      </c>
      <c r="BA52" t="s">
        <v>186</v>
      </c>
      <c r="BB52">
        <v>14</v>
      </c>
      <c r="BC52" t="s">
        <v>388</v>
      </c>
      <c r="BD52">
        <v>16</v>
      </c>
      <c r="BE52">
        <v>192652.50400000004</v>
      </c>
      <c r="BF52">
        <v>3.0624429361167289E-2</v>
      </c>
      <c r="BG52">
        <v>2.6307843127402756E-2</v>
      </c>
      <c r="BH52">
        <v>330135.283</v>
      </c>
      <c r="BI52">
        <v>1.7871076809442388E-2</v>
      </c>
      <c r="BJ52">
        <v>1.5352105982968604E-2</v>
      </c>
      <c r="BK52">
        <v>1</v>
      </c>
      <c r="BL52" t="s">
        <v>67</v>
      </c>
      <c r="BM52">
        <v>1</v>
      </c>
      <c r="BN52" t="s">
        <v>320</v>
      </c>
    </row>
    <row r="53" spans="1:66">
      <c r="A53" s="139" t="str">
        <f t="shared" si="54"/>
        <v>송도버스</v>
      </c>
      <c r="B53" s="139" t="str">
        <f t="shared" si="1"/>
        <v>8</v>
      </c>
      <c r="C53" s="140" t="str">
        <f t="shared" si="55"/>
        <v>70바2307</v>
      </c>
      <c r="D53" s="128" t="str">
        <f t="shared" si="56"/>
        <v>대형</v>
      </c>
      <c r="E53" s="124" t="str">
        <f t="shared" si="57"/>
        <v>C</v>
      </c>
      <c r="F53" s="147">
        <f t="shared" si="58"/>
        <v>0.89809523809523806</v>
      </c>
      <c r="G53" s="148">
        <f t="shared" si="59"/>
        <v>1.8859999999999999</v>
      </c>
      <c r="H53" s="149">
        <f t="shared" si="60"/>
        <v>2.1</v>
      </c>
      <c r="I53" s="150">
        <f t="shared" si="61"/>
        <v>5358.1080000000002</v>
      </c>
      <c r="J53" s="151">
        <f t="shared" si="62"/>
        <v>3.5467604494352947E-2</v>
      </c>
      <c r="K53" s="151">
        <f t="shared" si="63"/>
        <v>0.40949907264797442</v>
      </c>
      <c r="L53" s="151">
        <f t="shared" si="64"/>
        <v>0.23814376268638107</v>
      </c>
      <c r="M53" s="152">
        <f t="shared" si="65"/>
        <v>15.727</v>
      </c>
      <c r="N53" s="153">
        <f t="shared" si="66"/>
        <v>2.93</v>
      </c>
      <c r="O53" s="153">
        <f t="shared" si="67"/>
        <v>60.972999999999999</v>
      </c>
      <c r="P53" s="154">
        <f t="shared" si="68"/>
        <v>0</v>
      </c>
      <c r="Q53" s="155">
        <f t="shared" si="69"/>
        <v>80</v>
      </c>
      <c r="R53" s="156">
        <f t="shared" si="70"/>
        <v>28.009572473127598</v>
      </c>
      <c r="S53" s="141">
        <f t="shared" si="71"/>
        <v>157</v>
      </c>
      <c r="T53" s="141">
        <f t="shared" si="72"/>
        <v>3267</v>
      </c>
      <c r="U53" t="s">
        <v>116</v>
      </c>
      <c r="V53" t="s">
        <v>118</v>
      </c>
      <c r="W53" t="s">
        <v>116</v>
      </c>
      <c r="X53" s="4" t="s">
        <v>118</v>
      </c>
      <c r="Y53" s="4" t="s">
        <v>218</v>
      </c>
      <c r="Z53" s="4" t="s">
        <v>136</v>
      </c>
      <c r="AA53" s="4" t="s">
        <v>48</v>
      </c>
      <c r="AB53" s="4">
        <v>521</v>
      </c>
      <c r="AC53" s="4">
        <v>5358.1080000000002</v>
      </c>
      <c r="AD53" s="4">
        <v>2841.2040000000002</v>
      </c>
      <c r="AE53" s="4">
        <v>1.8859999999999999</v>
      </c>
      <c r="AF53" s="4">
        <v>2.1</v>
      </c>
      <c r="AG53" s="4">
        <v>15.727</v>
      </c>
      <c r="AH53" s="4">
        <v>344.65606500000001</v>
      </c>
      <c r="AI53" s="4">
        <v>12.224125000000001</v>
      </c>
      <c r="AJ53" s="4">
        <v>141.13633899999999</v>
      </c>
      <c r="AK53" s="4">
        <v>1276</v>
      </c>
      <c r="AL53" s="4">
        <v>157</v>
      </c>
      <c r="AM53" s="4">
        <v>3267</v>
      </c>
      <c r="AN53" s="4">
        <v>80</v>
      </c>
      <c r="AO53" s="4">
        <v>15.546246</v>
      </c>
      <c r="AP53" s="4">
        <v>10966.5</v>
      </c>
      <c r="AQ53" s="4">
        <v>0</v>
      </c>
      <c r="AR53" s="4">
        <v>141</v>
      </c>
      <c r="AS53" s="4">
        <v>80611</v>
      </c>
      <c r="AT53" s="4">
        <v>2.93</v>
      </c>
      <c r="AU53" s="4">
        <v>60.972999999999999</v>
      </c>
      <c r="AV53" s="4">
        <v>6665</v>
      </c>
      <c r="AW53" s="4">
        <v>0</v>
      </c>
      <c r="AX53" s="4">
        <v>0.51</v>
      </c>
      <c r="AY53">
        <v>0.89809523809523806</v>
      </c>
      <c r="AZ53" t="s">
        <v>69</v>
      </c>
      <c r="BA53" t="s">
        <v>186</v>
      </c>
      <c r="BB53">
        <v>1</v>
      </c>
      <c r="BC53" t="s">
        <v>345</v>
      </c>
      <c r="BD53">
        <v>8</v>
      </c>
      <c r="BE53">
        <v>192652.50400000004</v>
      </c>
      <c r="BF53">
        <v>2.781229357911693E-2</v>
      </c>
      <c r="BG53">
        <v>2.4978088423911679E-2</v>
      </c>
      <c r="BH53">
        <v>330135.283</v>
      </c>
      <c r="BI53">
        <v>1.6230037429837512E-2</v>
      </c>
      <c r="BJ53">
        <v>1.4576119329844546E-2</v>
      </c>
      <c r="BK53">
        <v>1</v>
      </c>
      <c r="BL53" t="s">
        <v>68</v>
      </c>
      <c r="BM53">
        <v>-1</v>
      </c>
      <c r="BN53" t="s">
        <v>319</v>
      </c>
    </row>
    <row r="54" spans="1:66">
      <c r="A54" s="136" t="str">
        <f t="shared" si="54"/>
        <v>송도버스</v>
      </c>
      <c r="B54" s="136" t="str">
        <f t="shared" si="1"/>
        <v>8</v>
      </c>
      <c r="C54" s="137" t="str">
        <f t="shared" si="55"/>
        <v>70바2308</v>
      </c>
      <c r="D54" s="112" t="str">
        <f t="shared" si="56"/>
        <v>대형</v>
      </c>
      <c r="E54" s="108" t="str">
        <f t="shared" si="57"/>
        <v>C</v>
      </c>
      <c r="F54" s="157">
        <f t="shared" si="58"/>
        <v>0.875</v>
      </c>
      <c r="G54" s="158">
        <f t="shared" si="59"/>
        <v>1.925</v>
      </c>
      <c r="H54" s="159">
        <f t="shared" si="60"/>
        <v>2.2000000000000002</v>
      </c>
      <c r="I54" s="160">
        <f t="shared" si="61"/>
        <v>6558.76</v>
      </c>
      <c r="J54" s="161">
        <f t="shared" si="62"/>
        <v>2.0001024292465423E-2</v>
      </c>
      <c r="K54" s="161">
        <f t="shared" si="63"/>
        <v>0.39134711091930452</v>
      </c>
      <c r="L54" s="161">
        <f t="shared" si="64"/>
        <v>0.24958986149821002</v>
      </c>
      <c r="M54" s="162">
        <f t="shared" si="65"/>
        <v>16.298999999999999</v>
      </c>
      <c r="N54" s="163">
        <f t="shared" si="66"/>
        <v>0.82299999999999995</v>
      </c>
      <c r="O54" s="163">
        <f t="shared" si="67"/>
        <v>19.760000000000002</v>
      </c>
      <c r="P54" s="164">
        <f t="shared" si="68"/>
        <v>1.0916666666666666</v>
      </c>
      <c r="Q54" s="165">
        <f t="shared" si="69"/>
        <v>87</v>
      </c>
      <c r="R54" s="166">
        <f t="shared" si="70"/>
        <v>28.207286838852902</v>
      </c>
      <c r="S54" s="138">
        <f t="shared" si="71"/>
        <v>54</v>
      </c>
      <c r="T54" s="138">
        <f t="shared" si="72"/>
        <v>1296</v>
      </c>
      <c r="U54" t="s">
        <v>116</v>
      </c>
      <c r="V54" t="s">
        <v>118</v>
      </c>
      <c r="W54" t="s">
        <v>116</v>
      </c>
      <c r="X54" s="4" t="s">
        <v>118</v>
      </c>
      <c r="Y54" s="4" t="s">
        <v>219</v>
      </c>
      <c r="Z54" s="4" t="s">
        <v>136</v>
      </c>
      <c r="AA54" s="4" t="s">
        <v>48</v>
      </c>
      <c r="AB54" s="4">
        <v>521</v>
      </c>
      <c r="AC54" s="4">
        <v>6558.76</v>
      </c>
      <c r="AD54" s="4">
        <v>3406.9830000000002</v>
      </c>
      <c r="AE54" s="4">
        <v>1.925</v>
      </c>
      <c r="AF54" s="4">
        <v>2.2000000000000002</v>
      </c>
      <c r="AG54" s="4">
        <v>16.298999999999999</v>
      </c>
      <c r="AH54" s="4">
        <v>395.00436999999999</v>
      </c>
      <c r="AI54" s="4">
        <v>7.9004919999999998</v>
      </c>
      <c r="AJ54" s="4">
        <v>154.58381900000001</v>
      </c>
      <c r="AK54" s="4">
        <v>1637</v>
      </c>
      <c r="AL54" s="4">
        <v>54</v>
      </c>
      <c r="AM54" s="4">
        <v>1296</v>
      </c>
      <c r="AN54" s="4">
        <v>87</v>
      </c>
      <c r="AO54" s="4">
        <v>16.604271000000001</v>
      </c>
      <c r="AP54" s="4">
        <v>13766.4</v>
      </c>
      <c r="AQ54" s="4">
        <v>65.5</v>
      </c>
      <c r="AR54" s="4">
        <v>148</v>
      </c>
      <c r="AS54" s="4">
        <v>49664</v>
      </c>
      <c r="AT54" s="4">
        <v>0.82299999999999995</v>
      </c>
      <c r="AU54" s="4">
        <v>19.760000000000002</v>
      </c>
      <c r="AV54" s="4">
        <v>56905</v>
      </c>
      <c r="AW54" s="4">
        <v>0</v>
      </c>
      <c r="AX54" s="4">
        <v>0.53</v>
      </c>
      <c r="AY54">
        <v>0.875</v>
      </c>
      <c r="AZ54" t="s">
        <v>69</v>
      </c>
      <c r="BA54" t="s">
        <v>186</v>
      </c>
      <c r="BB54">
        <v>9</v>
      </c>
      <c r="BC54" t="s">
        <v>346</v>
      </c>
      <c r="BD54">
        <v>16</v>
      </c>
      <c r="BE54">
        <v>192652.50400000004</v>
      </c>
      <c r="BF54">
        <v>3.4044509486365143E-2</v>
      </c>
      <c r="BG54">
        <v>2.97889458005695E-2</v>
      </c>
      <c r="BH54">
        <v>330135.283</v>
      </c>
      <c r="BI54">
        <v>1.9866885903255607E-2</v>
      </c>
      <c r="BJ54">
        <v>1.7383525165348655E-2</v>
      </c>
      <c r="BK54">
        <v>1</v>
      </c>
      <c r="BL54" t="s">
        <v>69</v>
      </c>
      <c r="BM54">
        <v>0</v>
      </c>
      <c r="BN54" t="s">
        <v>318</v>
      </c>
    </row>
    <row r="55" spans="1:66">
      <c r="A55" s="139" t="str">
        <f t="shared" si="54"/>
        <v>송도버스</v>
      </c>
      <c r="B55" s="139" t="str">
        <f t="shared" si="1"/>
        <v>8</v>
      </c>
      <c r="C55" s="140" t="str">
        <f t="shared" si="55"/>
        <v>70바2309</v>
      </c>
      <c r="D55" s="128" t="str">
        <f t="shared" si="56"/>
        <v>대형</v>
      </c>
      <c r="E55" s="124" t="str">
        <f t="shared" si="57"/>
        <v>B</v>
      </c>
      <c r="F55" s="147">
        <f t="shared" si="58"/>
        <v>0.94818181818181801</v>
      </c>
      <c r="G55" s="148">
        <f t="shared" si="59"/>
        <v>2.0859999999999999</v>
      </c>
      <c r="H55" s="149">
        <f t="shared" si="60"/>
        <v>2.2000000000000002</v>
      </c>
      <c r="I55" s="150">
        <f t="shared" si="61"/>
        <v>6396.5780000000004</v>
      </c>
      <c r="J55" s="151">
        <f t="shared" si="62"/>
        <v>2.1857163057664164E-2</v>
      </c>
      <c r="K55" s="151">
        <f t="shared" si="63"/>
        <v>0.36525271894736688</v>
      </c>
      <c r="L55" s="151">
        <f t="shared" si="64"/>
        <v>0.22652737135387077</v>
      </c>
      <c r="M55" s="152">
        <f t="shared" si="65"/>
        <v>12.988</v>
      </c>
      <c r="N55" s="153">
        <f t="shared" si="66"/>
        <v>7.8E-2</v>
      </c>
      <c r="O55" s="153">
        <f t="shared" si="67"/>
        <v>29.937999999999999</v>
      </c>
      <c r="P55" s="154">
        <f t="shared" si="68"/>
        <v>0</v>
      </c>
      <c r="Q55" s="155">
        <f t="shared" si="69"/>
        <v>80</v>
      </c>
      <c r="R55" s="156">
        <f t="shared" si="70"/>
        <v>26.725712731785439</v>
      </c>
      <c r="S55" s="141">
        <f t="shared" si="71"/>
        <v>5</v>
      </c>
      <c r="T55" s="141">
        <f t="shared" si="72"/>
        <v>1915</v>
      </c>
      <c r="U55" t="s">
        <v>116</v>
      </c>
      <c r="V55" t="s">
        <v>118</v>
      </c>
      <c r="W55" t="s">
        <v>116</v>
      </c>
      <c r="X55" s="4" t="s">
        <v>118</v>
      </c>
      <c r="Y55" s="4" t="s">
        <v>220</v>
      </c>
      <c r="Z55" s="4" t="s">
        <v>136</v>
      </c>
      <c r="AA55" s="4" t="s">
        <v>48</v>
      </c>
      <c r="AB55" s="4">
        <v>521</v>
      </c>
      <c r="AC55" s="4">
        <v>6396.5780000000004</v>
      </c>
      <c r="AD55" s="4">
        <v>3066.49</v>
      </c>
      <c r="AE55" s="4">
        <v>2.0859999999999999</v>
      </c>
      <c r="AF55" s="4">
        <v>2.2000000000000002</v>
      </c>
      <c r="AG55" s="4">
        <v>12.988</v>
      </c>
      <c r="AH55" s="4">
        <v>390.51326</v>
      </c>
      <c r="AI55" s="4">
        <v>8.5355120000000007</v>
      </c>
      <c r="AJ55" s="4">
        <v>142.63603000000001</v>
      </c>
      <c r="AK55" s="4">
        <v>1449</v>
      </c>
      <c r="AL55" s="4">
        <v>5</v>
      </c>
      <c r="AM55" s="4">
        <v>1915</v>
      </c>
      <c r="AN55" s="4">
        <v>80</v>
      </c>
      <c r="AO55" s="4">
        <v>16.379925</v>
      </c>
      <c r="AP55" s="4">
        <v>7398.7</v>
      </c>
      <c r="AQ55" s="4">
        <v>0</v>
      </c>
      <c r="AR55" s="4">
        <v>89</v>
      </c>
      <c r="AS55" s="4">
        <v>38214</v>
      </c>
      <c r="AT55" s="4">
        <v>7.8E-2</v>
      </c>
      <c r="AU55" s="4">
        <v>29.937999999999999</v>
      </c>
      <c r="AV55" s="4">
        <v>58019</v>
      </c>
      <c r="AW55" s="4">
        <v>0</v>
      </c>
      <c r="AX55" s="4">
        <v>0.52</v>
      </c>
      <c r="AY55">
        <v>0.94818181818181801</v>
      </c>
      <c r="AZ55" t="s">
        <v>68</v>
      </c>
      <c r="BA55" t="s">
        <v>186</v>
      </c>
      <c r="BB55">
        <v>1</v>
      </c>
      <c r="BC55" t="s">
        <v>350</v>
      </c>
      <c r="BD55">
        <v>16</v>
      </c>
      <c r="BE55">
        <v>192652.50400000004</v>
      </c>
      <c r="BF55">
        <v>3.3202672517560421E-2</v>
      </c>
      <c r="BG55">
        <v>3.148217039619592E-2</v>
      </c>
      <c r="BH55">
        <v>330135.283</v>
      </c>
      <c r="BI55">
        <v>1.9375626688165896E-2</v>
      </c>
      <c r="BJ55">
        <v>1.8371616941597297E-2</v>
      </c>
      <c r="BK55">
        <v>1</v>
      </c>
      <c r="BL55" t="s">
        <v>69</v>
      </c>
      <c r="BM55">
        <v>1</v>
      </c>
      <c r="BN55" t="s">
        <v>320</v>
      </c>
    </row>
    <row r="56" spans="1:66">
      <c r="A56" s="136" t="str">
        <f t="shared" si="54"/>
        <v>송도버스</v>
      </c>
      <c r="B56" s="136" t="str">
        <f t="shared" si="1"/>
        <v>8</v>
      </c>
      <c r="C56" s="137" t="str">
        <f t="shared" si="55"/>
        <v>70바2319</v>
      </c>
      <c r="D56" s="112" t="str">
        <f t="shared" si="56"/>
        <v>대형</v>
      </c>
      <c r="E56" s="108" t="str">
        <f t="shared" si="57"/>
        <v>C</v>
      </c>
      <c r="F56" s="157">
        <f t="shared" si="58"/>
        <v>0.86619047619047618</v>
      </c>
      <c r="G56" s="158">
        <f t="shared" si="59"/>
        <v>1.819</v>
      </c>
      <c r="H56" s="159">
        <f t="shared" si="60"/>
        <v>2.1</v>
      </c>
      <c r="I56" s="160">
        <f t="shared" si="61"/>
        <v>4154.6130000000003</v>
      </c>
      <c r="J56" s="161">
        <f t="shared" si="62"/>
        <v>1.6287603776611217E-2</v>
      </c>
      <c r="K56" s="161">
        <f t="shared" si="63"/>
        <v>0.39259316561050939</v>
      </c>
      <c r="L56" s="161">
        <f t="shared" si="64"/>
        <v>0.24045560922280845</v>
      </c>
      <c r="M56" s="162">
        <f t="shared" si="65"/>
        <v>13.271000000000001</v>
      </c>
      <c r="N56" s="163">
        <f t="shared" si="66"/>
        <v>0.93899999999999995</v>
      </c>
      <c r="O56" s="163">
        <f t="shared" si="67"/>
        <v>22.529</v>
      </c>
      <c r="P56" s="164">
        <f t="shared" si="68"/>
        <v>0</v>
      </c>
      <c r="Q56" s="165">
        <f t="shared" si="69"/>
        <v>78</v>
      </c>
      <c r="R56" s="166">
        <f t="shared" si="70"/>
        <v>26.159432825779426</v>
      </c>
      <c r="S56" s="138">
        <f t="shared" si="71"/>
        <v>39</v>
      </c>
      <c r="T56" s="138">
        <f t="shared" si="72"/>
        <v>936</v>
      </c>
      <c r="U56" t="s">
        <v>116</v>
      </c>
      <c r="V56" t="s">
        <v>118</v>
      </c>
      <c r="W56" t="s">
        <v>116</v>
      </c>
      <c r="X56" s="4" t="s">
        <v>118</v>
      </c>
      <c r="Y56" s="4" t="s">
        <v>223</v>
      </c>
      <c r="Z56" s="4" t="s">
        <v>136</v>
      </c>
      <c r="AA56" s="4" t="s">
        <v>48</v>
      </c>
      <c r="AB56" s="4">
        <v>521</v>
      </c>
      <c r="AC56" s="4">
        <v>4154.6130000000003</v>
      </c>
      <c r="AD56" s="4">
        <v>2283.5590000000002</v>
      </c>
      <c r="AE56" s="4">
        <v>1.819</v>
      </c>
      <c r="AF56" s="4">
        <v>2.1</v>
      </c>
      <c r="AG56" s="4">
        <v>13.271000000000001</v>
      </c>
      <c r="AH56" s="4">
        <v>268.67494199999999</v>
      </c>
      <c r="AI56" s="4">
        <v>4.3760709999999996</v>
      </c>
      <c r="AJ56" s="4">
        <v>105.479946</v>
      </c>
      <c r="AK56" s="4">
        <v>999</v>
      </c>
      <c r="AL56" s="4">
        <v>39</v>
      </c>
      <c r="AM56" s="4">
        <v>936</v>
      </c>
      <c r="AN56" s="4">
        <v>78</v>
      </c>
      <c r="AO56" s="4">
        <v>15.463343</v>
      </c>
      <c r="AP56" s="4">
        <v>5084.6000000000004</v>
      </c>
      <c r="AQ56" s="4">
        <v>0</v>
      </c>
      <c r="AR56" s="4">
        <v>93</v>
      </c>
      <c r="AS56" s="4">
        <v>43878</v>
      </c>
      <c r="AT56" s="4">
        <v>0.93899999999999995</v>
      </c>
      <c r="AU56" s="4">
        <v>22.529</v>
      </c>
      <c r="AV56" s="4">
        <v>38598</v>
      </c>
      <c r="AW56" s="4">
        <v>0</v>
      </c>
      <c r="AX56" s="4">
        <v>0.47</v>
      </c>
      <c r="AY56">
        <v>0.86619047619047618</v>
      </c>
      <c r="AZ56" t="s">
        <v>69</v>
      </c>
      <c r="BA56" t="s">
        <v>186</v>
      </c>
      <c r="BB56">
        <v>10</v>
      </c>
      <c r="BC56" t="s">
        <v>347</v>
      </c>
      <c r="BD56">
        <v>13</v>
      </c>
      <c r="BE56">
        <v>192652.50400000004</v>
      </c>
      <c r="BF56">
        <v>2.1565320531727942E-2</v>
      </c>
      <c r="BG56">
        <v>1.8679675260577677E-2</v>
      </c>
      <c r="BH56">
        <v>330135.283</v>
      </c>
      <c r="BI56">
        <v>1.258457733522533E-2</v>
      </c>
      <c r="BJ56">
        <v>1.0900641034654702E-2</v>
      </c>
      <c r="BK56">
        <v>1</v>
      </c>
      <c r="BL56" t="s">
        <v>68</v>
      </c>
      <c r="BM56">
        <v>-1</v>
      </c>
      <c r="BN56" t="s">
        <v>319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13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1"/>
      <c r="R1" s="211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151</v>
      </c>
      <c r="B3" s="35"/>
      <c r="E3" s="11"/>
      <c r="F3" s="8"/>
      <c r="G3" s="11"/>
      <c r="H3" s="11"/>
      <c r="X3" s="11"/>
      <c r="Y3" s="11"/>
    </row>
    <row r="4" spans="1:78" ht="27">
      <c r="A4" s="118" t="s">
        <v>38</v>
      </c>
      <c r="B4" s="119" t="s">
        <v>49</v>
      </c>
      <c r="C4" s="120" t="s">
        <v>137</v>
      </c>
      <c r="D4" s="120" t="s">
        <v>152</v>
      </c>
      <c r="E4" s="121" t="s">
        <v>141</v>
      </c>
      <c r="F4" s="119" t="s">
        <v>145</v>
      </c>
      <c r="G4" s="121" t="s">
        <v>143</v>
      </c>
      <c r="H4" s="121" t="s">
        <v>147</v>
      </c>
      <c r="I4" s="122" t="s">
        <v>149</v>
      </c>
      <c r="J4" s="121" t="s">
        <v>11</v>
      </c>
      <c r="K4" s="121" t="s">
        <v>12</v>
      </c>
      <c r="L4" s="121" t="s">
        <v>13</v>
      </c>
      <c r="M4" s="121" t="s">
        <v>73</v>
      </c>
      <c r="N4" s="121" t="s">
        <v>6</v>
      </c>
      <c r="O4" s="121" t="s">
        <v>7</v>
      </c>
      <c r="P4" s="121" t="s">
        <v>158</v>
      </c>
      <c r="Q4" s="214" t="s">
        <v>43</v>
      </c>
      <c r="R4" s="214" t="s">
        <v>44</v>
      </c>
      <c r="S4" s="13"/>
      <c r="T4" s="13" t="s">
        <v>42</v>
      </c>
      <c r="U4" s="13" t="s">
        <v>154</v>
      </c>
      <c r="V4" s="13" t="s">
        <v>155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397</v>
      </c>
      <c r="AN4" s="13"/>
      <c r="AO4" t="s">
        <v>161</v>
      </c>
      <c r="AP4" t="s">
        <v>398</v>
      </c>
      <c r="AQ4" t="s">
        <v>142</v>
      </c>
      <c r="AR4" t="s">
        <v>31</v>
      </c>
      <c r="AS4" t="s">
        <v>0</v>
      </c>
      <c r="AT4" t="s">
        <v>9</v>
      </c>
      <c r="AU4" t="s">
        <v>29</v>
      </c>
      <c r="AV4" t="s">
        <v>155</v>
      </c>
      <c r="AW4" t="s">
        <v>65</v>
      </c>
      <c r="AX4" t="s">
        <v>399</v>
      </c>
      <c r="AY4" t="s">
        <v>121</v>
      </c>
      <c r="AZ4" t="s">
        <v>400</v>
      </c>
      <c r="BA4" t="s">
        <v>401</v>
      </c>
      <c r="BB4" t="s">
        <v>402</v>
      </c>
      <c r="BC4" t="s">
        <v>403</v>
      </c>
      <c r="BD4">
        <v>10</v>
      </c>
      <c r="BE4" t="s">
        <v>133</v>
      </c>
      <c r="BF4" t="s">
        <v>134</v>
      </c>
      <c r="BG4" t="s">
        <v>135</v>
      </c>
      <c r="BI4" t="s">
        <v>0</v>
      </c>
      <c r="BJ4" t="s">
        <v>74</v>
      </c>
      <c r="BK4" t="s">
        <v>65</v>
      </c>
      <c r="BL4" t="s">
        <v>153</v>
      </c>
      <c r="BM4" t="s">
        <v>139</v>
      </c>
      <c r="BN4" t="s">
        <v>144</v>
      </c>
      <c r="BO4" t="s">
        <v>142</v>
      </c>
      <c r="BP4" t="s">
        <v>146</v>
      </c>
      <c r="BQ4" t="s">
        <v>148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269" t="str">
        <f>BI5</f>
        <v>송도버스</v>
      </c>
      <c r="B5" s="123" t="str">
        <f>IF(BJ5="NULL", E5, BJ5)</f>
        <v>강성아</v>
      </c>
      <c r="C5" s="124" t="str">
        <f>BK5</f>
        <v>C</v>
      </c>
      <c r="D5" s="125">
        <f>BL5</f>
        <v>0.89511373869242417</v>
      </c>
      <c r="E5" s="126">
        <f>U5</f>
        <v>4622</v>
      </c>
      <c r="F5" s="127" t="str">
        <f t="shared" ref="F5:I6" si="0">BN5</f>
        <v>16-1</v>
      </c>
      <c r="G5" s="128" t="str">
        <f t="shared" si="0"/>
        <v>70바2243</v>
      </c>
      <c r="H5" s="129">
        <f t="shared" si="0"/>
        <v>2</v>
      </c>
      <c r="I5" s="130">
        <f t="shared" si="0"/>
        <v>2553.0450000000001</v>
      </c>
      <c r="J5" s="131">
        <f>AB5/AA5</f>
        <v>2.2626464922178059E-2</v>
      </c>
      <c r="K5" s="131">
        <f>AC5/AA5</f>
        <v>0.32380432728726327</v>
      </c>
      <c r="L5" s="131">
        <f>AD5/I5</f>
        <v>0.20328666357232245</v>
      </c>
      <c r="M5" s="132">
        <f>Z5</f>
        <v>10.763999999999999</v>
      </c>
      <c r="N5" s="133">
        <f>BV5</f>
        <v>7.8337827966212886E-2</v>
      </c>
      <c r="O5" s="133">
        <f>BW5</f>
        <v>23.109659250032802</v>
      </c>
      <c r="P5" s="215">
        <f>AK5</f>
        <v>22</v>
      </c>
      <c r="Q5" s="216">
        <f>AE5</f>
        <v>2</v>
      </c>
      <c r="R5" s="216">
        <f>AF5</f>
        <v>590</v>
      </c>
      <c r="T5">
        <v>521</v>
      </c>
      <c r="U5">
        <v>4622</v>
      </c>
      <c r="V5" t="s">
        <v>356</v>
      </c>
      <c r="W5">
        <v>2553.0450000000001</v>
      </c>
      <c r="X5">
        <v>1097.17</v>
      </c>
      <c r="Y5">
        <v>2.327</v>
      </c>
      <c r="Z5">
        <v>10.763999999999999</v>
      </c>
      <c r="AA5">
        <v>127.468034</v>
      </c>
      <c r="AB5">
        <v>2.8841510000000001</v>
      </c>
      <c r="AC5">
        <v>41.274701</v>
      </c>
      <c r="AD5" s="1">
        <v>519</v>
      </c>
      <c r="AE5">
        <v>2</v>
      </c>
      <c r="AF5">
        <v>590</v>
      </c>
      <c r="AG5">
        <v>82</v>
      </c>
      <c r="AH5">
        <v>20.028903</v>
      </c>
      <c r="AI5">
        <v>9664.1</v>
      </c>
      <c r="AJ5">
        <v>27.9</v>
      </c>
      <c r="AK5">
        <v>22</v>
      </c>
      <c r="AL5">
        <v>8498</v>
      </c>
      <c r="AM5">
        <v>0.89511373869242417</v>
      </c>
      <c r="AN5" t="s">
        <v>69</v>
      </c>
      <c r="AO5">
        <v>2489.4740000000002</v>
      </c>
      <c r="AP5" t="s">
        <v>516</v>
      </c>
      <c r="AQ5" t="s">
        <v>116</v>
      </c>
      <c r="AR5" t="s">
        <v>117</v>
      </c>
      <c r="AS5" t="s">
        <v>116</v>
      </c>
      <c r="AT5" t="s">
        <v>117</v>
      </c>
      <c r="AU5" t="s">
        <v>173</v>
      </c>
      <c r="AV5" t="s">
        <v>356</v>
      </c>
      <c r="AW5" t="s">
        <v>69</v>
      </c>
      <c r="AX5">
        <v>4622</v>
      </c>
      <c r="AY5" t="s">
        <v>404</v>
      </c>
      <c r="AZ5">
        <v>2</v>
      </c>
      <c r="BA5" t="s">
        <v>339</v>
      </c>
      <c r="BB5">
        <v>2</v>
      </c>
      <c r="BC5">
        <v>1</v>
      </c>
      <c r="BE5" t="s">
        <v>67</v>
      </c>
      <c r="BF5">
        <v>1</v>
      </c>
      <c r="BG5" t="s">
        <v>320</v>
      </c>
      <c r="BI5" t="s">
        <v>116</v>
      </c>
      <c r="BJ5" t="s">
        <v>356</v>
      </c>
      <c r="BK5" t="s">
        <v>69</v>
      </c>
      <c r="BL5">
        <v>0.89511373869242417</v>
      </c>
      <c r="BM5">
        <v>4622</v>
      </c>
      <c r="BN5" t="s">
        <v>117</v>
      </c>
      <c r="BO5" t="s">
        <v>173</v>
      </c>
      <c r="BP5">
        <v>2</v>
      </c>
      <c r="BQ5">
        <v>2553.0450000000001</v>
      </c>
      <c r="BR5">
        <v>2.2626464922178059E-2</v>
      </c>
      <c r="BS5">
        <v>0.32380432728726327</v>
      </c>
      <c r="BT5">
        <v>0.20328666357232245</v>
      </c>
      <c r="BU5">
        <v>10.763999999999999</v>
      </c>
      <c r="BV5">
        <v>7.8337827966212886E-2</v>
      </c>
      <c r="BW5">
        <v>23.109659250032802</v>
      </c>
      <c r="BX5">
        <v>22</v>
      </c>
      <c r="BY5">
        <v>2</v>
      </c>
      <c r="BZ5">
        <v>590</v>
      </c>
    </row>
    <row r="6" spans="1:78" ht="16.5">
      <c r="A6" s="270" t="str">
        <f>BI6</f>
        <v>송도버스</v>
      </c>
      <c r="B6" s="107" t="str">
        <f>IF(BJ6="NULL", E6, BJ6)</f>
        <v>강지훈</v>
      </c>
      <c r="C6" s="108" t="str">
        <f>BK6</f>
        <v>C</v>
      </c>
      <c r="D6" s="109">
        <f>BL6</f>
        <v>0.86402811741440644</v>
      </c>
      <c r="E6" s="110">
        <f>U6</f>
        <v>8055</v>
      </c>
      <c r="F6" s="111" t="str">
        <f t="shared" si="0"/>
        <v>8</v>
      </c>
      <c r="G6" s="112" t="str">
        <f t="shared" si="0"/>
        <v>70바2289</v>
      </c>
      <c r="H6" s="113">
        <f t="shared" si="0"/>
        <v>5</v>
      </c>
      <c r="I6" s="114">
        <f t="shared" si="0"/>
        <v>2625.2379999999998</v>
      </c>
      <c r="J6" s="115">
        <f>AB6/AA6</f>
        <v>1.7369709006979421E-2</v>
      </c>
      <c r="K6" s="115">
        <f>AC6/AA6</f>
        <v>0.38975525728894872</v>
      </c>
      <c r="L6" s="115">
        <f>AD6/I6</f>
        <v>0.41062943626444537</v>
      </c>
      <c r="M6" s="116">
        <f>Z6</f>
        <v>15.204000000000001</v>
      </c>
      <c r="N6" s="117">
        <f>BV6</f>
        <v>1.098823905228008</v>
      </c>
      <c r="O6" s="117">
        <f>BW6</f>
        <v>60.317583654837442</v>
      </c>
      <c r="P6" s="217">
        <f>AK6</f>
        <v>62</v>
      </c>
      <c r="Q6" s="218">
        <f>AE6</f>
        <v>29</v>
      </c>
      <c r="R6" s="218">
        <f>AF6</f>
        <v>1662</v>
      </c>
      <c r="T6">
        <v>521</v>
      </c>
      <c r="U6">
        <v>8055</v>
      </c>
      <c r="V6" t="s">
        <v>225</v>
      </c>
      <c r="W6">
        <v>2664.4029999999998</v>
      </c>
      <c r="X6">
        <v>1410.7729999999999</v>
      </c>
      <c r="Y6">
        <v>1.889</v>
      </c>
      <c r="Z6">
        <v>15.204000000000001</v>
      </c>
      <c r="AA6">
        <v>151.02774600000001</v>
      </c>
      <c r="AB6">
        <v>2.6233080000000002</v>
      </c>
      <c r="AC6">
        <v>58.863858</v>
      </c>
      <c r="AD6" s="1">
        <v>1078</v>
      </c>
      <c r="AE6">
        <v>29</v>
      </c>
      <c r="AF6">
        <v>1662</v>
      </c>
      <c r="AG6">
        <v>86</v>
      </c>
      <c r="AH6">
        <v>17.641811000000001</v>
      </c>
      <c r="AI6">
        <v>9629.6</v>
      </c>
      <c r="AJ6">
        <v>15.4</v>
      </c>
      <c r="AK6">
        <v>62</v>
      </c>
      <c r="AL6">
        <v>18481</v>
      </c>
      <c r="AM6">
        <v>0.86402811741440644</v>
      </c>
      <c r="AN6" t="s">
        <v>69</v>
      </c>
      <c r="AO6">
        <v>1971.5609999999999</v>
      </c>
      <c r="AP6" t="s">
        <v>517</v>
      </c>
      <c r="AQ6" t="s">
        <v>116</v>
      </c>
      <c r="AR6" t="s">
        <v>118</v>
      </c>
      <c r="AS6" t="s">
        <v>116</v>
      </c>
      <c r="AT6" t="s">
        <v>118</v>
      </c>
      <c r="AU6" t="s">
        <v>212</v>
      </c>
      <c r="AV6" t="s">
        <v>225</v>
      </c>
      <c r="AW6" t="s">
        <v>69</v>
      </c>
      <c r="AX6">
        <v>8055</v>
      </c>
      <c r="AY6" t="s">
        <v>409</v>
      </c>
      <c r="AZ6">
        <v>18</v>
      </c>
      <c r="BA6" t="s">
        <v>518</v>
      </c>
      <c r="BB6">
        <v>5</v>
      </c>
      <c r="BC6">
        <v>1</v>
      </c>
      <c r="BE6" t="s">
        <v>67</v>
      </c>
      <c r="BF6">
        <v>1</v>
      </c>
      <c r="BG6" t="s">
        <v>320</v>
      </c>
      <c r="BI6" t="s">
        <v>116</v>
      </c>
      <c r="BJ6" t="s">
        <v>225</v>
      </c>
      <c r="BK6" t="s">
        <v>69</v>
      </c>
      <c r="BL6">
        <v>0.86402811741440644</v>
      </c>
      <c r="BM6">
        <v>8055</v>
      </c>
      <c r="BN6" t="s">
        <v>118</v>
      </c>
      <c r="BO6" t="s">
        <v>212</v>
      </c>
      <c r="BP6">
        <v>5</v>
      </c>
      <c r="BQ6">
        <v>2625.2379999999998</v>
      </c>
      <c r="BR6">
        <v>1.7369709006979421E-2</v>
      </c>
      <c r="BS6">
        <v>0.38975525728894872</v>
      </c>
      <c r="BT6">
        <v>0.40459344926424423</v>
      </c>
      <c r="BU6">
        <v>15.204000000000001</v>
      </c>
      <c r="BV6">
        <v>1.098823905228008</v>
      </c>
      <c r="BW6">
        <v>60.317583654837442</v>
      </c>
      <c r="BX6">
        <v>62</v>
      </c>
      <c r="BY6">
        <v>29</v>
      </c>
      <c r="BZ6">
        <v>1662</v>
      </c>
    </row>
    <row r="7" spans="1:78" ht="16.5">
      <c r="A7" s="269" t="str">
        <f t="shared" ref="A7:A70" si="1">BI7</f>
        <v>송도버스</v>
      </c>
      <c r="B7" s="123" t="str">
        <f t="shared" ref="B7:B70" si="2">IF(BJ7="NULL", E7, BJ7)</f>
        <v>경득환</v>
      </c>
      <c r="C7" s="124" t="str">
        <f t="shared" ref="C7:C70" si="3">BK7</f>
        <v>D</v>
      </c>
      <c r="D7" s="125">
        <f t="shared" ref="D7:D70" si="4">BL7</f>
        <v>0.83046214169999089</v>
      </c>
      <c r="E7" s="126">
        <f t="shared" ref="E7:E70" si="5">U7</f>
        <v>7265</v>
      </c>
      <c r="F7" s="127" t="str">
        <f t="shared" ref="F7:F70" si="6">BN7</f>
        <v>16-1</v>
      </c>
      <c r="G7" s="128" t="str">
        <f t="shared" ref="G7:G70" si="7">BO7</f>
        <v>70바2248</v>
      </c>
      <c r="H7" s="129">
        <f t="shared" ref="H7:H70" si="8">BP7</f>
        <v>2</v>
      </c>
      <c r="I7" s="130">
        <f t="shared" ref="I7:I70" si="9">BQ7</f>
        <v>3443.848</v>
      </c>
      <c r="J7" s="131">
        <f t="shared" ref="J7:J70" si="10">AB7/AA7</f>
        <v>2.2458836653269091E-2</v>
      </c>
      <c r="K7" s="131">
        <f t="shared" ref="K7:K70" si="11">AC7/AA7</f>
        <v>0.3100342361936439</v>
      </c>
      <c r="L7" s="131">
        <f t="shared" ref="L7:L70" si="12">AD7/I7</f>
        <v>0.23084642527777069</v>
      </c>
      <c r="M7" s="132">
        <f t="shared" ref="M7:M70" si="13">Z7</f>
        <v>11.468</v>
      </c>
      <c r="N7" s="133">
        <f t="shared" ref="N7:N70" si="14">BV7</f>
        <v>2.9037286198461722E-2</v>
      </c>
      <c r="O7" s="133">
        <f t="shared" ref="O7:O70" si="15">BW7</f>
        <v>1.132454161740007</v>
      </c>
      <c r="P7" s="215">
        <f t="shared" ref="P7:P70" si="16">AK7</f>
        <v>12</v>
      </c>
      <c r="Q7" s="216">
        <f t="shared" ref="Q7:Q70" si="17">AE7</f>
        <v>1</v>
      </c>
      <c r="R7" s="216">
        <f t="shared" ref="R7:R70" si="18">AF7</f>
        <v>39</v>
      </c>
      <c r="T7">
        <v>521</v>
      </c>
      <c r="U7">
        <v>7265</v>
      </c>
      <c r="V7" t="s">
        <v>226</v>
      </c>
      <c r="W7">
        <v>3443.848</v>
      </c>
      <c r="X7">
        <v>1596.117</v>
      </c>
      <c r="Y7">
        <v>2.1579999999999999</v>
      </c>
      <c r="Z7">
        <v>11.468</v>
      </c>
      <c r="AA7">
        <v>171.089405</v>
      </c>
      <c r="AB7">
        <v>3.8424689999999999</v>
      </c>
      <c r="AC7">
        <v>53.043573000000002</v>
      </c>
      <c r="AD7" s="1">
        <v>795</v>
      </c>
      <c r="AE7">
        <v>1</v>
      </c>
      <c r="AF7">
        <v>39</v>
      </c>
      <c r="AG7">
        <v>74</v>
      </c>
      <c r="AH7">
        <v>20.128937000000001</v>
      </c>
      <c r="AI7">
        <v>2327</v>
      </c>
      <c r="AJ7">
        <v>0</v>
      </c>
      <c r="AK7">
        <v>12</v>
      </c>
      <c r="AL7">
        <v>810</v>
      </c>
      <c r="AM7">
        <v>0.83046214169999089</v>
      </c>
      <c r="AN7" t="s">
        <v>67</v>
      </c>
      <c r="AO7">
        <v>3272.2849999999999</v>
      </c>
      <c r="AP7" t="s">
        <v>519</v>
      </c>
      <c r="AQ7" t="s">
        <v>116</v>
      </c>
      <c r="AR7" t="s">
        <v>117</v>
      </c>
      <c r="AS7" t="s">
        <v>116</v>
      </c>
      <c r="AT7" t="s">
        <v>117</v>
      </c>
      <c r="AU7" t="s">
        <v>174</v>
      </c>
      <c r="AV7" t="s">
        <v>226</v>
      </c>
      <c r="AW7" t="s">
        <v>67</v>
      </c>
      <c r="AX7">
        <v>7265</v>
      </c>
      <c r="AY7" t="s">
        <v>407</v>
      </c>
      <c r="AZ7">
        <v>3</v>
      </c>
      <c r="BA7" t="s">
        <v>385</v>
      </c>
      <c r="BB7">
        <v>2</v>
      </c>
      <c r="BC7">
        <v>1</v>
      </c>
      <c r="BE7" t="s">
        <v>70</v>
      </c>
      <c r="BF7">
        <v>1</v>
      </c>
      <c r="BG7" t="s">
        <v>320</v>
      </c>
      <c r="BI7" t="s">
        <v>116</v>
      </c>
      <c r="BJ7" t="s">
        <v>226</v>
      </c>
      <c r="BK7" t="s">
        <v>67</v>
      </c>
      <c r="BL7">
        <v>0.83046214169999089</v>
      </c>
      <c r="BM7">
        <v>7265</v>
      </c>
      <c r="BN7" t="s">
        <v>117</v>
      </c>
      <c r="BO7" t="s">
        <v>174</v>
      </c>
      <c r="BP7">
        <v>2</v>
      </c>
      <c r="BQ7">
        <v>3443.848</v>
      </c>
      <c r="BR7">
        <v>2.2458836653269091E-2</v>
      </c>
      <c r="BS7">
        <v>0.3100342361936439</v>
      </c>
      <c r="BT7">
        <v>0.23084642527777069</v>
      </c>
      <c r="BU7">
        <v>11.468</v>
      </c>
      <c r="BV7">
        <v>2.9037286198461722E-2</v>
      </c>
      <c r="BW7">
        <v>1.132454161740007</v>
      </c>
      <c r="BX7">
        <v>12</v>
      </c>
      <c r="BY7">
        <v>1</v>
      </c>
      <c r="BZ7">
        <v>39</v>
      </c>
    </row>
    <row r="8" spans="1:78" ht="16.5">
      <c r="A8" s="270" t="str">
        <f t="shared" si="1"/>
        <v>송도버스</v>
      </c>
      <c r="B8" s="107" t="str">
        <f t="shared" si="2"/>
        <v>곽창환</v>
      </c>
      <c r="C8" s="108" t="str">
        <f t="shared" si="3"/>
        <v>A</v>
      </c>
      <c r="D8" s="109">
        <f t="shared" si="4"/>
        <v>0.96613497640569501</v>
      </c>
      <c r="E8" s="110">
        <f t="shared" si="5"/>
        <v>9210</v>
      </c>
      <c r="F8" s="111" t="str">
        <f t="shared" si="6"/>
        <v>8</v>
      </c>
      <c r="G8" s="112" t="str">
        <f t="shared" si="7"/>
        <v>70바2255</v>
      </c>
      <c r="H8" s="113">
        <f t="shared" si="8"/>
        <v>3</v>
      </c>
      <c r="I8" s="114">
        <f t="shared" si="9"/>
        <v>1877.89</v>
      </c>
      <c r="J8" s="115">
        <f t="shared" si="10"/>
        <v>9.1808985621362124E-3</v>
      </c>
      <c r="K8" s="115">
        <f t="shared" si="11"/>
        <v>0.37944697670593058</v>
      </c>
      <c r="L8" s="115">
        <f t="shared" si="12"/>
        <v>0.3179099947281257</v>
      </c>
      <c r="M8" s="116">
        <f t="shared" si="13"/>
        <v>12.512</v>
      </c>
      <c r="N8" s="117">
        <f t="shared" si="14"/>
        <v>0.79876883097519025</v>
      </c>
      <c r="O8" s="117">
        <f t="shared" si="15"/>
        <v>51.54721522559894</v>
      </c>
      <c r="P8" s="217">
        <f t="shared" si="16"/>
        <v>20</v>
      </c>
      <c r="Q8" s="218">
        <f t="shared" si="17"/>
        <v>15</v>
      </c>
      <c r="R8" s="218">
        <f t="shared" si="18"/>
        <v>968</v>
      </c>
      <c r="T8">
        <v>521</v>
      </c>
      <c r="U8">
        <v>9210</v>
      </c>
      <c r="V8" t="s">
        <v>227</v>
      </c>
      <c r="W8">
        <v>1877.89</v>
      </c>
      <c r="X8">
        <v>912.55399999999997</v>
      </c>
      <c r="Y8">
        <v>2.0579999999999998</v>
      </c>
      <c r="Z8">
        <v>12.512</v>
      </c>
      <c r="AA8">
        <v>109.192471</v>
      </c>
      <c r="AB8">
        <v>1.0024850000000001</v>
      </c>
      <c r="AC8">
        <v>41.432752999999998</v>
      </c>
      <c r="AD8" s="1">
        <v>597</v>
      </c>
      <c r="AE8">
        <v>15</v>
      </c>
      <c r="AF8">
        <v>968</v>
      </c>
      <c r="AG8">
        <v>79</v>
      </c>
      <c r="AH8">
        <v>17.197980000000001</v>
      </c>
      <c r="AI8">
        <v>2531.1</v>
      </c>
      <c r="AJ8">
        <v>0</v>
      </c>
      <c r="AK8">
        <v>20</v>
      </c>
      <c r="AL8">
        <v>9244</v>
      </c>
      <c r="AM8">
        <v>0.96613497640569501</v>
      </c>
      <c r="AN8" t="s">
        <v>66</v>
      </c>
      <c r="AO8">
        <v>1652.269</v>
      </c>
      <c r="AP8" t="s">
        <v>520</v>
      </c>
      <c r="AQ8" t="s">
        <v>116</v>
      </c>
      <c r="AR8" t="s">
        <v>118</v>
      </c>
      <c r="AS8" t="s">
        <v>116</v>
      </c>
      <c r="AT8" t="s">
        <v>118</v>
      </c>
      <c r="AU8" t="s">
        <v>203</v>
      </c>
      <c r="AV8" t="s">
        <v>227</v>
      </c>
      <c r="AW8" t="s">
        <v>66</v>
      </c>
      <c r="AX8">
        <v>9210</v>
      </c>
      <c r="AY8" t="s">
        <v>437</v>
      </c>
      <c r="AZ8">
        <v>4</v>
      </c>
      <c r="BA8" t="s">
        <v>521</v>
      </c>
      <c r="BB8">
        <v>3</v>
      </c>
      <c r="BC8">
        <v>1</v>
      </c>
      <c r="BE8" t="s">
        <v>68</v>
      </c>
      <c r="BF8">
        <v>1</v>
      </c>
      <c r="BG8" t="s">
        <v>320</v>
      </c>
      <c r="BI8" t="s">
        <v>116</v>
      </c>
      <c r="BJ8" t="s">
        <v>227</v>
      </c>
      <c r="BK8" t="s">
        <v>66</v>
      </c>
      <c r="BL8">
        <v>0.96613497640569501</v>
      </c>
      <c r="BM8">
        <v>9210</v>
      </c>
      <c r="BN8" t="s">
        <v>118</v>
      </c>
      <c r="BO8" t="s">
        <v>203</v>
      </c>
      <c r="BP8">
        <v>3</v>
      </c>
      <c r="BQ8">
        <v>1877.89</v>
      </c>
      <c r="BR8">
        <v>9.1808985621362124E-3</v>
      </c>
      <c r="BS8">
        <v>0.37944697670593058</v>
      </c>
      <c r="BT8">
        <v>0.3179099947281257</v>
      </c>
      <c r="BU8">
        <v>12.512</v>
      </c>
      <c r="BV8">
        <v>0.79876883097519025</v>
      </c>
      <c r="BW8">
        <v>51.54721522559894</v>
      </c>
      <c r="BX8">
        <v>20</v>
      </c>
      <c r="BY8">
        <v>15</v>
      </c>
      <c r="BZ8">
        <v>968</v>
      </c>
    </row>
    <row r="9" spans="1:78" ht="16.5">
      <c r="A9" s="269" t="str">
        <f t="shared" si="1"/>
        <v>송도버스</v>
      </c>
      <c r="B9" s="123" t="str">
        <f t="shared" si="2"/>
        <v>권복수</v>
      </c>
      <c r="C9" s="124" t="str">
        <f t="shared" si="3"/>
        <v>A</v>
      </c>
      <c r="D9" s="125">
        <f t="shared" si="4"/>
        <v>0.97182455630073528</v>
      </c>
      <c r="E9" s="126">
        <f t="shared" si="5"/>
        <v>9410</v>
      </c>
      <c r="F9" s="127" t="str">
        <f t="shared" si="6"/>
        <v>16-1</v>
      </c>
      <c r="G9" s="128" t="str">
        <f t="shared" si="7"/>
        <v>70바2313</v>
      </c>
      <c r="H9" s="129">
        <f t="shared" si="8"/>
        <v>3</v>
      </c>
      <c r="I9" s="130">
        <f t="shared" si="9"/>
        <v>2988.346</v>
      </c>
      <c r="J9" s="131">
        <f t="shared" si="10"/>
        <v>1.4012096859060525E-3</v>
      </c>
      <c r="K9" s="131">
        <f t="shared" si="11"/>
        <v>0.30419220487445275</v>
      </c>
      <c r="L9" s="131">
        <f t="shared" si="12"/>
        <v>0.22654672517840974</v>
      </c>
      <c r="M9" s="132">
        <f t="shared" si="13"/>
        <v>8.6910000000000007</v>
      </c>
      <c r="N9" s="133">
        <f t="shared" si="14"/>
        <v>3.3463327205082681E-2</v>
      </c>
      <c r="O9" s="133">
        <f t="shared" si="15"/>
        <v>44.606615164375206</v>
      </c>
      <c r="P9" s="215">
        <f t="shared" si="16"/>
        <v>17</v>
      </c>
      <c r="Q9" s="216">
        <f t="shared" si="17"/>
        <v>1</v>
      </c>
      <c r="R9" s="216">
        <f t="shared" si="18"/>
        <v>1333</v>
      </c>
      <c r="T9">
        <v>521</v>
      </c>
      <c r="U9">
        <v>9410</v>
      </c>
      <c r="V9" t="s">
        <v>228</v>
      </c>
      <c r="W9">
        <v>2988.346</v>
      </c>
      <c r="X9">
        <v>1188.606</v>
      </c>
      <c r="Y9">
        <v>2.5139999999999998</v>
      </c>
      <c r="Z9">
        <v>8.6910000000000007</v>
      </c>
      <c r="AA9">
        <v>149.66496599999999</v>
      </c>
      <c r="AB9">
        <v>0.20971200000000001</v>
      </c>
      <c r="AC9">
        <v>45.526916</v>
      </c>
      <c r="AD9" s="1">
        <v>677</v>
      </c>
      <c r="AE9">
        <v>1</v>
      </c>
      <c r="AF9">
        <v>1333</v>
      </c>
      <c r="AG9">
        <v>78</v>
      </c>
      <c r="AH9">
        <v>19.966902999999999</v>
      </c>
      <c r="AI9">
        <v>4960.6000000000004</v>
      </c>
      <c r="AJ9">
        <v>0</v>
      </c>
      <c r="AK9">
        <v>17</v>
      </c>
      <c r="AL9">
        <v>1532</v>
      </c>
      <c r="AM9">
        <v>0.97182455630073528</v>
      </c>
      <c r="AN9" t="s">
        <v>66</v>
      </c>
      <c r="AO9">
        <v>2666.6190000000001</v>
      </c>
      <c r="AP9" t="s">
        <v>522</v>
      </c>
      <c r="AQ9" t="s">
        <v>116</v>
      </c>
      <c r="AR9" t="s">
        <v>117</v>
      </c>
      <c r="AS9" t="s">
        <v>116</v>
      </c>
      <c r="AT9" t="s">
        <v>117</v>
      </c>
      <c r="AU9" t="s">
        <v>222</v>
      </c>
      <c r="AV9" t="s">
        <v>228</v>
      </c>
      <c r="AW9" t="s">
        <v>66</v>
      </c>
      <c r="AX9">
        <v>9410</v>
      </c>
      <c r="AY9" t="s">
        <v>411</v>
      </c>
      <c r="AZ9">
        <v>4</v>
      </c>
      <c r="BA9" t="s">
        <v>523</v>
      </c>
      <c r="BB9">
        <v>3</v>
      </c>
      <c r="BC9">
        <v>1</v>
      </c>
      <c r="BE9" t="s">
        <v>71</v>
      </c>
      <c r="BF9">
        <v>-1</v>
      </c>
      <c r="BG9" t="s">
        <v>319</v>
      </c>
      <c r="BI9" t="s">
        <v>116</v>
      </c>
      <c r="BJ9" t="s">
        <v>228</v>
      </c>
      <c r="BK9" t="s">
        <v>66</v>
      </c>
      <c r="BL9">
        <v>0.97182455630073528</v>
      </c>
      <c r="BM9">
        <v>9410</v>
      </c>
      <c r="BN9" t="s">
        <v>117</v>
      </c>
      <c r="BO9" t="s">
        <v>222</v>
      </c>
      <c r="BP9">
        <v>3</v>
      </c>
      <c r="BQ9">
        <v>2988.346</v>
      </c>
      <c r="BR9">
        <v>1.4012096859060525E-3</v>
      </c>
      <c r="BS9">
        <v>0.30419220487445275</v>
      </c>
      <c r="BT9">
        <v>0.22654672517840974</v>
      </c>
      <c r="BU9">
        <v>8.6910000000000007</v>
      </c>
      <c r="BV9">
        <v>3.3463327205082681E-2</v>
      </c>
      <c r="BW9">
        <v>44.606615164375206</v>
      </c>
      <c r="BX9">
        <v>17</v>
      </c>
      <c r="BY9">
        <v>1</v>
      </c>
      <c r="BZ9">
        <v>1333</v>
      </c>
    </row>
    <row r="10" spans="1:78" ht="16.5">
      <c r="A10" s="270" t="str">
        <f t="shared" si="1"/>
        <v>송도버스</v>
      </c>
      <c r="B10" s="107" t="str">
        <f t="shared" si="2"/>
        <v>권오선</v>
      </c>
      <c r="C10" s="108" t="str">
        <f t="shared" si="3"/>
        <v>B</v>
      </c>
      <c r="D10" s="109">
        <f t="shared" si="4"/>
        <v>0.94538265870425076</v>
      </c>
      <c r="E10" s="110">
        <f t="shared" si="5"/>
        <v>3855</v>
      </c>
      <c r="F10" s="111" t="str">
        <f t="shared" si="6"/>
        <v>16-1</v>
      </c>
      <c r="G10" s="112" t="str">
        <f t="shared" si="7"/>
        <v>70바2315</v>
      </c>
      <c r="H10" s="113">
        <f t="shared" si="8"/>
        <v>3</v>
      </c>
      <c r="I10" s="114">
        <f t="shared" si="9"/>
        <v>3113.1769999999997</v>
      </c>
      <c r="J10" s="115">
        <f t="shared" si="10"/>
        <v>1.6272093132711107E-2</v>
      </c>
      <c r="K10" s="115">
        <f t="shared" si="11"/>
        <v>0.30724227892486078</v>
      </c>
      <c r="L10" s="115">
        <f t="shared" si="12"/>
        <v>0.1644622197838414</v>
      </c>
      <c r="M10" s="116">
        <f t="shared" si="13"/>
        <v>10.803000000000001</v>
      </c>
      <c r="N10" s="117">
        <f t="shared" si="14"/>
        <v>0</v>
      </c>
      <c r="O10" s="117">
        <f t="shared" si="15"/>
        <v>7.2915866974476566</v>
      </c>
      <c r="P10" s="217">
        <f t="shared" si="16"/>
        <v>11</v>
      </c>
      <c r="Q10" s="218">
        <f t="shared" si="17"/>
        <v>0</v>
      </c>
      <c r="R10" s="218">
        <f t="shared" si="18"/>
        <v>227</v>
      </c>
      <c r="T10">
        <v>521</v>
      </c>
      <c r="U10">
        <v>3855</v>
      </c>
      <c r="V10" t="s">
        <v>229</v>
      </c>
      <c r="W10">
        <v>3113.1770000000001</v>
      </c>
      <c r="X10">
        <v>1270.742</v>
      </c>
      <c r="Y10">
        <v>2.4500000000000002</v>
      </c>
      <c r="Z10">
        <v>10.803000000000001</v>
      </c>
      <c r="AA10">
        <v>146.858304</v>
      </c>
      <c r="AB10">
        <v>2.3896920000000001</v>
      </c>
      <c r="AC10">
        <v>45.121079999999999</v>
      </c>
      <c r="AD10" s="1">
        <v>512</v>
      </c>
      <c r="AE10">
        <v>0</v>
      </c>
      <c r="AF10">
        <v>227</v>
      </c>
      <c r="AG10">
        <v>88</v>
      </c>
      <c r="AH10">
        <v>21.198508</v>
      </c>
      <c r="AI10">
        <v>10406.299999999999</v>
      </c>
      <c r="AJ10">
        <v>42.1</v>
      </c>
      <c r="AK10">
        <v>11</v>
      </c>
      <c r="AL10">
        <v>1248</v>
      </c>
      <c r="AM10">
        <v>0.94538265870425076</v>
      </c>
      <c r="AN10" t="s">
        <v>68</v>
      </c>
      <c r="AO10">
        <v>2807.3919999999998</v>
      </c>
      <c r="AP10" t="s">
        <v>524</v>
      </c>
      <c r="AQ10" t="s">
        <v>116</v>
      </c>
      <c r="AR10" t="s">
        <v>117</v>
      </c>
      <c r="AS10" t="s">
        <v>116</v>
      </c>
      <c r="AT10" t="s">
        <v>117</v>
      </c>
      <c r="AU10" t="s">
        <v>183</v>
      </c>
      <c r="AV10" t="s">
        <v>229</v>
      </c>
      <c r="AW10" t="s">
        <v>68</v>
      </c>
      <c r="AX10">
        <v>3855</v>
      </c>
      <c r="AY10" t="s">
        <v>424</v>
      </c>
      <c r="AZ10">
        <v>2</v>
      </c>
      <c r="BA10" t="s">
        <v>338</v>
      </c>
      <c r="BB10">
        <v>3</v>
      </c>
      <c r="BC10">
        <v>1</v>
      </c>
      <c r="BE10" t="s">
        <v>68</v>
      </c>
      <c r="BF10">
        <v>0</v>
      </c>
      <c r="BG10" t="s">
        <v>318</v>
      </c>
      <c r="BI10" t="s">
        <v>116</v>
      </c>
      <c r="BJ10" t="s">
        <v>229</v>
      </c>
      <c r="BK10" t="s">
        <v>68</v>
      </c>
      <c r="BL10">
        <v>0.94538265870425076</v>
      </c>
      <c r="BM10">
        <v>3855</v>
      </c>
      <c r="BN10" t="s">
        <v>117</v>
      </c>
      <c r="BO10" t="s">
        <v>183</v>
      </c>
      <c r="BP10">
        <v>3</v>
      </c>
      <c r="BQ10">
        <v>3113.1769999999997</v>
      </c>
      <c r="BR10">
        <v>1.6272093132711107E-2</v>
      </c>
      <c r="BS10">
        <v>0.30724227892486078</v>
      </c>
      <c r="BT10">
        <v>0.16446221978384137</v>
      </c>
      <c r="BU10">
        <v>10.803000000000001</v>
      </c>
      <c r="BV10">
        <v>0</v>
      </c>
      <c r="BW10">
        <v>7.2915866974476566</v>
      </c>
      <c r="BX10">
        <v>11</v>
      </c>
      <c r="BY10">
        <v>0</v>
      </c>
      <c r="BZ10">
        <v>227</v>
      </c>
    </row>
    <row r="11" spans="1:78" ht="16.5">
      <c r="A11" s="269" t="str">
        <f t="shared" si="1"/>
        <v>송도버스</v>
      </c>
      <c r="B11" s="123" t="str">
        <f t="shared" si="2"/>
        <v>길기덕</v>
      </c>
      <c r="C11" s="124" t="str">
        <f t="shared" si="3"/>
        <v>B</v>
      </c>
      <c r="D11" s="125">
        <f t="shared" si="4"/>
        <v>0.92523809523809519</v>
      </c>
      <c r="E11" s="126">
        <f t="shared" si="5"/>
        <v>6882</v>
      </c>
      <c r="F11" s="127" t="str">
        <f t="shared" si="6"/>
        <v>8</v>
      </c>
      <c r="G11" s="128" t="str">
        <f t="shared" si="7"/>
        <v>70바2229</v>
      </c>
      <c r="H11" s="129">
        <f t="shared" si="8"/>
        <v>1</v>
      </c>
      <c r="I11" s="130">
        <f t="shared" si="9"/>
        <v>1835.3040000000001</v>
      </c>
      <c r="J11" s="131">
        <f t="shared" si="10"/>
        <v>2.2249801140767165E-3</v>
      </c>
      <c r="K11" s="131">
        <f t="shared" si="11"/>
        <v>0.35180789064569273</v>
      </c>
      <c r="L11" s="131">
        <f t="shared" si="12"/>
        <v>0.1977873965294033</v>
      </c>
      <c r="M11" s="132">
        <f t="shared" si="13"/>
        <v>15.117000000000001</v>
      </c>
      <c r="N11" s="133">
        <f t="shared" si="14"/>
        <v>0.16346065828876305</v>
      </c>
      <c r="O11" s="133">
        <f t="shared" si="15"/>
        <v>18.362080614437716</v>
      </c>
      <c r="P11" s="215">
        <f t="shared" si="16"/>
        <v>10</v>
      </c>
      <c r="Q11" s="216">
        <f t="shared" si="17"/>
        <v>3</v>
      </c>
      <c r="R11" s="216">
        <f t="shared" si="18"/>
        <v>337</v>
      </c>
      <c r="T11">
        <v>521</v>
      </c>
      <c r="U11">
        <v>6882</v>
      </c>
      <c r="V11" t="s">
        <v>230</v>
      </c>
      <c r="W11">
        <v>1835.3040000000001</v>
      </c>
      <c r="X11">
        <v>944.35199999999998</v>
      </c>
      <c r="Y11">
        <v>1.9430000000000001</v>
      </c>
      <c r="Z11">
        <v>15.117000000000001</v>
      </c>
      <c r="AA11">
        <v>105.113299</v>
      </c>
      <c r="AB11">
        <v>0.233875</v>
      </c>
      <c r="AC11">
        <v>36.979688000000003</v>
      </c>
      <c r="AD11" s="1">
        <v>363</v>
      </c>
      <c r="AE11">
        <v>3</v>
      </c>
      <c r="AF11">
        <v>337</v>
      </c>
      <c r="AG11">
        <v>85</v>
      </c>
      <c r="AH11">
        <v>17.460245</v>
      </c>
      <c r="AI11">
        <v>1276.5999999999999</v>
      </c>
      <c r="AJ11">
        <v>1.3</v>
      </c>
      <c r="AK11">
        <v>10</v>
      </c>
      <c r="AL11">
        <v>1943</v>
      </c>
      <c r="AM11">
        <v>0.92523809523809519</v>
      </c>
      <c r="AN11" t="s">
        <v>68</v>
      </c>
      <c r="AO11">
        <v>1835.3040000000001</v>
      </c>
      <c r="AP11" t="s">
        <v>525</v>
      </c>
      <c r="AQ11" t="s">
        <v>116</v>
      </c>
      <c r="AR11" t="s">
        <v>118</v>
      </c>
      <c r="AS11" t="s">
        <v>116</v>
      </c>
      <c r="AT11" t="s">
        <v>118</v>
      </c>
      <c r="AU11" t="s">
        <v>169</v>
      </c>
      <c r="AV11" t="s">
        <v>230</v>
      </c>
      <c r="AW11" t="s">
        <v>68</v>
      </c>
      <c r="AX11">
        <v>6882</v>
      </c>
      <c r="AY11" t="s">
        <v>415</v>
      </c>
      <c r="AZ11">
        <v>5</v>
      </c>
      <c r="BA11" t="s">
        <v>435</v>
      </c>
      <c r="BB11">
        <v>1</v>
      </c>
      <c r="BC11">
        <v>1</v>
      </c>
      <c r="BE11" t="s">
        <v>70</v>
      </c>
      <c r="BF11">
        <v>3</v>
      </c>
      <c r="BG11" t="s">
        <v>320</v>
      </c>
      <c r="BI11" t="s">
        <v>116</v>
      </c>
      <c r="BJ11" t="s">
        <v>230</v>
      </c>
      <c r="BK11" t="s">
        <v>68</v>
      </c>
      <c r="BL11">
        <v>0.92523809523809519</v>
      </c>
      <c r="BM11">
        <v>6882</v>
      </c>
      <c r="BN11" t="s">
        <v>118</v>
      </c>
      <c r="BO11" t="s">
        <v>169</v>
      </c>
      <c r="BP11">
        <v>1</v>
      </c>
      <c r="BQ11">
        <v>1835.3040000000001</v>
      </c>
      <c r="BR11">
        <v>2.2249801140767165E-3</v>
      </c>
      <c r="BS11">
        <v>0.35180789064569273</v>
      </c>
      <c r="BT11">
        <v>0.1977873965294033</v>
      </c>
      <c r="BU11">
        <v>15.117000000000001</v>
      </c>
      <c r="BV11">
        <v>0.16346065828876305</v>
      </c>
      <c r="BW11">
        <v>18.362080614437716</v>
      </c>
      <c r="BX11">
        <v>10</v>
      </c>
      <c r="BY11">
        <v>3</v>
      </c>
      <c r="BZ11">
        <v>337</v>
      </c>
    </row>
    <row r="12" spans="1:78" ht="16.5">
      <c r="A12" s="270" t="str">
        <f t="shared" si="1"/>
        <v>송도버스</v>
      </c>
      <c r="B12" s="107" t="str">
        <f t="shared" si="2"/>
        <v>김광식</v>
      </c>
      <c r="C12" s="108" t="str">
        <f t="shared" si="3"/>
        <v>S</v>
      </c>
      <c r="D12" s="109">
        <f t="shared" si="4"/>
        <v>1.0053558872486317</v>
      </c>
      <c r="E12" s="110">
        <f t="shared" si="5"/>
        <v>9997</v>
      </c>
      <c r="F12" s="111" t="str">
        <f t="shared" si="6"/>
        <v>8</v>
      </c>
      <c r="G12" s="112" t="str">
        <f t="shared" si="7"/>
        <v>70바2309</v>
      </c>
      <c r="H12" s="113">
        <f t="shared" si="8"/>
        <v>4</v>
      </c>
      <c r="I12" s="114">
        <f t="shared" si="9"/>
        <v>2764.5569999999998</v>
      </c>
      <c r="J12" s="115">
        <f t="shared" si="10"/>
        <v>1.9422595235196915E-2</v>
      </c>
      <c r="K12" s="115">
        <f t="shared" si="11"/>
        <v>0.34580327805528199</v>
      </c>
      <c r="L12" s="115">
        <f t="shared" si="12"/>
        <v>0.20907508870318103</v>
      </c>
      <c r="M12" s="116">
        <f t="shared" si="13"/>
        <v>11.673</v>
      </c>
      <c r="N12" s="117">
        <f t="shared" si="14"/>
        <v>0.18086080337645419</v>
      </c>
      <c r="O12" s="117">
        <f t="shared" si="15"/>
        <v>38.993589207963524</v>
      </c>
      <c r="P12" s="217">
        <f t="shared" si="16"/>
        <v>34</v>
      </c>
      <c r="Q12" s="218">
        <f t="shared" si="17"/>
        <v>5</v>
      </c>
      <c r="R12" s="218">
        <f t="shared" si="18"/>
        <v>1078</v>
      </c>
      <c r="T12">
        <v>521</v>
      </c>
      <c r="U12">
        <v>9997</v>
      </c>
      <c r="V12" t="s">
        <v>231</v>
      </c>
      <c r="W12">
        <v>2764.5569999999998</v>
      </c>
      <c r="X12">
        <v>1260.1210000000001</v>
      </c>
      <c r="Y12">
        <v>2.194</v>
      </c>
      <c r="Z12">
        <v>11.673</v>
      </c>
      <c r="AA12">
        <v>163.35386500000001</v>
      </c>
      <c r="AB12">
        <v>3.1727560000000001</v>
      </c>
      <c r="AC12">
        <v>56.488301999999997</v>
      </c>
      <c r="AD12" s="1">
        <v>578</v>
      </c>
      <c r="AE12">
        <v>5</v>
      </c>
      <c r="AF12">
        <v>1078</v>
      </c>
      <c r="AG12">
        <v>78</v>
      </c>
      <c r="AH12">
        <v>16.923731</v>
      </c>
      <c r="AI12">
        <v>2352.9</v>
      </c>
      <c r="AJ12">
        <v>0</v>
      </c>
      <c r="AK12">
        <v>34</v>
      </c>
      <c r="AL12">
        <v>7881</v>
      </c>
      <c r="AM12">
        <v>1.0053558872486317</v>
      </c>
      <c r="AN12" t="s">
        <v>71</v>
      </c>
      <c r="AO12">
        <v>2291.752</v>
      </c>
      <c r="AP12" t="s">
        <v>526</v>
      </c>
      <c r="AQ12" t="s">
        <v>116</v>
      </c>
      <c r="AR12" t="s">
        <v>118</v>
      </c>
      <c r="AS12" t="s">
        <v>116</v>
      </c>
      <c r="AT12" t="s">
        <v>118</v>
      </c>
      <c r="AU12" t="s">
        <v>220</v>
      </c>
      <c r="AV12" t="s">
        <v>231</v>
      </c>
      <c r="AW12" t="s">
        <v>71</v>
      </c>
      <c r="AX12">
        <v>9997</v>
      </c>
      <c r="AY12" t="s">
        <v>429</v>
      </c>
      <c r="AZ12">
        <v>5</v>
      </c>
      <c r="BA12" t="s">
        <v>477</v>
      </c>
      <c r="BB12">
        <v>4</v>
      </c>
      <c r="BC12">
        <v>1</v>
      </c>
      <c r="BE12" t="s">
        <v>68</v>
      </c>
      <c r="BF12">
        <v>2</v>
      </c>
      <c r="BG12" t="s">
        <v>320</v>
      </c>
      <c r="BI12" t="s">
        <v>116</v>
      </c>
      <c r="BJ12" t="s">
        <v>231</v>
      </c>
      <c r="BK12" t="s">
        <v>71</v>
      </c>
      <c r="BL12">
        <v>1.0053558872486317</v>
      </c>
      <c r="BM12">
        <v>9997</v>
      </c>
      <c r="BN12" t="s">
        <v>118</v>
      </c>
      <c r="BO12" t="s">
        <v>220</v>
      </c>
      <c r="BP12">
        <v>4</v>
      </c>
      <c r="BQ12">
        <v>2764.5569999999998</v>
      </c>
      <c r="BR12">
        <v>1.9422595235196915E-2</v>
      </c>
      <c r="BS12">
        <v>0.34580327805528199</v>
      </c>
      <c r="BT12">
        <v>0.20907508870318103</v>
      </c>
      <c r="BU12">
        <v>11.673</v>
      </c>
      <c r="BV12">
        <v>0.18086080337645419</v>
      </c>
      <c r="BW12">
        <v>38.993589207963524</v>
      </c>
      <c r="BX12">
        <v>34</v>
      </c>
      <c r="BY12">
        <v>5</v>
      </c>
      <c r="BZ12">
        <v>1078</v>
      </c>
    </row>
    <row r="13" spans="1:78" ht="16.5">
      <c r="A13" s="269" t="str">
        <f t="shared" si="1"/>
        <v>송도버스</v>
      </c>
      <c r="B13" s="123" t="str">
        <f t="shared" si="2"/>
        <v>김교환</v>
      </c>
      <c r="C13" s="124" t="str">
        <f t="shared" si="3"/>
        <v>C</v>
      </c>
      <c r="D13" s="125">
        <f t="shared" si="4"/>
        <v>0.85356124381562093</v>
      </c>
      <c r="E13" s="126">
        <f t="shared" si="5"/>
        <v>8751</v>
      </c>
      <c r="F13" s="127" t="str">
        <f t="shared" si="6"/>
        <v>16-1</v>
      </c>
      <c r="G13" s="128" t="str">
        <f t="shared" si="7"/>
        <v>70바2242</v>
      </c>
      <c r="H13" s="129">
        <f t="shared" si="8"/>
        <v>13</v>
      </c>
      <c r="I13" s="130">
        <f t="shared" si="9"/>
        <v>2320.1529999999998</v>
      </c>
      <c r="J13" s="131">
        <f t="shared" si="10"/>
        <v>3.3370717429409481E-2</v>
      </c>
      <c r="K13" s="131">
        <f t="shared" si="11"/>
        <v>0.36991129650271581</v>
      </c>
      <c r="L13" s="131">
        <f t="shared" si="12"/>
        <v>0.20343485968382261</v>
      </c>
      <c r="M13" s="132">
        <f t="shared" si="13"/>
        <v>12.275</v>
      </c>
      <c r="N13" s="133">
        <f t="shared" si="14"/>
        <v>8.6201211730433297E-2</v>
      </c>
      <c r="O13" s="133">
        <f t="shared" si="15"/>
        <v>28.360198659312555</v>
      </c>
      <c r="P13" s="215">
        <f t="shared" si="16"/>
        <v>39</v>
      </c>
      <c r="Q13" s="216">
        <f t="shared" si="17"/>
        <v>2</v>
      </c>
      <c r="R13" s="216">
        <f t="shared" si="18"/>
        <v>658</v>
      </c>
      <c r="T13">
        <v>521</v>
      </c>
      <c r="U13">
        <v>8751</v>
      </c>
      <c r="V13" t="s">
        <v>471</v>
      </c>
      <c r="W13">
        <v>2320.1529999999998</v>
      </c>
      <c r="X13">
        <v>1090.0350000000001</v>
      </c>
      <c r="Y13">
        <v>2.129</v>
      </c>
      <c r="Z13">
        <v>12.275</v>
      </c>
      <c r="AA13">
        <v>131.24386699999999</v>
      </c>
      <c r="AB13">
        <v>4.379702</v>
      </c>
      <c r="AC13">
        <v>48.548589</v>
      </c>
      <c r="AD13" s="1">
        <v>472</v>
      </c>
      <c r="AE13">
        <v>2</v>
      </c>
      <c r="AF13">
        <v>658</v>
      </c>
      <c r="AG13">
        <v>72</v>
      </c>
      <c r="AH13">
        <v>17.678182</v>
      </c>
      <c r="AI13">
        <v>5734.1</v>
      </c>
      <c r="AJ13">
        <v>0</v>
      </c>
      <c r="AK13">
        <v>39</v>
      </c>
      <c r="AL13">
        <v>19079</v>
      </c>
      <c r="AM13">
        <v>0.85356124381562093</v>
      </c>
      <c r="AN13" t="s">
        <v>69</v>
      </c>
      <c r="AO13">
        <v>335.77199999999999</v>
      </c>
      <c r="AP13" t="s">
        <v>527</v>
      </c>
      <c r="AQ13" t="s">
        <v>116</v>
      </c>
      <c r="AR13" t="s">
        <v>117</v>
      </c>
      <c r="AS13" t="s">
        <v>116</v>
      </c>
      <c r="AT13" t="s">
        <v>117</v>
      </c>
      <c r="AU13" t="s">
        <v>198</v>
      </c>
      <c r="AV13" t="s">
        <v>471</v>
      </c>
      <c r="AW13" t="s">
        <v>69</v>
      </c>
      <c r="AX13">
        <v>8751</v>
      </c>
      <c r="AY13" t="s">
        <v>404</v>
      </c>
      <c r="AZ13">
        <v>11</v>
      </c>
      <c r="BA13" t="s">
        <v>464</v>
      </c>
      <c r="BB13">
        <v>13</v>
      </c>
      <c r="BC13">
        <v>1</v>
      </c>
      <c r="BE13" t="s">
        <v>68</v>
      </c>
      <c r="BF13">
        <v>-1</v>
      </c>
      <c r="BG13" t="s">
        <v>319</v>
      </c>
      <c r="BI13" t="s">
        <v>116</v>
      </c>
      <c r="BJ13" t="s">
        <v>471</v>
      </c>
      <c r="BK13" t="s">
        <v>69</v>
      </c>
      <c r="BL13">
        <v>0.85356124381562093</v>
      </c>
      <c r="BM13">
        <v>8751</v>
      </c>
      <c r="BN13" t="s">
        <v>117</v>
      </c>
      <c r="BO13" t="s">
        <v>198</v>
      </c>
      <c r="BP13">
        <v>13</v>
      </c>
      <c r="BQ13">
        <v>2320.1529999999998</v>
      </c>
      <c r="BR13">
        <v>3.3370717429409481E-2</v>
      </c>
      <c r="BS13">
        <v>0.36991129650271581</v>
      </c>
      <c r="BT13">
        <v>0.20343485968382261</v>
      </c>
      <c r="BU13">
        <v>12.275</v>
      </c>
      <c r="BV13">
        <v>8.6201211730433297E-2</v>
      </c>
      <c r="BW13">
        <v>28.360198659312555</v>
      </c>
      <c r="BX13">
        <v>39</v>
      </c>
      <c r="BY13">
        <v>2</v>
      </c>
      <c r="BZ13">
        <v>658</v>
      </c>
    </row>
    <row r="14" spans="1:78" ht="16.5">
      <c r="A14" s="270" t="str">
        <f t="shared" si="1"/>
        <v>송도버스</v>
      </c>
      <c r="B14" s="107" t="str">
        <f t="shared" si="2"/>
        <v>김동균</v>
      </c>
      <c r="C14" s="108" t="str">
        <f t="shared" si="3"/>
        <v>S</v>
      </c>
      <c r="D14" s="109">
        <f t="shared" si="4"/>
        <v>1.0000745020069441</v>
      </c>
      <c r="E14" s="110">
        <f t="shared" si="5"/>
        <v>7185</v>
      </c>
      <c r="F14" s="111" t="str">
        <f t="shared" si="6"/>
        <v>16-1</v>
      </c>
      <c r="G14" s="112" t="str">
        <f t="shared" si="7"/>
        <v>70바2294</v>
      </c>
      <c r="H14" s="113">
        <f t="shared" si="8"/>
        <v>2</v>
      </c>
      <c r="I14" s="114">
        <f t="shared" si="9"/>
        <v>2677.837</v>
      </c>
      <c r="J14" s="115">
        <f t="shared" si="10"/>
        <v>1.5462690996396283E-2</v>
      </c>
      <c r="K14" s="115">
        <f t="shared" si="11"/>
        <v>0.32378680180994168</v>
      </c>
      <c r="L14" s="115">
        <f t="shared" si="12"/>
        <v>0.14339931818105434</v>
      </c>
      <c r="M14" s="116">
        <f t="shared" si="13"/>
        <v>8.6069999999999993</v>
      </c>
      <c r="N14" s="117">
        <f t="shared" si="14"/>
        <v>7.4687144885965798E-2</v>
      </c>
      <c r="O14" s="117">
        <f t="shared" si="15"/>
        <v>46.492747691513713</v>
      </c>
      <c r="P14" s="217">
        <f t="shared" si="16"/>
        <v>11</v>
      </c>
      <c r="Q14" s="218">
        <f t="shared" si="17"/>
        <v>2</v>
      </c>
      <c r="R14" s="218">
        <f t="shared" si="18"/>
        <v>1245</v>
      </c>
      <c r="T14">
        <v>521</v>
      </c>
      <c r="U14">
        <v>7185</v>
      </c>
      <c r="V14" t="s">
        <v>357</v>
      </c>
      <c r="W14">
        <v>2677.837</v>
      </c>
      <c r="X14">
        <v>1033.491</v>
      </c>
      <c r="Y14">
        <v>2.5910000000000002</v>
      </c>
      <c r="Z14">
        <v>8.6069999999999993</v>
      </c>
      <c r="AA14">
        <v>134.47969699999999</v>
      </c>
      <c r="AB14">
        <v>2.079418</v>
      </c>
      <c r="AC14">
        <v>43.542751000000003</v>
      </c>
      <c r="AD14" s="1">
        <v>384</v>
      </c>
      <c r="AE14">
        <v>2</v>
      </c>
      <c r="AF14">
        <v>1245</v>
      </c>
      <c r="AG14">
        <v>77</v>
      </c>
      <c r="AH14">
        <v>19.912573999999999</v>
      </c>
      <c r="AI14">
        <v>4333.7</v>
      </c>
      <c r="AJ14">
        <v>0</v>
      </c>
      <c r="AK14">
        <v>11</v>
      </c>
      <c r="AL14">
        <v>1933</v>
      </c>
      <c r="AM14">
        <v>1.0000745020069441</v>
      </c>
      <c r="AN14" t="s">
        <v>71</v>
      </c>
      <c r="AO14">
        <v>2363.6</v>
      </c>
      <c r="AP14" t="s">
        <v>528</v>
      </c>
      <c r="AQ14" t="s">
        <v>116</v>
      </c>
      <c r="AR14" t="s">
        <v>117</v>
      </c>
      <c r="AS14" t="s">
        <v>116</v>
      </c>
      <c r="AT14" t="s">
        <v>117</v>
      </c>
      <c r="AU14" t="s">
        <v>180</v>
      </c>
      <c r="AV14" t="s">
        <v>357</v>
      </c>
      <c r="AW14" t="s">
        <v>71</v>
      </c>
      <c r="AX14">
        <v>7185</v>
      </c>
      <c r="AY14" t="s">
        <v>417</v>
      </c>
      <c r="AZ14">
        <v>5</v>
      </c>
      <c r="BA14" t="s">
        <v>529</v>
      </c>
      <c r="BB14">
        <v>2</v>
      </c>
      <c r="BC14">
        <v>1</v>
      </c>
      <c r="BE14" t="s">
        <v>71</v>
      </c>
      <c r="BF14">
        <v>0</v>
      </c>
      <c r="BG14" t="s">
        <v>318</v>
      </c>
      <c r="BI14" t="s">
        <v>116</v>
      </c>
      <c r="BJ14" t="s">
        <v>357</v>
      </c>
      <c r="BK14" t="s">
        <v>71</v>
      </c>
      <c r="BL14">
        <v>1.0000745020069441</v>
      </c>
      <c r="BM14">
        <v>7185</v>
      </c>
      <c r="BN14" t="s">
        <v>117</v>
      </c>
      <c r="BO14" t="s">
        <v>180</v>
      </c>
      <c r="BP14">
        <v>2</v>
      </c>
      <c r="BQ14">
        <v>2677.837</v>
      </c>
      <c r="BR14">
        <v>1.5462690996396283E-2</v>
      </c>
      <c r="BS14">
        <v>0.32378680180994168</v>
      </c>
      <c r="BT14">
        <v>0.14339931818105434</v>
      </c>
      <c r="BU14">
        <v>8.6069999999999993</v>
      </c>
      <c r="BV14">
        <v>7.4687144885965798E-2</v>
      </c>
      <c r="BW14">
        <v>46.492747691513713</v>
      </c>
      <c r="BX14">
        <v>11</v>
      </c>
      <c r="BY14">
        <v>2</v>
      </c>
      <c r="BZ14">
        <v>1245</v>
      </c>
    </row>
    <row r="15" spans="1:78" ht="16.5">
      <c r="A15" s="269" t="str">
        <f t="shared" si="1"/>
        <v>송도버스</v>
      </c>
      <c r="B15" s="123" t="str">
        <f t="shared" si="2"/>
        <v>김상국</v>
      </c>
      <c r="C15" s="124" t="str">
        <f t="shared" si="3"/>
        <v>C</v>
      </c>
      <c r="D15" s="125">
        <f t="shared" si="4"/>
        <v>0.89320879655464336</v>
      </c>
      <c r="E15" s="126">
        <f t="shared" si="5"/>
        <v>8568</v>
      </c>
      <c r="F15" s="127" t="str">
        <f t="shared" si="6"/>
        <v>16-1</v>
      </c>
      <c r="G15" s="128" t="str">
        <f t="shared" si="7"/>
        <v>70바2215</v>
      </c>
      <c r="H15" s="129">
        <f t="shared" si="8"/>
        <v>14</v>
      </c>
      <c r="I15" s="130">
        <f t="shared" si="9"/>
        <v>2758.6969999999992</v>
      </c>
      <c r="J15" s="131">
        <f t="shared" si="10"/>
        <v>3.9202508945728638E-2</v>
      </c>
      <c r="K15" s="131">
        <f t="shared" si="11"/>
        <v>0.35254585465811339</v>
      </c>
      <c r="L15" s="131">
        <f t="shared" si="12"/>
        <v>0.2356184822037361</v>
      </c>
      <c r="M15" s="132">
        <f t="shared" si="13"/>
        <v>12.733000000000001</v>
      </c>
      <c r="N15" s="133">
        <f t="shared" si="14"/>
        <v>0.41878406427650111</v>
      </c>
      <c r="O15" s="133">
        <f t="shared" si="15"/>
        <v>23.566121435195836</v>
      </c>
      <c r="P15" s="215">
        <f t="shared" si="16"/>
        <v>57</v>
      </c>
      <c r="Q15" s="216">
        <f t="shared" si="17"/>
        <v>14</v>
      </c>
      <c r="R15" s="216">
        <f t="shared" si="18"/>
        <v>733</v>
      </c>
      <c r="T15">
        <v>521</v>
      </c>
      <c r="U15">
        <v>8568</v>
      </c>
      <c r="V15" t="s">
        <v>371</v>
      </c>
      <c r="W15">
        <v>2758.6970000000001</v>
      </c>
      <c r="X15">
        <v>1288.8150000000001</v>
      </c>
      <c r="Y15">
        <v>2.14</v>
      </c>
      <c r="Z15">
        <v>12.733000000000001</v>
      </c>
      <c r="AA15">
        <v>150.903862</v>
      </c>
      <c r="AB15">
        <v>5.9158099999999996</v>
      </c>
      <c r="AC15">
        <v>53.200530999999998</v>
      </c>
      <c r="AD15" s="1">
        <v>650</v>
      </c>
      <c r="AE15">
        <v>14</v>
      </c>
      <c r="AF15">
        <v>733</v>
      </c>
      <c r="AG15">
        <v>77</v>
      </c>
      <c r="AH15">
        <v>18.281154999999998</v>
      </c>
      <c r="AI15">
        <v>7060.3</v>
      </c>
      <c r="AJ15">
        <v>0</v>
      </c>
      <c r="AK15">
        <v>57</v>
      </c>
      <c r="AL15">
        <v>26034</v>
      </c>
      <c r="AM15">
        <v>0.89320879655464336</v>
      </c>
      <c r="AN15" t="s">
        <v>69</v>
      </c>
      <c r="AO15">
        <v>446.00299999999999</v>
      </c>
      <c r="AP15" t="s">
        <v>530</v>
      </c>
      <c r="AQ15" t="s">
        <v>116</v>
      </c>
      <c r="AR15" t="s">
        <v>117</v>
      </c>
      <c r="AS15" t="s">
        <v>116</v>
      </c>
      <c r="AT15" t="s">
        <v>117</v>
      </c>
      <c r="AU15" t="s">
        <v>166</v>
      </c>
      <c r="AV15" t="s">
        <v>371</v>
      </c>
      <c r="AW15" t="s">
        <v>69</v>
      </c>
      <c r="AX15">
        <v>8568</v>
      </c>
      <c r="AY15" t="s">
        <v>404</v>
      </c>
      <c r="AZ15">
        <v>3</v>
      </c>
      <c r="BA15" t="s">
        <v>341</v>
      </c>
      <c r="BB15">
        <v>14</v>
      </c>
      <c r="BC15">
        <v>1</v>
      </c>
      <c r="BE15" t="s">
        <v>69</v>
      </c>
      <c r="BF15">
        <v>0</v>
      </c>
      <c r="BG15" t="s">
        <v>318</v>
      </c>
      <c r="BI15" t="s">
        <v>116</v>
      </c>
      <c r="BJ15" t="s">
        <v>371</v>
      </c>
      <c r="BK15" t="s">
        <v>69</v>
      </c>
      <c r="BL15">
        <v>0.89320879655464336</v>
      </c>
      <c r="BM15">
        <v>8568</v>
      </c>
      <c r="BN15" t="s">
        <v>117</v>
      </c>
      <c r="BO15" t="s">
        <v>166</v>
      </c>
      <c r="BP15">
        <v>14</v>
      </c>
      <c r="BQ15">
        <v>2758.6969999999992</v>
      </c>
      <c r="BR15">
        <v>3.9202508945728638E-2</v>
      </c>
      <c r="BS15">
        <v>0.35254585465811339</v>
      </c>
      <c r="BT15">
        <v>0.23561848220373602</v>
      </c>
      <c r="BU15">
        <v>12.733000000000001</v>
      </c>
      <c r="BV15">
        <v>0.41878406427650111</v>
      </c>
      <c r="BW15">
        <v>23.566121435195836</v>
      </c>
      <c r="BX15">
        <v>57</v>
      </c>
      <c r="BY15">
        <v>14</v>
      </c>
      <c r="BZ15">
        <v>733</v>
      </c>
    </row>
    <row r="16" spans="1:78" ht="16.5">
      <c r="A16" s="270" t="str">
        <f t="shared" si="1"/>
        <v>송도버스</v>
      </c>
      <c r="B16" s="107" t="str">
        <f t="shared" si="2"/>
        <v>김상민</v>
      </c>
      <c r="C16" s="108" t="str">
        <f t="shared" si="3"/>
        <v>D</v>
      </c>
      <c r="D16" s="109">
        <f t="shared" si="4"/>
        <v>0.82701119017400504</v>
      </c>
      <c r="E16" s="110">
        <f t="shared" si="5"/>
        <v>9244</v>
      </c>
      <c r="F16" s="111" t="str">
        <f t="shared" si="6"/>
        <v>8</v>
      </c>
      <c r="G16" s="112" t="str">
        <f t="shared" si="7"/>
        <v>70바2235</v>
      </c>
      <c r="H16" s="113">
        <f t="shared" si="8"/>
        <v>3</v>
      </c>
      <c r="I16" s="114">
        <f t="shared" si="9"/>
        <v>1604.1880000000001</v>
      </c>
      <c r="J16" s="115">
        <f t="shared" si="10"/>
        <v>1.5622192070548017E-2</v>
      </c>
      <c r="K16" s="115">
        <f t="shared" si="11"/>
        <v>0.43709527640319512</v>
      </c>
      <c r="L16" s="115">
        <f t="shared" si="12"/>
        <v>0.22129575835251228</v>
      </c>
      <c r="M16" s="116">
        <f t="shared" si="13"/>
        <v>15.605</v>
      </c>
      <c r="N16" s="117">
        <f t="shared" si="14"/>
        <v>0.51796731496750736</v>
      </c>
      <c r="O16" s="117">
        <f t="shared" si="15"/>
        <v>21.625135399893431</v>
      </c>
      <c r="P16" s="217">
        <f t="shared" si="16"/>
        <v>48</v>
      </c>
      <c r="Q16" s="218">
        <f t="shared" si="17"/>
        <v>21</v>
      </c>
      <c r="R16" s="218">
        <f t="shared" si="18"/>
        <v>340</v>
      </c>
      <c r="T16">
        <v>521</v>
      </c>
      <c r="U16">
        <v>9244</v>
      </c>
      <c r="V16" t="s">
        <v>232</v>
      </c>
      <c r="W16">
        <v>1604.1880000000001</v>
      </c>
      <c r="X16">
        <v>918.36900000000003</v>
      </c>
      <c r="Y16">
        <v>1.7470000000000001</v>
      </c>
      <c r="Z16">
        <v>15.605</v>
      </c>
      <c r="AA16">
        <v>104.942763</v>
      </c>
      <c r="AB16">
        <v>1.6394359999999999</v>
      </c>
      <c r="AC16">
        <v>45.869985999999997</v>
      </c>
      <c r="AD16" s="1">
        <v>355</v>
      </c>
      <c r="AE16">
        <v>21</v>
      </c>
      <c r="AF16">
        <v>340</v>
      </c>
      <c r="AG16">
        <v>79</v>
      </c>
      <c r="AH16">
        <v>15.286313</v>
      </c>
      <c r="AI16">
        <v>2532.1999999999998</v>
      </c>
      <c r="AJ16">
        <v>0</v>
      </c>
      <c r="AK16">
        <v>48</v>
      </c>
      <c r="AL16">
        <v>29633</v>
      </c>
      <c r="AM16">
        <v>0.82701119017400504</v>
      </c>
      <c r="AN16" t="s">
        <v>67</v>
      </c>
      <c r="AO16">
        <v>1386.3689999999999</v>
      </c>
      <c r="AP16" t="s">
        <v>531</v>
      </c>
      <c r="AQ16" t="s">
        <v>116</v>
      </c>
      <c r="AR16" t="s">
        <v>118</v>
      </c>
      <c r="AS16" t="s">
        <v>116</v>
      </c>
      <c r="AT16" t="s">
        <v>118</v>
      </c>
      <c r="AU16" t="s">
        <v>193</v>
      </c>
      <c r="AV16" t="s">
        <v>232</v>
      </c>
      <c r="AW16" t="s">
        <v>67</v>
      </c>
      <c r="AX16">
        <v>9244</v>
      </c>
      <c r="AY16" t="s">
        <v>406</v>
      </c>
      <c r="AZ16">
        <v>12</v>
      </c>
      <c r="BA16" t="s">
        <v>381</v>
      </c>
      <c r="BB16">
        <v>3</v>
      </c>
      <c r="BC16">
        <v>1</v>
      </c>
      <c r="BE16" t="s">
        <v>67</v>
      </c>
      <c r="BF16">
        <v>0</v>
      </c>
      <c r="BG16" t="s">
        <v>318</v>
      </c>
      <c r="BI16" t="s">
        <v>116</v>
      </c>
      <c r="BJ16" t="s">
        <v>232</v>
      </c>
      <c r="BK16" t="s">
        <v>67</v>
      </c>
      <c r="BL16">
        <v>0.82701119017400504</v>
      </c>
      <c r="BM16">
        <v>9244</v>
      </c>
      <c r="BN16" t="s">
        <v>118</v>
      </c>
      <c r="BO16" t="s">
        <v>193</v>
      </c>
      <c r="BP16">
        <v>3</v>
      </c>
      <c r="BQ16">
        <v>1604.1880000000001</v>
      </c>
      <c r="BR16">
        <v>1.5622192070548017E-2</v>
      </c>
      <c r="BS16">
        <v>0.43709527640319512</v>
      </c>
      <c r="BT16">
        <v>0.22129575835251228</v>
      </c>
      <c r="BU16">
        <v>15.605</v>
      </c>
      <c r="BV16">
        <v>0.51796731496750736</v>
      </c>
      <c r="BW16">
        <v>21.625135399893431</v>
      </c>
      <c r="BX16">
        <v>48</v>
      </c>
      <c r="BY16">
        <v>21</v>
      </c>
      <c r="BZ16">
        <v>340</v>
      </c>
    </row>
    <row r="17" spans="1:78" ht="16.5">
      <c r="A17" s="269" t="str">
        <f t="shared" si="1"/>
        <v>송도버스</v>
      </c>
      <c r="B17" s="123" t="str">
        <f t="shared" si="2"/>
        <v>김성태</v>
      </c>
      <c r="C17" s="124" t="str">
        <f t="shared" si="3"/>
        <v>F</v>
      </c>
      <c r="D17" s="125">
        <f t="shared" si="4"/>
        <v>0.72819563486205552</v>
      </c>
      <c r="E17" s="126">
        <f t="shared" si="5"/>
        <v>4501</v>
      </c>
      <c r="F17" s="127" t="str">
        <f t="shared" si="6"/>
        <v>16-1</v>
      </c>
      <c r="G17" s="128" t="str">
        <f t="shared" si="7"/>
        <v>70바2242</v>
      </c>
      <c r="H17" s="129">
        <f t="shared" si="8"/>
        <v>4</v>
      </c>
      <c r="I17" s="130">
        <f t="shared" si="9"/>
        <v>2987.3969999999999</v>
      </c>
      <c r="J17" s="131">
        <f t="shared" si="10"/>
        <v>2.3394595522212305E-2</v>
      </c>
      <c r="K17" s="131">
        <f t="shared" si="11"/>
        <v>0.3458864153216622</v>
      </c>
      <c r="L17" s="131">
        <f t="shared" si="12"/>
        <v>0.29021921090501196</v>
      </c>
      <c r="M17" s="132">
        <f t="shared" si="13"/>
        <v>14.615</v>
      </c>
      <c r="N17" s="133">
        <f t="shared" si="14"/>
        <v>3.18002595570659</v>
      </c>
      <c r="O17" s="133">
        <f t="shared" si="15"/>
        <v>41.239915551900204</v>
      </c>
      <c r="P17" s="215">
        <f t="shared" si="16"/>
        <v>17</v>
      </c>
      <c r="Q17" s="216">
        <f t="shared" si="17"/>
        <v>95</v>
      </c>
      <c r="R17" s="216">
        <f t="shared" si="18"/>
        <v>1232</v>
      </c>
      <c r="T17">
        <v>521</v>
      </c>
      <c r="U17">
        <v>4501</v>
      </c>
      <c r="V17" t="s">
        <v>233</v>
      </c>
      <c r="W17">
        <v>2987.3969999999999</v>
      </c>
      <c r="X17">
        <v>1585.827</v>
      </c>
      <c r="Y17">
        <v>1.8839999999999999</v>
      </c>
      <c r="Z17">
        <v>14.615</v>
      </c>
      <c r="AA17">
        <v>148.38358700000001</v>
      </c>
      <c r="AB17">
        <v>3.471374</v>
      </c>
      <c r="AC17">
        <v>51.323867</v>
      </c>
      <c r="AD17" s="1">
        <v>867</v>
      </c>
      <c r="AE17">
        <v>95</v>
      </c>
      <c r="AF17">
        <v>1232</v>
      </c>
      <c r="AG17">
        <v>76</v>
      </c>
      <c r="AH17">
        <v>20.132933999999999</v>
      </c>
      <c r="AI17">
        <v>11956.2</v>
      </c>
      <c r="AJ17">
        <v>0</v>
      </c>
      <c r="AK17">
        <v>17</v>
      </c>
      <c r="AL17">
        <v>8336</v>
      </c>
      <c r="AM17">
        <v>0.72819563486205552</v>
      </c>
      <c r="AN17" t="s">
        <v>70</v>
      </c>
      <c r="AO17">
        <v>2523.9009999999998</v>
      </c>
      <c r="AP17" t="s">
        <v>532</v>
      </c>
      <c r="AQ17" t="s">
        <v>116</v>
      </c>
      <c r="AR17" t="s">
        <v>117</v>
      </c>
      <c r="AS17" t="s">
        <v>116</v>
      </c>
      <c r="AT17" t="s">
        <v>117</v>
      </c>
      <c r="AU17" t="s">
        <v>198</v>
      </c>
      <c r="AV17" t="s">
        <v>233</v>
      </c>
      <c r="AW17" t="s">
        <v>70</v>
      </c>
      <c r="AX17">
        <v>4501</v>
      </c>
      <c r="AY17" t="s">
        <v>419</v>
      </c>
      <c r="AZ17">
        <v>8</v>
      </c>
      <c r="BA17" t="s">
        <v>445</v>
      </c>
      <c r="BB17">
        <v>4</v>
      </c>
      <c r="BC17">
        <v>1</v>
      </c>
      <c r="BE17" t="s">
        <v>69</v>
      </c>
      <c r="BF17">
        <v>-2</v>
      </c>
      <c r="BG17" t="s">
        <v>319</v>
      </c>
      <c r="BI17" t="s">
        <v>116</v>
      </c>
      <c r="BJ17" t="s">
        <v>233</v>
      </c>
      <c r="BK17" t="s">
        <v>70</v>
      </c>
      <c r="BL17">
        <v>0.72819563486205552</v>
      </c>
      <c r="BM17">
        <v>4501</v>
      </c>
      <c r="BN17" t="s">
        <v>117</v>
      </c>
      <c r="BO17" t="s">
        <v>198</v>
      </c>
      <c r="BP17">
        <v>4</v>
      </c>
      <c r="BQ17">
        <v>2987.3969999999999</v>
      </c>
      <c r="BR17">
        <v>2.3394595522212305E-2</v>
      </c>
      <c r="BS17">
        <v>0.3458864153216622</v>
      </c>
      <c r="BT17">
        <v>0.29021921090501196</v>
      </c>
      <c r="BU17">
        <v>14.615</v>
      </c>
      <c r="BV17">
        <v>3.18002595570659</v>
      </c>
      <c r="BW17">
        <v>41.239915551900204</v>
      </c>
      <c r="BX17">
        <v>17</v>
      </c>
      <c r="BY17">
        <v>95</v>
      </c>
      <c r="BZ17">
        <v>1232</v>
      </c>
    </row>
    <row r="18" spans="1:78" ht="16.5">
      <c r="A18" s="270" t="str">
        <f t="shared" si="1"/>
        <v>송도버스</v>
      </c>
      <c r="B18" s="107" t="str">
        <f t="shared" si="2"/>
        <v>김영민</v>
      </c>
      <c r="C18" s="108" t="str">
        <f t="shared" si="3"/>
        <v>C</v>
      </c>
      <c r="D18" s="109">
        <f t="shared" si="4"/>
        <v>0.87883329097396012</v>
      </c>
      <c r="E18" s="110">
        <f t="shared" si="5"/>
        <v>5154</v>
      </c>
      <c r="F18" s="111" t="str">
        <f t="shared" si="6"/>
        <v>8</v>
      </c>
      <c r="G18" s="112" t="str">
        <f t="shared" si="7"/>
        <v>70바2238</v>
      </c>
      <c r="H18" s="113">
        <f t="shared" si="8"/>
        <v>3</v>
      </c>
      <c r="I18" s="114">
        <f t="shared" si="9"/>
        <v>2437.1959999999999</v>
      </c>
      <c r="J18" s="115">
        <f t="shared" si="10"/>
        <v>1.9913508142845315E-2</v>
      </c>
      <c r="K18" s="115">
        <f t="shared" si="11"/>
        <v>0.40581289061220682</v>
      </c>
      <c r="L18" s="115">
        <f t="shared" si="12"/>
        <v>0.1325293493014103</v>
      </c>
      <c r="M18" s="116">
        <f t="shared" si="13"/>
        <v>14.565</v>
      </c>
      <c r="N18" s="117">
        <f t="shared" si="14"/>
        <v>0.12309227489295076</v>
      </c>
      <c r="O18" s="117">
        <f t="shared" si="15"/>
        <v>20.269194599039224</v>
      </c>
      <c r="P18" s="217">
        <f t="shared" si="16"/>
        <v>62</v>
      </c>
      <c r="Q18" s="218">
        <f t="shared" si="17"/>
        <v>3</v>
      </c>
      <c r="R18" s="218">
        <f t="shared" si="18"/>
        <v>494</v>
      </c>
      <c r="T18">
        <v>521</v>
      </c>
      <c r="U18">
        <v>5154</v>
      </c>
      <c r="V18" t="s">
        <v>234</v>
      </c>
      <c r="W18">
        <v>2437.1959999999999</v>
      </c>
      <c r="X18">
        <v>1320.768</v>
      </c>
      <c r="Y18">
        <v>1.845</v>
      </c>
      <c r="Z18">
        <v>14.565</v>
      </c>
      <c r="AA18">
        <v>154.653865</v>
      </c>
      <c r="AB18">
        <v>3.079701</v>
      </c>
      <c r="AC18">
        <v>62.760531999999998</v>
      </c>
      <c r="AD18" s="1">
        <v>323</v>
      </c>
      <c r="AE18">
        <v>3</v>
      </c>
      <c r="AF18">
        <v>494</v>
      </c>
      <c r="AG18">
        <v>86</v>
      </c>
      <c r="AH18">
        <v>15.759036999999999</v>
      </c>
      <c r="AI18">
        <v>5198.3</v>
      </c>
      <c r="AJ18">
        <v>19.399999999999999</v>
      </c>
      <c r="AK18">
        <v>62</v>
      </c>
      <c r="AL18">
        <v>33176</v>
      </c>
      <c r="AM18">
        <v>0.87883329097396012</v>
      </c>
      <c r="AN18" t="s">
        <v>69</v>
      </c>
      <c r="AO18">
        <v>2126.3020000000001</v>
      </c>
      <c r="AP18" t="s">
        <v>533</v>
      </c>
      <c r="AQ18" t="s">
        <v>116</v>
      </c>
      <c r="AR18" t="s">
        <v>118</v>
      </c>
      <c r="AS18" t="s">
        <v>116</v>
      </c>
      <c r="AT18" t="s">
        <v>118</v>
      </c>
      <c r="AU18" t="s">
        <v>195</v>
      </c>
      <c r="AV18" t="s">
        <v>234</v>
      </c>
      <c r="AW18" t="s">
        <v>69</v>
      </c>
      <c r="AX18">
        <v>5154</v>
      </c>
      <c r="AY18" t="s">
        <v>409</v>
      </c>
      <c r="AZ18">
        <v>10</v>
      </c>
      <c r="BA18" t="s">
        <v>347</v>
      </c>
      <c r="BB18">
        <v>3</v>
      </c>
      <c r="BC18">
        <v>1</v>
      </c>
      <c r="BE18" t="s">
        <v>69</v>
      </c>
      <c r="BF18">
        <v>0</v>
      </c>
      <c r="BG18" t="s">
        <v>318</v>
      </c>
      <c r="BI18" t="s">
        <v>116</v>
      </c>
      <c r="BJ18" t="s">
        <v>234</v>
      </c>
      <c r="BK18" t="s">
        <v>69</v>
      </c>
      <c r="BL18">
        <v>0.87883329097396012</v>
      </c>
      <c r="BM18">
        <v>5154</v>
      </c>
      <c r="BN18" t="s">
        <v>118</v>
      </c>
      <c r="BO18" t="s">
        <v>195</v>
      </c>
      <c r="BP18">
        <v>3</v>
      </c>
      <c r="BQ18">
        <v>2437.1959999999999</v>
      </c>
      <c r="BR18">
        <v>1.9913508142845315E-2</v>
      </c>
      <c r="BS18">
        <v>0.40581289061220682</v>
      </c>
      <c r="BT18">
        <v>0.1325293493014103</v>
      </c>
      <c r="BU18">
        <v>14.565</v>
      </c>
      <c r="BV18">
        <v>0.12309227489295076</v>
      </c>
      <c r="BW18">
        <v>20.269194599039224</v>
      </c>
      <c r="BX18">
        <v>62</v>
      </c>
      <c r="BY18">
        <v>3</v>
      </c>
      <c r="BZ18">
        <v>494</v>
      </c>
    </row>
    <row r="19" spans="1:78" ht="16.5">
      <c r="A19" s="269" t="str">
        <f t="shared" si="1"/>
        <v>송도버스</v>
      </c>
      <c r="B19" s="123" t="str">
        <f t="shared" si="2"/>
        <v>김옥구</v>
      </c>
      <c r="C19" s="124" t="str">
        <f t="shared" si="3"/>
        <v>C</v>
      </c>
      <c r="D19" s="125">
        <f t="shared" si="4"/>
        <v>0.88641044302525174</v>
      </c>
      <c r="E19" s="126">
        <f t="shared" si="5"/>
        <v>7983</v>
      </c>
      <c r="F19" s="127" t="str">
        <f t="shared" si="6"/>
        <v>8</v>
      </c>
      <c r="G19" s="128" t="str">
        <f t="shared" si="7"/>
        <v>70바2287</v>
      </c>
      <c r="H19" s="129">
        <f t="shared" si="8"/>
        <v>3</v>
      </c>
      <c r="I19" s="130">
        <f t="shared" si="9"/>
        <v>1639.9929999999999</v>
      </c>
      <c r="J19" s="131">
        <f t="shared" si="10"/>
        <v>2.2842444422398423E-3</v>
      </c>
      <c r="K19" s="131">
        <f t="shared" si="11"/>
        <v>0.37523164241670237</v>
      </c>
      <c r="L19" s="131">
        <f t="shared" si="12"/>
        <v>0.12134198133772522</v>
      </c>
      <c r="M19" s="132">
        <f t="shared" si="13"/>
        <v>14.73</v>
      </c>
      <c r="N19" s="133">
        <f t="shared" si="14"/>
        <v>2.7439141508530831</v>
      </c>
      <c r="O19" s="133">
        <f t="shared" si="15"/>
        <v>21.646433856729878</v>
      </c>
      <c r="P19" s="215">
        <f t="shared" si="16"/>
        <v>19</v>
      </c>
      <c r="Q19" s="216">
        <f t="shared" si="17"/>
        <v>45</v>
      </c>
      <c r="R19" s="216">
        <f t="shared" si="18"/>
        <v>356</v>
      </c>
      <c r="T19">
        <v>521</v>
      </c>
      <c r="U19">
        <v>7983</v>
      </c>
      <c r="V19" t="s">
        <v>235</v>
      </c>
      <c r="W19">
        <v>1645.8309999999999</v>
      </c>
      <c r="X19">
        <v>850.59299999999996</v>
      </c>
      <c r="Y19">
        <v>1.9350000000000001</v>
      </c>
      <c r="Z19">
        <v>14.73</v>
      </c>
      <c r="AA19">
        <v>91.082195999999996</v>
      </c>
      <c r="AB19">
        <v>0.20805399999999999</v>
      </c>
      <c r="AC19">
        <v>34.176921999999998</v>
      </c>
      <c r="AD19" s="1">
        <v>199</v>
      </c>
      <c r="AE19">
        <v>45</v>
      </c>
      <c r="AF19">
        <v>356</v>
      </c>
      <c r="AG19">
        <v>85</v>
      </c>
      <c r="AH19">
        <v>18.069732999999999</v>
      </c>
      <c r="AI19">
        <v>2703.8</v>
      </c>
      <c r="AJ19">
        <v>14.7</v>
      </c>
      <c r="AK19">
        <v>19</v>
      </c>
      <c r="AL19">
        <v>6484</v>
      </c>
      <c r="AM19">
        <v>0.88641044302525174</v>
      </c>
      <c r="AN19" t="s">
        <v>69</v>
      </c>
      <c r="AO19">
        <v>1334.098</v>
      </c>
      <c r="AP19" t="s">
        <v>534</v>
      </c>
      <c r="AQ19" t="s">
        <v>116</v>
      </c>
      <c r="AR19" t="s">
        <v>118</v>
      </c>
      <c r="AS19" t="s">
        <v>116</v>
      </c>
      <c r="AT19" t="s">
        <v>118</v>
      </c>
      <c r="AU19" t="s">
        <v>211</v>
      </c>
      <c r="AV19" t="s">
        <v>235</v>
      </c>
      <c r="AW19" t="s">
        <v>69</v>
      </c>
      <c r="AX19">
        <v>7983</v>
      </c>
      <c r="AY19" t="s">
        <v>409</v>
      </c>
      <c r="AZ19">
        <v>7</v>
      </c>
      <c r="BA19" t="s">
        <v>202</v>
      </c>
      <c r="BB19">
        <v>3</v>
      </c>
      <c r="BC19">
        <v>1</v>
      </c>
      <c r="BE19" t="s">
        <v>68</v>
      </c>
      <c r="BF19">
        <v>-1</v>
      </c>
      <c r="BG19" t="s">
        <v>319</v>
      </c>
      <c r="BI19" t="s">
        <v>116</v>
      </c>
      <c r="BJ19" t="s">
        <v>235</v>
      </c>
      <c r="BK19" t="s">
        <v>69</v>
      </c>
      <c r="BL19">
        <v>0.88641044302525174</v>
      </c>
      <c r="BM19">
        <v>7983</v>
      </c>
      <c r="BN19" t="s">
        <v>118</v>
      </c>
      <c r="BO19" t="s">
        <v>211</v>
      </c>
      <c r="BP19">
        <v>3</v>
      </c>
      <c r="BQ19">
        <v>1639.9929999999999</v>
      </c>
      <c r="BR19">
        <v>2.2842444422398423E-3</v>
      </c>
      <c r="BS19">
        <v>0.37523164241670237</v>
      </c>
      <c r="BT19">
        <v>0.12091156382398922</v>
      </c>
      <c r="BU19">
        <v>14.73</v>
      </c>
      <c r="BV19">
        <v>2.7439141508530831</v>
      </c>
      <c r="BW19">
        <v>21.646433856729878</v>
      </c>
      <c r="BX19">
        <v>19</v>
      </c>
      <c r="BY19">
        <v>45</v>
      </c>
      <c r="BZ19">
        <v>356</v>
      </c>
    </row>
    <row r="20" spans="1:78" ht="16.5">
      <c r="A20" s="270" t="str">
        <f t="shared" si="1"/>
        <v>송도버스</v>
      </c>
      <c r="B20" s="107" t="str">
        <f t="shared" si="2"/>
        <v>김용남</v>
      </c>
      <c r="C20" s="108" t="str">
        <f t="shared" si="3"/>
        <v>D</v>
      </c>
      <c r="D20" s="109">
        <f t="shared" si="4"/>
        <v>0.81736235053603923</v>
      </c>
      <c r="E20" s="110">
        <f t="shared" si="5"/>
        <v>7917</v>
      </c>
      <c r="F20" s="111" t="str">
        <f t="shared" si="6"/>
        <v>16-1</v>
      </c>
      <c r="G20" s="112" t="str">
        <f t="shared" si="7"/>
        <v>70바2243</v>
      </c>
      <c r="H20" s="113">
        <f t="shared" si="8"/>
        <v>2</v>
      </c>
      <c r="I20" s="114">
        <f t="shared" si="9"/>
        <v>3158.473</v>
      </c>
      <c r="J20" s="115">
        <f t="shared" si="10"/>
        <v>4.6975698017272784E-2</v>
      </c>
      <c r="K20" s="115">
        <f t="shared" si="11"/>
        <v>0.30789275896093854</v>
      </c>
      <c r="L20" s="115">
        <f t="shared" si="12"/>
        <v>0.12949295434850955</v>
      </c>
      <c r="M20" s="116">
        <f t="shared" si="13"/>
        <v>11.605</v>
      </c>
      <c r="N20" s="117">
        <f t="shared" si="14"/>
        <v>0</v>
      </c>
      <c r="O20" s="117">
        <f t="shared" si="15"/>
        <v>5.4140086047909861</v>
      </c>
      <c r="P20" s="217">
        <f t="shared" si="16"/>
        <v>25</v>
      </c>
      <c r="Q20" s="218">
        <f t="shared" si="17"/>
        <v>0</v>
      </c>
      <c r="R20" s="218">
        <f t="shared" si="18"/>
        <v>171</v>
      </c>
      <c r="T20">
        <v>521</v>
      </c>
      <c r="U20">
        <v>7917</v>
      </c>
      <c r="V20" t="s">
        <v>236</v>
      </c>
      <c r="W20">
        <v>3158.473</v>
      </c>
      <c r="X20">
        <v>1486.73</v>
      </c>
      <c r="Y20">
        <v>2.1240000000000001</v>
      </c>
      <c r="Z20">
        <v>11.605</v>
      </c>
      <c r="AA20">
        <v>166.616364</v>
      </c>
      <c r="AB20">
        <v>7.8269200000000003</v>
      </c>
      <c r="AC20">
        <v>51.299971999999997</v>
      </c>
      <c r="AD20" s="1">
        <v>409</v>
      </c>
      <c r="AE20">
        <v>0</v>
      </c>
      <c r="AF20">
        <v>171</v>
      </c>
      <c r="AG20">
        <v>79</v>
      </c>
      <c r="AH20">
        <v>18.956558999999999</v>
      </c>
      <c r="AI20">
        <v>6993.8</v>
      </c>
      <c r="AJ20">
        <v>0</v>
      </c>
      <c r="AK20">
        <v>25</v>
      </c>
      <c r="AL20">
        <v>10811</v>
      </c>
      <c r="AM20">
        <v>0.81736235053603923</v>
      </c>
      <c r="AN20" t="s">
        <v>67</v>
      </c>
      <c r="AO20">
        <v>2907.7860000000001</v>
      </c>
      <c r="AP20" t="s">
        <v>535</v>
      </c>
      <c r="AQ20" t="s">
        <v>116</v>
      </c>
      <c r="AR20" t="s">
        <v>117</v>
      </c>
      <c r="AS20" t="s">
        <v>116</v>
      </c>
      <c r="AT20" t="s">
        <v>117</v>
      </c>
      <c r="AU20" t="s">
        <v>173</v>
      </c>
      <c r="AV20" t="s">
        <v>236</v>
      </c>
      <c r="AW20" t="s">
        <v>67</v>
      </c>
      <c r="AX20">
        <v>7917</v>
      </c>
      <c r="AY20" t="s">
        <v>407</v>
      </c>
      <c r="AZ20">
        <v>7</v>
      </c>
      <c r="BA20" t="s">
        <v>460</v>
      </c>
      <c r="BB20">
        <v>2</v>
      </c>
      <c r="BC20">
        <v>1</v>
      </c>
      <c r="BE20" t="s">
        <v>67</v>
      </c>
      <c r="BF20">
        <v>0</v>
      </c>
      <c r="BG20" t="s">
        <v>318</v>
      </c>
      <c r="BI20" t="s">
        <v>116</v>
      </c>
      <c r="BJ20" t="s">
        <v>236</v>
      </c>
      <c r="BK20" t="s">
        <v>67</v>
      </c>
      <c r="BL20">
        <v>0.81736235053603923</v>
      </c>
      <c r="BM20">
        <v>7917</v>
      </c>
      <c r="BN20" t="s">
        <v>117</v>
      </c>
      <c r="BO20" t="s">
        <v>173</v>
      </c>
      <c r="BP20">
        <v>2</v>
      </c>
      <c r="BQ20">
        <v>3158.473</v>
      </c>
      <c r="BR20">
        <v>4.6975698017272784E-2</v>
      </c>
      <c r="BS20">
        <v>0.30789275896093854</v>
      </c>
      <c r="BT20">
        <v>0.12949295434850955</v>
      </c>
      <c r="BU20">
        <v>11.605</v>
      </c>
      <c r="BV20">
        <v>0</v>
      </c>
      <c r="BW20">
        <v>5.4140086047909861</v>
      </c>
      <c r="BX20">
        <v>25</v>
      </c>
      <c r="BY20">
        <v>0</v>
      </c>
      <c r="BZ20">
        <v>171</v>
      </c>
    </row>
    <row r="21" spans="1:78" ht="16.5">
      <c r="A21" s="269" t="str">
        <f t="shared" si="1"/>
        <v>송도버스</v>
      </c>
      <c r="B21" s="123" t="str">
        <f t="shared" si="2"/>
        <v>김이준</v>
      </c>
      <c r="C21" s="124" t="str">
        <f t="shared" si="3"/>
        <v>C</v>
      </c>
      <c r="D21" s="125">
        <f t="shared" si="4"/>
        <v>0.85969739410044499</v>
      </c>
      <c r="E21" s="126">
        <f t="shared" si="5"/>
        <v>5513</v>
      </c>
      <c r="F21" s="127" t="str">
        <f t="shared" si="6"/>
        <v>8</v>
      </c>
      <c r="G21" s="128" t="str">
        <f t="shared" si="7"/>
        <v>70바2255</v>
      </c>
      <c r="H21" s="129">
        <f t="shared" si="8"/>
        <v>18</v>
      </c>
      <c r="I21" s="130">
        <f t="shared" si="9"/>
        <v>3004.7619999999997</v>
      </c>
      <c r="J21" s="131">
        <f t="shared" si="10"/>
        <v>1.7746727732295613E-2</v>
      </c>
      <c r="K21" s="131">
        <f t="shared" si="11"/>
        <v>0.38418640718372815</v>
      </c>
      <c r="L21" s="131">
        <f t="shared" si="12"/>
        <v>0.27656100549727403</v>
      </c>
      <c r="M21" s="132">
        <f t="shared" si="13"/>
        <v>14.866</v>
      </c>
      <c r="N21" s="133">
        <f t="shared" si="14"/>
        <v>0.29952455469018846</v>
      </c>
      <c r="O21" s="133">
        <f t="shared" si="15"/>
        <v>21.432645913386818</v>
      </c>
      <c r="P21" s="215">
        <f t="shared" si="16"/>
        <v>34</v>
      </c>
      <c r="Q21" s="216">
        <f t="shared" si="17"/>
        <v>9</v>
      </c>
      <c r="R21" s="216">
        <f t="shared" si="18"/>
        <v>646</v>
      </c>
      <c r="T21">
        <v>521</v>
      </c>
      <c r="U21">
        <v>5513</v>
      </c>
      <c r="V21" t="s">
        <v>468</v>
      </c>
      <c r="W21">
        <v>3021.6770000000001</v>
      </c>
      <c r="X21">
        <v>1579.2639999999999</v>
      </c>
      <c r="Y21">
        <v>1.913</v>
      </c>
      <c r="Z21">
        <v>14.866</v>
      </c>
      <c r="AA21">
        <v>177.66830300000001</v>
      </c>
      <c r="AB21">
        <v>3.1530309999999999</v>
      </c>
      <c r="AC21">
        <v>68.257746999999995</v>
      </c>
      <c r="AD21" s="1">
        <v>831</v>
      </c>
      <c r="AE21">
        <v>9</v>
      </c>
      <c r="AF21">
        <v>646</v>
      </c>
      <c r="AG21">
        <v>76</v>
      </c>
      <c r="AH21">
        <v>17.007406</v>
      </c>
      <c r="AI21">
        <v>6040.8</v>
      </c>
      <c r="AJ21">
        <v>0</v>
      </c>
      <c r="AK21">
        <v>34</v>
      </c>
      <c r="AL21">
        <v>13901</v>
      </c>
      <c r="AM21">
        <v>0.85969739410044499</v>
      </c>
      <c r="AN21" t="s">
        <v>69</v>
      </c>
      <c r="AO21">
        <v>357.40499999999997</v>
      </c>
      <c r="AP21" t="s">
        <v>536</v>
      </c>
      <c r="AQ21" t="s">
        <v>116</v>
      </c>
      <c r="AR21" t="s">
        <v>118</v>
      </c>
      <c r="AS21" t="s">
        <v>116</v>
      </c>
      <c r="AT21" t="s">
        <v>118</v>
      </c>
      <c r="AU21" t="s">
        <v>203</v>
      </c>
      <c r="AV21" t="s">
        <v>468</v>
      </c>
      <c r="AW21" t="s">
        <v>69</v>
      </c>
      <c r="AX21">
        <v>5513</v>
      </c>
      <c r="AY21" t="s">
        <v>409</v>
      </c>
      <c r="AZ21">
        <v>22</v>
      </c>
      <c r="BA21" t="s">
        <v>537</v>
      </c>
      <c r="BB21">
        <v>18</v>
      </c>
      <c r="BC21">
        <v>1</v>
      </c>
      <c r="BE21" t="s">
        <v>67</v>
      </c>
      <c r="BF21">
        <v>1</v>
      </c>
      <c r="BG21" t="s">
        <v>320</v>
      </c>
      <c r="BI21" t="s">
        <v>116</v>
      </c>
      <c r="BJ21" t="s">
        <v>468</v>
      </c>
      <c r="BK21" t="s">
        <v>69</v>
      </c>
      <c r="BL21">
        <v>0.85969739410044499</v>
      </c>
      <c r="BM21">
        <v>5513</v>
      </c>
      <c r="BN21" t="s">
        <v>118</v>
      </c>
      <c r="BO21" t="s">
        <v>203</v>
      </c>
      <c r="BP21">
        <v>18</v>
      </c>
      <c r="BQ21">
        <v>3004.7619999999997</v>
      </c>
      <c r="BR21">
        <v>1.7746727732295613E-2</v>
      </c>
      <c r="BS21">
        <v>0.38418640718372815</v>
      </c>
      <c r="BT21">
        <v>0.27501284882533772</v>
      </c>
      <c r="BU21">
        <v>14.866</v>
      </c>
      <c r="BV21">
        <v>0.29952455469018846</v>
      </c>
      <c r="BW21">
        <v>21.432645913386818</v>
      </c>
      <c r="BX21">
        <v>34</v>
      </c>
      <c r="BY21">
        <v>9</v>
      </c>
      <c r="BZ21">
        <v>646</v>
      </c>
    </row>
    <row r="22" spans="1:78" ht="16.5">
      <c r="A22" s="270" t="str">
        <f t="shared" si="1"/>
        <v>송도버스</v>
      </c>
      <c r="B22" s="107" t="str">
        <f t="shared" si="2"/>
        <v>김장권</v>
      </c>
      <c r="C22" s="108" t="str">
        <f t="shared" si="3"/>
        <v>C</v>
      </c>
      <c r="D22" s="109">
        <f t="shared" si="4"/>
        <v>0.85558546325860518</v>
      </c>
      <c r="E22" s="110">
        <f t="shared" si="5"/>
        <v>7096</v>
      </c>
      <c r="F22" s="111" t="str">
        <f t="shared" si="6"/>
        <v>16-1</v>
      </c>
      <c r="G22" s="112" t="str">
        <f t="shared" si="7"/>
        <v>70바2233</v>
      </c>
      <c r="H22" s="113">
        <f t="shared" si="8"/>
        <v>2</v>
      </c>
      <c r="I22" s="114">
        <f t="shared" si="9"/>
        <v>2651.7909999999997</v>
      </c>
      <c r="J22" s="115">
        <f t="shared" si="10"/>
        <v>2.3955159737370394E-2</v>
      </c>
      <c r="K22" s="115">
        <f t="shared" si="11"/>
        <v>0.32394357254430323</v>
      </c>
      <c r="L22" s="115">
        <f t="shared" si="12"/>
        <v>0.1165250202598923</v>
      </c>
      <c r="M22" s="116">
        <f t="shared" si="13"/>
        <v>12.315</v>
      </c>
      <c r="N22" s="117">
        <f t="shared" si="14"/>
        <v>0</v>
      </c>
      <c r="O22" s="117">
        <f t="shared" si="15"/>
        <v>29.489503509137791</v>
      </c>
      <c r="P22" s="217">
        <f t="shared" si="16"/>
        <v>22</v>
      </c>
      <c r="Q22" s="218">
        <f t="shared" si="17"/>
        <v>0</v>
      </c>
      <c r="R22" s="218">
        <f t="shared" si="18"/>
        <v>782</v>
      </c>
      <c r="T22">
        <v>521</v>
      </c>
      <c r="U22">
        <v>7096</v>
      </c>
      <c r="V22" t="s">
        <v>237</v>
      </c>
      <c r="W22">
        <v>2651.7910000000002</v>
      </c>
      <c r="X22">
        <v>1241.249</v>
      </c>
      <c r="Y22">
        <v>2.1360000000000001</v>
      </c>
      <c r="Z22">
        <v>12.315</v>
      </c>
      <c r="AA22">
        <v>131.981921</v>
      </c>
      <c r="AB22">
        <v>3.161648</v>
      </c>
      <c r="AC22">
        <v>42.754694999999998</v>
      </c>
      <c r="AD22" s="1">
        <v>309</v>
      </c>
      <c r="AE22">
        <v>0</v>
      </c>
      <c r="AF22">
        <v>782</v>
      </c>
      <c r="AG22">
        <v>85</v>
      </c>
      <c r="AH22">
        <v>20.092077</v>
      </c>
      <c r="AI22">
        <v>4157.3999999999996</v>
      </c>
      <c r="AJ22">
        <v>40.6</v>
      </c>
      <c r="AK22">
        <v>22</v>
      </c>
      <c r="AL22">
        <v>2854</v>
      </c>
      <c r="AM22">
        <v>0.85558546325860518</v>
      </c>
      <c r="AN22" t="s">
        <v>69</v>
      </c>
      <c r="AO22">
        <v>2480.6709999999998</v>
      </c>
      <c r="AP22" t="s">
        <v>538</v>
      </c>
      <c r="AQ22" t="s">
        <v>116</v>
      </c>
      <c r="AR22" t="s">
        <v>117</v>
      </c>
      <c r="AS22" t="s">
        <v>116</v>
      </c>
      <c r="AT22" t="s">
        <v>117</v>
      </c>
      <c r="AU22" t="s">
        <v>171</v>
      </c>
      <c r="AV22" t="s">
        <v>237</v>
      </c>
      <c r="AW22" t="s">
        <v>69</v>
      </c>
      <c r="AX22">
        <v>7096</v>
      </c>
      <c r="AY22" t="s">
        <v>404</v>
      </c>
      <c r="AZ22">
        <v>9</v>
      </c>
      <c r="BA22" t="s">
        <v>434</v>
      </c>
      <c r="BB22">
        <v>2</v>
      </c>
      <c r="BC22">
        <v>1</v>
      </c>
      <c r="BE22" t="s">
        <v>69</v>
      </c>
      <c r="BF22">
        <v>0</v>
      </c>
      <c r="BG22" t="s">
        <v>318</v>
      </c>
      <c r="BI22" t="s">
        <v>116</v>
      </c>
      <c r="BJ22" t="s">
        <v>237</v>
      </c>
      <c r="BK22" t="s">
        <v>69</v>
      </c>
      <c r="BL22">
        <v>0.85558546325860518</v>
      </c>
      <c r="BM22">
        <v>7096</v>
      </c>
      <c r="BN22" t="s">
        <v>117</v>
      </c>
      <c r="BO22" t="s">
        <v>171</v>
      </c>
      <c r="BP22">
        <v>2</v>
      </c>
      <c r="BQ22">
        <v>2651.7909999999997</v>
      </c>
      <c r="BR22">
        <v>2.3955159737370394E-2</v>
      </c>
      <c r="BS22">
        <v>0.32394357254430323</v>
      </c>
      <c r="BT22">
        <v>0.11652502025989227</v>
      </c>
      <c r="BU22">
        <v>12.315</v>
      </c>
      <c r="BV22">
        <v>0</v>
      </c>
      <c r="BW22">
        <v>29.489503509137791</v>
      </c>
      <c r="BX22">
        <v>22</v>
      </c>
      <c r="BY22">
        <v>0</v>
      </c>
      <c r="BZ22">
        <v>782</v>
      </c>
    </row>
    <row r="23" spans="1:78" ht="16.5">
      <c r="A23" s="269" t="str">
        <f t="shared" si="1"/>
        <v>송도버스</v>
      </c>
      <c r="B23" s="123" t="str">
        <f t="shared" si="2"/>
        <v>김정식</v>
      </c>
      <c r="C23" s="124" t="str">
        <f t="shared" si="3"/>
        <v>D</v>
      </c>
      <c r="D23" s="125">
        <f t="shared" si="4"/>
        <v>0.80911207707026445</v>
      </c>
      <c r="E23" s="126">
        <f t="shared" si="5"/>
        <v>9490</v>
      </c>
      <c r="F23" s="127" t="str">
        <f t="shared" si="6"/>
        <v>16-1</v>
      </c>
      <c r="G23" s="128" t="str">
        <f t="shared" si="7"/>
        <v>70바2299</v>
      </c>
      <c r="H23" s="129">
        <f t="shared" si="8"/>
        <v>12</v>
      </c>
      <c r="I23" s="130">
        <f t="shared" si="9"/>
        <v>2685.3679999999999</v>
      </c>
      <c r="J23" s="131">
        <f t="shared" si="10"/>
        <v>2.5856436623275546E-2</v>
      </c>
      <c r="K23" s="131">
        <f t="shared" si="11"/>
        <v>0.31914788876753936</v>
      </c>
      <c r="L23" s="131">
        <f t="shared" si="12"/>
        <v>0.2133785760461881</v>
      </c>
      <c r="M23" s="132">
        <f t="shared" si="13"/>
        <v>13.2</v>
      </c>
      <c r="N23" s="133">
        <f t="shared" si="14"/>
        <v>0.18619421993559171</v>
      </c>
      <c r="O23" s="133">
        <f t="shared" si="15"/>
        <v>34.781080283968528</v>
      </c>
      <c r="P23" s="215">
        <f t="shared" si="16"/>
        <v>35</v>
      </c>
      <c r="Q23" s="216">
        <f t="shared" si="17"/>
        <v>5</v>
      </c>
      <c r="R23" s="216">
        <f t="shared" si="18"/>
        <v>935</v>
      </c>
      <c r="T23">
        <v>521</v>
      </c>
      <c r="U23">
        <v>9490</v>
      </c>
      <c r="V23" t="s">
        <v>238</v>
      </c>
      <c r="W23">
        <v>2696.384</v>
      </c>
      <c r="X23">
        <v>1356.999</v>
      </c>
      <c r="Y23">
        <v>1.9870000000000001</v>
      </c>
      <c r="Z23">
        <v>13.2</v>
      </c>
      <c r="AA23">
        <v>144.45053100000001</v>
      </c>
      <c r="AB23">
        <v>3.7349760000000001</v>
      </c>
      <c r="AC23">
        <v>46.101081999999998</v>
      </c>
      <c r="AD23" s="1">
        <v>573</v>
      </c>
      <c r="AE23">
        <v>5</v>
      </c>
      <c r="AF23">
        <v>935</v>
      </c>
      <c r="AG23">
        <v>73</v>
      </c>
      <c r="AH23">
        <v>18.666487</v>
      </c>
      <c r="AI23">
        <v>3835.1</v>
      </c>
      <c r="AJ23">
        <v>0</v>
      </c>
      <c r="AK23">
        <v>35</v>
      </c>
      <c r="AL23">
        <v>8349</v>
      </c>
      <c r="AM23">
        <v>0.80911207707026445</v>
      </c>
      <c r="AN23" t="s">
        <v>67</v>
      </c>
      <c r="AO23">
        <v>484.63499999999999</v>
      </c>
      <c r="AP23" t="s">
        <v>539</v>
      </c>
      <c r="AQ23" t="s">
        <v>116</v>
      </c>
      <c r="AR23" t="s">
        <v>117</v>
      </c>
      <c r="AS23" t="s">
        <v>116</v>
      </c>
      <c r="AT23" t="s">
        <v>117</v>
      </c>
      <c r="AU23" t="s">
        <v>181</v>
      </c>
      <c r="AV23" t="s">
        <v>238</v>
      </c>
      <c r="AW23" t="s">
        <v>67</v>
      </c>
      <c r="AX23">
        <v>9490</v>
      </c>
      <c r="AY23" t="s">
        <v>407</v>
      </c>
      <c r="AZ23">
        <v>9</v>
      </c>
      <c r="BA23" t="s">
        <v>459</v>
      </c>
      <c r="BB23">
        <v>12</v>
      </c>
      <c r="BC23">
        <v>1</v>
      </c>
      <c r="BE23" t="s">
        <v>70</v>
      </c>
      <c r="BF23">
        <v>1</v>
      </c>
      <c r="BG23" t="s">
        <v>320</v>
      </c>
      <c r="BI23" t="s">
        <v>116</v>
      </c>
      <c r="BJ23" t="s">
        <v>238</v>
      </c>
      <c r="BK23" t="s">
        <v>67</v>
      </c>
      <c r="BL23">
        <v>0.80911207707026445</v>
      </c>
      <c r="BM23">
        <v>9490</v>
      </c>
      <c r="BN23" t="s">
        <v>117</v>
      </c>
      <c r="BO23" t="s">
        <v>181</v>
      </c>
      <c r="BP23">
        <v>12</v>
      </c>
      <c r="BQ23">
        <v>2685.3679999999999</v>
      </c>
      <c r="BR23">
        <v>2.5856436623275546E-2</v>
      </c>
      <c r="BS23">
        <v>0.31914788876753936</v>
      </c>
      <c r="BT23">
        <v>0.2125068239538582</v>
      </c>
      <c r="BU23">
        <v>13.2</v>
      </c>
      <c r="BV23">
        <v>0.18619421993559171</v>
      </c>
      <c r="BW23">
        <v>34.781080283968528</v>
      </c>
      <c r="BX23">
        <v>35</v>
      </c>
      <c r="BY23">
        <v>5</v>
      </c>
      <c r="BZ23">
        <v>935</v>
      </c>
    </row>
    <row r="24" spans="1:78" ht="16.5">
      <c r="A24" s="270" t="str">
        <f t="shared" si="1"/>
        <v>송도버스</v>
      </c>
      <c r="B24" s="107" t="str">
        <f t="shared" si="2"/>
        <v>김정웅</v>
      </c>
      <c r="C24" s="108" t="str">
        <f t="shared" si="3"/>
        <v>C</v>
      </c>
      <c r="D24" s="109">
        <f t="shared" si="4"/>
        <v>0.86555885675309308</v>
      </c>
      <c r="E24" s="110">
        <f t="shared" si="5"/>
        <v>5720</v>
      </c>
      <c r="F24" s="111" t="str">
        <f t="shared" si="6"/>
        <v>8</v>
      </c>
      <c r="G24" s="112" t="str">
        <f t="shared" si="7"/>
        <v>70바2246</v>
      </c>
      <c r="H24" s="113">
        <f t="shared" si="8"/>
        <v>3</v>
      </c>
      <c r="I24" s="114">
        <f t="shared" si="9"/>
        <v>2110.8130000000001</v>
      </c>
      <c r="J24" s="115">
        <f t="shared" si="10"/>
        <v>3.401499871247584E-2</v>
      </c>
      <c r="K24" s="115">
        <f t="shared" si="11"/>
        <v>0.39874848876380314</v>
      </c>
      <c r="L24" s="115">
        <f t="shared" si="12"/>
        <v>0.20655548359802597</v>
      </c>
      <c r="M24" s="116">
        <f t="shared" si="13"/>
        <v>14.499000000000001</v>
      </c>
      <c r="N24" s="117">
        <f t="shared" si="14"/>
        <v>0</v>
      </c>
      <c r="O24" s="117">
        <f t="shared" si="15"/>
        <v>17.197165262863169</v>
      </c>
      <c r="P24" s="217">
        <f t="shared" si="16"/>
        <v>51</v>
      </c>
      <c r="Q24" s="218">
        <f t="shared" si="17"/>
        <v>0</v>
      </c>
      <c r="R24" s="218">
        <f t="shared" si="18"/>
        <v>363</v>
      </c>
      <c r="T24">
        <v>521</v>
      </c>
      <c r="U24">
        <v>5720</v>
      </c>
      <c r="V24" t="s">
        <v>239</v>
      </c>
      <c r="W24">
        <v>2110.8130000000001</v>
      </c>
      <c r="X24">
        <v>1159.0809999999999</v>
      </c>
      <c r="Y24">
        <v>1.821</v>
      </c>
      <c r="Z24">
        <v>14.499000000000001</v>
      </c>
      <c r="AA24">
        <v>132.4247</v>
      </c>
      <c r="AB24">
        <v>4.5044259999999996</v>
      </c>
      <c r="AC24">
        <v>52.804149000000002</v>
      </c>
      <c r="AD24" s="1">
        <v>436</v>
      </c>
      <c r="AE24">
        <v>0</v>
      </c>
      <c r="AF24">
        <v>363</v>
      </c>
      <c r="AG24">
        <v>75</v>
      </c>
      <c r="AH24">
        <v>15.939722</v>
      </c>
      <c r="AI24">
        <v>2235.1</v>
      </c>
      <c r="AJ24">
        <v>0</v>
      </c>
      <c r="AK24">
        <v>51</v>
      </c>
      <c r="AL24">
        <v>22392</v>
      </c>
      <c r="AM24">
        <v>0.86555885675309308</v>
      </c>
      <c r="AN24" t="s">
        <v>69</v>
      </c>
      <c r="AO24">
        <v>1868.174</v>
      </c>
      <c r="AP24" t="s">
        <v>540</v>
      </c>
      <c r="AQ24" t="s">
        <v>116</v>
      </c>
      <c r="AR24" t="s">
        <v>118</v>
      </c>
      <c r="AS24" t="s">
        <v>116</v>
      </c>
      <c r="AT24" t="s">
        <v>118</v>
      </c>
      <c r="AU24" t="s">
        <v>199</v>
      </c>
      <c r="AV24" t="s">
        <v>239</v>
      </c>
      <c r="AW24" t="s">
        <v>69</v>
      </c>
      <c r="AX24">
        <v>5720</v>
      </c>
      <c r="AY24" t="s">
        <v>409</v>
      </c>
      <c r="AZ24">
        <v>17</v>
      </c>
      <c r="BA24" t="s">
        <v>421</v>
      </c>
      <c r="BB24">
        <v>3</v>
      </c>
      <c r="BC24">
        <v>1</v>
      </c>
      <c r="BE24" t="s">
        <v>69</v>
      </c>
      <c r="BF24">
        <v>0</v>
      </c>
      <c r="BG24" t="s">
        <v>318</v>
      </c>
      <c r="BI24" t="s">
        <v>116</v>
      </c>
      <c r="BJ24" t="s">
        <v>239</v>
      </c>
      <c r="BK24" t="s">
        <v>69</v>
      </c>
      <c r="BL24">
        <v>0.86555885675309308</v>
      </c>
      <c r="BM24">
        <v>5720</v>
      </c>
      <c r="BN24" t="s">
        <v>118</v>
      </c>
      <c r="BO24" t="s">
        <v>199</v>
      </c>
      <c r="BP24">
        <v>3</v>
      </c>
      <c r="BQ24">
        <v>2110.8130000000001</v>
      </c>
      <c r="BR24">
        <v>3.401499871247584E-2</v>
      </c>
      <c r="BS24">
        <v>0.39874848876380314</v>
      </c>
      <c r="BT24">
        <v>0.20655548359802597</v>
      </c>
      <c r="BU24">
        <v>14.499000000000001</v>
      </c>
      <c r="BV24">
        <v>0</v>
      </c>
      <c r="BW24">
        <v>17.197165262863169</v>
      </c>
      <c r="BX24">
        <v>51</v>
      </c>
      <c r="BY24">
        <v>0</v>
      </c>
      <c r="BZ24">
        <v>363</v>
      </c>
    </row>
    <row r="25" spans="1:78" ht="16.5">
      <c r="A25" s="269" t="str">
        <f t="shared" si="1"/>
        <v>송도버스</v>
      </c>
      <c r="B25" s="123" t="str">
        <f t="shared" si="2"/>
        <v>김종만</v>
      </c>
      <c r="C25" s="124" t="str">
        <f t="shared" si="3"/>
        <v>C</v>
      </c>
      <c r="D25" s="125">
        <f t="shared" si="4"/>
        <v>0.87711833533473316</v>
      </c>
      <c r="E25" s="126">
        <f t="shared" si="5"/>
        <v>2404</v>
      </c>
      <c r="F25" s="127" t="str">
        <f t="shared" si="6"/>
        <v>16-1</v>
      </c>
      <c r="G25" s="128" t="str">
        <f t="shared" si="7"/>
        <v>70바2280</v>
      </c>
      <c r="H25" s="129">
        <f t="shared" si="8"/>
        <v>3</v>
      </c>
      <c r="I25" s="130">
        <f t="shared" si="9"/>
        <v>2893.0390000000002</v>
      </c>
      <c r="J25" s="131">
        <f t="shared" si="10"/>
        <v>4.0846775334051545E-2</v>
      </c>
      <c r="K25" s="131">
        <f t="shared" si="11"/>
        <v>0.33964910829698791</v>
      </c>
      <c r="L25" s="131">
        <f t="shared" si="12"/>
        <v>0.30659800991275954</v>
      </c>
      <c r="M25" s="132">
        <f t="shared" si="13"/>
        <v>12.686</v>
      </c>
      <c r="N25" s="133">
        <f t="shared" si="14"/>
        <v>0</v>
      </c>
      <c r="O25" s="133">
        <f t="shared" si="15"/>
        <v>22.986209311385014</v>
      </c>
      <c r="P25" s="215">
        <f t="shared" si="16"/>
        <v>14</v>
      </c>
      <c r="Q25" s="216">
        <f t="shared" si="17"/>
        <v>0</v>
      </c>
      <c r="R25" s="216">
        <f t="shared" si="18"/>
        <v>665</v>
      </c>
      <c r="T25">
        <v>521</v>
      </c>
      <c r="U25">
        <v>2404</v>
      </c>
      <c r="V25" t="s">
        <v>240</v>
      </c>
      <c r="W25">
        <v>2893.0390000000002</v>
      </c>
      <c r="X25">
        <v>1274.385</v>
      </c>
      <c r="Y25">
        <v>2.27</v>
      </c>
      <c r="Z25">
        <v>12.686</v>
      </c>
      <c r="AA25">
        <v>151.42580899999999</v>
      </c>
      <c r="AB25">
        <v>6.1852559999999999</v>
      </c>
      <c r="AC25">
        <v>51.431640999999999</v>
      </c>
      <c r="AD25" s="1">
        <v>887</v>
      </c>
      <c r="AE25">
        <v>0</v>
      </c>
      <c r="AF25">
        <v>665</v>
      </c>
      <c r="AG25">
        <v>85</v>
      </c>
      <c r="AH25">
        <v>19.105322999999999</v>
      </c>
      <c r="AI25">
        <v>5514.9</v>
      </c>
      <c r="AJ25">
        <v>2.8</v>
      </c>
      <c r="AK25">
        <v>14</v>
      </c>
      <c r="AL25">
        <v>7822</v>
      </c>
      <c r="AM25">
        <v>0.87711833533473316</v>
      </c>
      <c r="AN25" t="s">
        <v>69</v>
      </c>
      <c r="AO25">
        <v>2686.4029999999998</v>
      </c>
      <c r="AP25" t="s">
        <v>541</v>
      </c>
      <c r="AQ25" t="s">
        <v>116</v>
      </c>
      <c r="AR25" t="s">
        <v>117</v>
      </c>
      <c r="AS25" t="s">
        <v>116</v>
      </c>
      <c r="AT25" t="s">
        <v>117</v>
      </c>
      <c r="AU25" t="s">
        <v>177</v>
      </c>
      <c r="AV25" t="s">
        <v>240</v>
      </c>
      <c r="AW25" t="s">
        <v>69</v>
      </c>
      <c r="AX25">
        <v>2404</v>
      </c>
      <c r="AY25" t="s">
        <v>404</v>
      </c>
      <c r="AZ25">
        <v>4</v>
      </c>
      <c r="BA25" t="s">
        <v>373</v>
      </c>
      <c r="BB25">
        <v>3</v>
      </c>
      <c r="BC25">
        <v>1</v>
      </c>
      <c r="BE25" t="s">
        <v>69</v>
      </c>
      <c r="BF25">
        <v>0</v>
      </c>
      <c r="BG25" t="s">
        <v>318</v>
      </c>
      <c r="BI25" t="s">
        <v>116</v>
      </c>
      <c r="BJ25" t="s">
        <v>240</v>
      </c>
      <c r="BK25" t="s">
        <v>69</v>
      </c>
      <c r="BL25">
        <v>0.87711833533473316</v>
      </c>
      <c r="BM25">
        <v>2404</v>
      </c>
      <c r="BN25" t="s">
        <v>117</v>
      </c>
      <c r="BO25" t="s">
        <v>177</v>
      </c>
      <c r="BP25">
        <v>3</v>
      </c>
      <c r="BQ25">
        <v>2893.0390000000002</v>
      </c>
      <c r="BR25">
        <v>4.0846775334051545E-2</v>
      </c>
      <c r="BS25">
        <v>0.33964910829698791</v>
      </c>
      <c r="BT25">
        <v>0.30659800991275954</v>
      </c>
      <c r="BU25">
        <v>12.686</v>
      </c>
      <c r="BV25">
        <v>0</v>
      </c>
      <c r="BW25">
        <v>22.986209311385014</v>
      </c>
      <c r="BX25">
        <v>14</v>
      </c>
      <c r="BY25">
        <v>0</v>
      </c>
      <c r="BZ25">
        <v>665</v>
      </c>
    </row>
    <row r="26" spans="1:78" ht="16.5">
      <c r="A26" s="270" t="str">
        <f t="shared" si="1"/>
        <v>송도버스</v>
      </c>
      <c r="B26" s="107" t="str">
        <f t="shared" si="2"/>
        <v>김종진</v>
      </c>
      <c r="C26" s="108" t="str">
        <f t="shared" si="3"/>
        <v>B</v>
      </c>
      <c r="D26" s="109">
        <f t="shared" si="4"/>
        <v>0.91639999999999999</v>
      </c>
      <c r="E26" s="110">
        <f t="shared" si="5"/>
        <v>929</v>
      </c>
      <c r="F26" s="111" t="str">
        <f t="shared" si="6"/>
        <v>16-1</v>
      </c>
      <c r="G26" s="112" t="str">
        <f t="shared" si="7"/>
        <v>70바2299</v>
      </c>
      <c r="H26" s="113">
        <f t="shared" si="8"/>
        <v>1</v>
      </c>
      <c r="I26" s="114">
        <f t="shared" si="9"/>
        <v>2904.6</v>
      </c>
      <c r="J26" s="115">
        <f t="shared" si="10"/>
        <v>2.4073173334222008E-2</v>
      </c>
      <c r="K26" s="115">
        <f t="shared" si="11"/>
        <v>0.31393572141983017</v>
      </c>
      <c r="L26" s="115">
        <f t="shared" si="12"/>
        <v>0.12979411967224402</v>
      </c>
      <c r="M26" s="116">
        <f t="shared" si="13"/>
        <v>12.691000000000001</v>
      </c>
      <c r="N26" s="117">
        <f t="shared" si="14"/>
        <v>0</v>
      </c>
      <c r="O26" s="117">
        <f t="shared" si="15"/>
        <v>5.474075604214006</v>
      </c>
      <c r="P26" s="217">
        <f t="shared" si="16"/>
        <v>16</v>
      </c>
      <c r="Q26" s="218">
        <f t="shared" si="17"/>
        <v>0</v>
      </c>
      <c r="R26" s="218">
        <f t="shared" si="18"/>
        <v>159</v>
      </c>
      <c r="T26">
        <v>521</v>
      </c>
      <c r="U26">
        <v>929</v>
      </c>
      <c r="V26" t="s">
        <v>241</v>
      </c>
      <c r="W26">
        <v>2904.6</v>
      </c>
      <c r="X26">
        <v>1267.6099999999999</v>
      </c>
      <c r="Y26">
        <v>2.2909999999999999</v>
      </c>
      <c r="Z26">
        <v>12.691000000000001</v>
      </c>
      <c r="AA26">
        <v>154.59719200000001</v>
      </c>
      <c r="AB26">
        <v>3.7216450000000001</v>
      </c>
      <c r="AC26">
        <v>48.533580999999998</v>
      </c>
      <c r="AD26" s="1">
        <v>377</v>
      </c>
      <c r="AE26">
        <v>0</v>
      </c>
      <c r="AF26">
        <v>159</v>
      </c>
      <c r="AG26">
        <v>72</v>
      </c>
      <c r="AH26">
        <v>18.788180000000001</v>
      </c>
      <c r="AI26">
        <v>2468.3000000000002</v>
      </c>
      <c r="AJ26">
        <v>0</v>
      </c>
      <c r="AK26">
        <v>16</v>
      </c>
      <c r="AL26">
        <v>11724</v>
      </c>
      <c r="AM26">
        <v>0.91639999999999999</v>
      </c>
      <c r="AN26" t="s">
        <v>68</v>
      </c>
      <c r="AO26">
        <v>2904.6</v>
      </c>
      <c r="AP26" t="s">
        <v>542</v>
      </c>
      <c r="AQ26" t="s">
        <v>116</v>
      </c>
      <c r="AR26" t="s">
        <v>117</v>
      </c>
      <c r="AS26" t="s">
        <v>116</v>
      </c>
      <c r="AT26" t="s">
        <v>117</v>
      </c>
      <c r="AU26" t="s">
        <v>181</v>
      </c>
      <c r="AV26" t="s">
        <v>241</v>
      </c>
      <c r="AW26" t="s">
        <v>68</v>
      </c>
      <c r="AX26">
        <v>929</v>
      </c>
      <c r="AY26" t="s">
        <v>424</v>
      </c>
      <c r="AZ26">
        <v>10</v>
      </c>
      <c r="BA26" t="s">
        <v>473</v>
      </c>
      <c r="BB26">
        <v>1</v>
      </c>
      <c r="BC26">
        <v>1</v>
      </c>
      <c r="BE26" t="s">
        <v>68</v>
      </c>
      <c r="BF26">
        <v>0</v>
      </c>
      <c r="BG26" t="s">
        <v>318</v>
      </c>
      <c r="BI26" t="s">
        <v>116</v>
      </c>
      <c r="BJ26" t="s">
        <v>241</v>
      </c>
      <c r="BK26" t="s">
        <v>68</v>
      </c>
      <c r="BL26">
        <v>0.91639999999999999</v>
      </c>
      <c r="BM26">
        <v>929</v>
      </c>
      <c r="BN26" t="s">
        <v>117</v>
      </c>
      <c r="BO26" t="s">
        <v>181</v>
      </c>
      <c r="BP26">
        <v>1</v>
      </c>
      <c r="BQ26">
        <v>2904.6</v>
      </c>
      <c r="BR26">
        <v>2.4073173334222008E-2</v>
      </c>
      <c r="BS26">
        <v>0.31393572141983017</v>
      </c>
      <c r="BT26">
        <v>0.12979411967224402</v>
      </c>
      <c r="BU26">
        <v>12.691000000000001</v>
      </c>
      <c r="BV26">
        <v>0</v>
      </c>
      <c r="BW26">
        <v>5.474075604214006</v>
      </c>
      <c r="BX26">
        <v>16</v>
      </c>
      <c r="BY26">
        <v>0</v>
      </c>
      <c r="BZ26">
        <v>159</v>
      </c>
    </row>
    <row r="27" spans="1:78" ht="16.5">
      <c r="A27" s="269" t="str">
        <f t="shared" si="1"/>
        <v>송도버스</v>
      </c>
      <c r="B27" s="123" t="str">
        <f t="shared" si="2"/>
        <v>김준수</v>
      </c>
      <c r="C27" s="124" t="str">
        <f t="shared" si="3"/>
        <v>A</v>
      </c>
      <c r="D27" s="125">
        <f t="shared" si="4"/>
        <v>0.95080283902679397</v>
      </c>
      <c r="E27" s="126">
        <f t="shared" si="5"/>
        <v>1778</v>
      </c>
      <c r="F27" s="127" t="str">
        <f t="shared" si="6"/>
        <v>8</v>
      </c>
      <c r="G27" s="128" t="str">
        <f t="shared" si="7"/>
        <v>70바2234</v>
      </c>
      <c r="H27" s="129">
        <f t="shared" si="8"/>
        <v>5</v>
      </c>
      <c r="I27" s="130">
        <f t="shared" si="9"/>
        <v>678.63</v>
      </c>
      <c r="J27" s="131">
        <f t="shared" si="10"/>
        <v>1.0752823573640793E-2</v>
      </c>
      <c r="K27" s="131">
        <f t="shared" si="11"/>
        <v>0.4646743588258338</v>
      </c>
      <c r="L27" s="131">
        <f t="shared" si="12"/>
        <v>0.27113449154915048</v>
      </c>
      <c r="M27" s="132">
        <f t="shared" si="13"/>
        <v>12.837</v>
      </c>
      <c r="N27" s="133">
        <f t="shared" si="14"/>
        <v>0.29471140385777228</v>
      </c>
      <c r="O27" s="133">
        <f t="shared" si="15"/>
        <v>31.092053106994975</v>
      </c>
      <c r="P27" s="215">
        <f t="shared" si="16"/>
        <v>18</v>
      </c>
      <c r="Q27" s="216">
        <f t="shared" si="17"/>
        <v>2</v>
      </c>
      <c r="R27" s="216">
        <f t="shared" si="18"/>
        <v>211</v>
      </c>
      <c r="T27">
        <v>521</v>
      </c>
      <c r="U27">
        <v>1778</v>
      </c>
      <c r="V27" t="s">
        <v>242</v>
      </c>
      <c r="W27">
        <v>681.16200000000003</v>
      </c>
      <c r="X27">
        <v>350.15300000000002</v>
      </c>
      <c r="Y27">
        <v>1.9450000000000001</v>
      </c>
      <c r="Z27">
        <v>12.837</v>
      </c>
      <c r="AA27">
        <v>46.059716000000002</v>
      </c>
      <c r="AB27">
        <v>0.49527199999999999</v>
      </c>
      <c r="AC27">
        <v>21.402768999999999</v>
      </c>
      <c r="AD27" s="1">
        <v>184</v>
      </c>
      <c r="AE27">
        <v>2</v>
      </c>
      <c r="AF27">
        <v>211</v>
      </c>
      <c r="AG27">
        <v>75</v>
      </c>
      <c r="AH27">
        <v>14.788671000000001</v>
      </c>
      <c r="AI27">
        <v>1270.0999999999999</v>
      </c>
      <c r="AJ27">
        <v>0</v>
      </c>
      <c r="AK27">
        <v>18</v>
      </c>
      <c r="AL27">
        <v>24135</v>
      </c>
      <c r="AM27">
        <v>0.95080283902679397</v>
      </c>
      <c r="AN27" t="s">
        <v>66</v>
      </c>
      <c r="AO27">
        <v>170.971</v>
      </c>
      <c r="AP27" t="s">
        <v>543</v>
      </c>
      <c r="AQ27" t="s">
        <v>116</v>
      </c>
      <c r="AR27" t="s">
        <v>118</v>
      </c>
      <c r="AS27" t="s">
        <v>116</v>
      </c>
      <c r="AT27" t="s">
        <v>118</v>
      </c>
      <c r="AU27" t="s">
        <v>192</v>
      </c>
      <c r="AV27" t="s">
        <v>242</v>
      </c>
      <c r="AW27" t="s">
        <v>66</v>
      </c>
      <c r="AX27">
        <v>1778</v>
      </c>
      <c r="AY27" t="s">
        <v>437</v>
      </c>
      <c r="AZ27">
        <v>8</v>
      </c>
      <c r="BA27" t="s">
        <v>544</v>
      </c>
      <c r="BB27">
        <v>5</v>
      </c>
      <c r="BC27">
        <v>1</v>
      </c>
      <c r="BE27" t="s">
        <v>69</v>
      </c>
      <c r="BF27">
        <v>2</v>
      </c>
      <c r="BG27" t="s">
        <v>320</v>
      </c>
      <c r="BI27" t="s">
        <v>116</v>
      </c>
      <c r="BJ27" t="s">
        <v>242</v>
      </c>
      <c r="BK27" t="s">
        <v>66</v>
      </c>
      <c r="BL27">
        <v>0.95080283902679397</v>
      </c>
      <c r="BM27">
        <v>1778</v>
      </c>
      <c r="BN27" t="s">
        <v>118</v>
      </c>
      <c r="BO27" t="s">
        <v>192</v>
      </c>
      <c r="BP27">
        <v>5</v>
      </c>
      <c r="BQ27">
        <v>678.63</v>
      </c>
      <c r="BR27">
        <v>1.0752823573640793E-2</v>
      </c>
      <c r="BS27">
        <v>0.4646743588258338</v>
      </c>
      <c r="BT27">
        <v>0.27012663654167435</v>
      </c>
      <c r="BU27">
        <v>12.837</v>
      </c>
      <c r="BV27">
        <v>0.29471140385777228</v>
      </c>
      <c r="BW27">
        <v>31.092053106994975</v>
      </c>
      <c r="BX27">
        <v>18</v>
      </c>
      <c r="BY27">
        <v>2</v>
      </c>
      <c r="BZ27">
        <v>211</v>
      </c>
    </row>
    <row r="28" spans="1:78" ht="16.5">
      <c r="A28" s="270" t="str">
        <f t="shared" si="1"/>
        <v>송도버스</v>
      </c>
      <c r="B28" s="107" t="str">
        <f t="shared" si="2"/>
        <v>김철희</v>
      </c>
      <c r="C28" s="108" t="str">
        <f t="shared" si="3"/>
        <v>C</v>
      </c>
      <c r="D28" s="109">
        <f t="shared" si="4"/>
        <v>0.85618842321060129</v>
      </c>
      <c r="E28" s="110">
        <f t="shared" si="5"/>
        <v>9415</v>
      </c>
      <c r="F28" s="111" t="str">
        <f t="shared" si="6"/>
        <v>8</v>
      </c>
      <c r="G28" s="112" t="str">
        <f t="shared" si="7"/>
        <v>70바2289</v>
      </c>
      <c r="H28" s="113">
        <f t="shared" si="8"/>
        <v>6</v>
      </c>
      <c r="I28" s="114">
        <f t="shared" si="9"/>
        <v>2967.7059999999997</v>
      </c>
      <c r="J28" s="115">
        <f t="shared" si="10"/>
        <v>2.9115389567643441E-2</v>
      </c>
      <c r="K28" s="115">
        <f t="shared" si="11"/>
        <v>0.35879095029287306</v>
      </c>
      <c r="L28" s="115">
        <f t="shared" si="12"/>
        <v>0.29349268424837233</v>
      </c>
      <c r="M28" s="116">
        <f t="shared" si="13"/>
        <v>14.093</v>
      </c>
      <c r="N28" s="117">
        <f t="shared" si="14"/>
        <v>1.5318905774123093</v>
      </c>
      <c r="O28" s="117">
        <f t="shared" si="15"/>
        <v>48.272365869620444</v>
      </c>
      <c r="P28" s="217">
        <f t="shared" si="16"/>
        <v>47</v>
      </c>
      <c r="Q28" s="218">
        <f t="shared" si="17"/>
        <v>76</v>
      </c>
      <c r="R28" s="218">
        <f t="shared" si="18"/>
        <v>1491</v>
      </c>
      <c r="T28">
        <v>521</v>
      </c>
      <c r="U28">
        <v>9415</v>
      </c>
      <c r="V28" t="s">
        <v>243</v>
      </c>
      <c r="W28">
        <v>2967.7060000000001</v>
      </c>
      <c r="X28">
        <v>1589.0070000000001</v>
      </c>
      <c r="Y28">
        <v>1.8680000000000001</v>
      </c>
      <c r="Z28">
        <v>14.093</v>
      </c>
      <c r="AA28">
        <v>177.549127</v>
      </c>
      <c r="AB28">
        <v>5.1694120000000003</v>
      </c>
      <c r="AC28">
        <v>63.703020000000002</v>
      </c>
      <c r="AD28" s="1">
        <v>871</v>
      </c>
      <c r="AE28">
        <v>76</v>
      </c>
      <c r="AF28">
        <v>1491</v>
      </c>
      <c r="AG28">
        <v>81</v>
      </c>
      <c r="AH28">
        <v>16.714843999999999</v>
      </c>
      <c r="AI28">
        <v>5775.7</v>
      </c>
      <c r="AJ28">
        <v>0</v>
      </c>
      <c r="AK28">
        <v>47</v>
      </c>
      <c r="AL28">
        <v>14926</v>
      </c>
      <c r="AM28">
        <v>0.85618842321060129</v>
      </c>
      <c r="AN28" t="s">
        <v>69</v>
      </c>
      <c r="AO28">
        <v>2193.0439999999999</v>
      </c>
      <c r="AP28" t="s">
        <v>545</v>
      </c>
      <c r="AQ28" t="s">
        <v>116</v>
      </c>
      <c r="AR28" t="s">
        <v>118</v>
      </c>
      <c r="AS28" t="s">
        <v>116</v>
      </c>
      <c r="AT28" t="s">
        <v>118</v>
      </c>
      <c r="AU28" t="s">
        <v>212</v>
      </c>
      <c r="AV28" t="s">
        <v>243</v>
      </c>
      <c r="AW28" t="s">
        <v>69</v>
      </c>
      <c r="AX28">
        <v>9415</v>
      </c>
      <c r="AY28" t="s">
        <v>409</v>
      </c>
      <c r="AZ28">
        <v>24</v>
      </c>
      <c r="BA28" t="s">
        <v>546</v>
      </c>
      <c r="BB28">
        <v>6</v>
      </c>
      <c r="BC28">
        <v>1</v>
      </c>
      <c r="BE28" t="s">
        <v>70</v>
      </c>
      <c r="BF28">
        <v>2</v>
      </c>
      <c r="BG28" t="s">
        <v>320</v>
      </c>
      <c r="BI28" t="s">
        <v>116</v>
      </c>
      <c r="BJ28" t="s">
        <v>243</v>
      </c>
      <c r="BK28" t="s">
        <v>69</v>
      </c>
      <c r="BL28">
        <v>0.85618842321060129</v>
      </c>
      <c r="BM28">
        <v>9415</v>
      </c>
      <c r="BN28" t="s">
        <v>118</v>
      </c>
      <c r="BO28" t="s">
        <v>212</v>
      </c>
      <c r="BP28">
        <v>6</v>
      </c>
      <c r="BQ28">
        <v>2967.7059999999997</v>
      </c>
      <c r="BR28">
        <v>2.9115389567643441E-2</v>
      </c>
      <c r="BS28">
        <v>0.35879095029287306</v>
      </c>
      <c r="BT28">
        <v>0.29349268424837233</v>
      </c>
      <c r="BU28">
        <v>14.093</v>
      </c>
      <c r="BV28">
        <v>1.5318905774123093</v>
      </c>
      <c r="BW28">
        <v>48.272365869620444</v>
      </c>
      <c r="BX28">
        <v>47</v>
      </c>
      <c r="BY28">
        <v>76</v>
      </c>
      <c r="BZ28">
        <v>1491</v>
      </c>
    </row>
    <row r="29" spans="1:78" ht="16.5">
      <c r="A29" s="269" t="str">
        <f t="shared" si="1"/>
        <v>송도버스</v>
      </c>
      <c r="B29" s="123" t="str">
        <f t="shared" si="2"/>
        <v>김충규</v>
      </c>
      <c r="C29" s="124" t="str">
        <f t="shared" si="3"/>
        <v>D</v>
      </c>
      <c r="D29" s="125">
        <f t="shared" si="4"/>
        <v>0.80227272727272714</v>
      </c>
      <c r="E29" s="126">
        <f t="shared" si="5"/>
        <v>7253</v>
      </c>
      <c r="F29" s="127" t="str">
        <f t="shared" si="6"/>
        <v>8</v>
      </c>
      <c r="G29" s="128" t="str">
        <f t="shared" si="7"/>
        <v>70바2232</v>
      </c>
      <c r="H29" s="129">
        <f t="shared" si="8"/>
        <v>1</v>
      </c>
      <c r="I29" s="130">
        <f t="shared" si="9"/>
        <v>2241.3150000000001</v>
      </c>
      <c r="J29" s="131">
        <f t="shared" si="10"/>
        <v>1.0996812546572145E-2</v>
      </c>
      <c r="K29" s="131">
        <f t="shared" si="11"/>
        <v>0.43621684090103868</v>
      </c>
      <c r="L29" s="131">
        <f t="shared" si="12"/>
        <v>0.22531415709081498</v>
      </c>
      <c r="M29" s="132">
        <f t="shared" si="13"/>
        <v>13.228</v>
      </c>
      <c r="N29" s="133">
        <f t="shared" si="14"/>
        <v>0.17846665908183365</v>
      </c>
      <c r="O29" s="133">
        <f t="shared" si="15"/>
        <v>69.46814704760375</v>
      </c>
      <c r="P29" s="215">
        <f t="shared" si="16"/>
        <v>60</v>
      </c>
      <c r="Q29" s="216">
        <f t="shared" si="17"/>
        <v>4</v>
      </c>
      <c r="R29" s="216">
        <f t="shared" si="18"/>
        <v>1557</v>
      </c>
      <c r="T29">
        <v>521</v>
      </c>
      <c r="U29">
        <v>7253</v>
      </c>
      <c r="V29" t="s">
        <v>244</v>
      </c>
      <c r="W29">
        <v>2241.3150000000001</v>
      </c>
      <c r="X29">
        <v>1269.711</v>
      </c>
      <c r="Y29">
        <v>1.7649999999999999</v>
      </c>
      <c r="Z29">
        <v>13.228</v>
      </c>
      <c r="AA29">
        <v>143.04554099999999</v>
      </c>
      <c r="AB29">
        <v>1.573045</v>
      </c>
      <c r="AC29">
        <v>62.398873999999999</v>
      </c>
      <c r="AD29" s="1">
        <v>505</v>
      </c>
      <c r="AE29">
        <v>4</v>
      </c>
      <c r="AF29">
        <v>1557</v>
      </c>
      <c r="AG29">
        <v>83</v>
      </c>
      <c r="AH29">
        <v>15.668540999999999</v>
      </c>
      <c r="AI29">
        <v>3999.5</v>
      </c>
      <c r="AJ29">
        <v>9.3000000000000007</v>
      </c>
      <c r="AK29">
        <v>60</v>
      </c>
      <c r="AL29">
        <v>38921</v>
      </c>
      <c r="AM29">
        <v>0.80227272727272714</v>
      </c>
      <c r="AN29" t="s">
        <v>67</v>
      </c>
      <c r="AO29">
        <v>2241.3150000000001</v>
      </c>
      <c r="AP29" t="s">
        <v>547</v>
      </c>
      <c r="AQ29" t="s">
        <v>116</v>
      </c>
      <c r="AR29" t="s">
        <v>118</v>
      </c>
      <c r="AS29" t="s">
        <v>116</v>
      </c>
      <c r="AT29" t="s">
        <v>118</v>
      </c>
      <c r="AU29" t="s">
        <v>191</v>
      </c>
      <c r="AV29" t="s">
        <v>244</v>
      </c>
      <c r="AW29" t="s">
        <v>67</v>
      </c>
      <c r="AX29">
        <v>7253</v>
      </c>
      <c r="AY29" t="s">
        <v>406</v>
      </c>
      <c r="AZ29">
        <v>23</v>
      </c>
      <c r="BA29" t="s">
        <v>436</v>
      </c>
      <c r="BB29">
        <v>1</v>
      </c>
      <c r="BC29">
        <v>1</v>
      </c>
      <c r="BE29" t="s">
        <v>67</v>
      </c>
      <c r="BF29">
        <v>0</v>
      </c>
      <c r="BG29" t="s">
        <v>318</v>
      </c>
      <c r="BI29" t="s">
        <v>116</v>
      </c>
      <c r="BJ29" t="s">
        <v>244</v>
      </c>
      <c r="BK29" t="s">
        <v>67</v>
      </c>
      <c r="BL29">
        <v>0.80227272727272714</v>
      </c>
      <c r="BM29">
        <v>7253</v>
      </c>
      <c r="BN29" t="s">
        <v>118</v>
      </c>
      <c r="BO29" t="s">
        <v>191</v>
      </c>
      <c r="BP29">
        <v>1</v>
      </c>
      <c r="BQ29">
        <v>2241.3150000000001</v>
      </c>
      <c r="BR29">
        <v>1.0996812546572145E-2</v>
      </c>
      <c r="BS29">
        <v>0.43621684090103868</v>
      </c>
      <c r="BT29">
        <v>0.22531415709081498</v>
      </c>
      <c r="BU29">
        <v>13.228</v>
      </c>
      <c r="BV29">
        <v>0.17846665908183365</v>
      </c>
      <c r="BW29">
        <v>69.46814704760375</v>
      </c>
      <c r="BX29">
        <v>60</v>
      </c>
      <c r="BY29">
        <v>4</v>
      </c>
      <c r="BZ29">
        <v>1557</v>
      </c>
    </row>
    <row r="30" spans="1:78" ht="16.5">
      <c r="A30" s="270" t="str">
        <f t="shared" si="1"/>
        <v>송도버스</v>
      </c>
      <c r="B30" s="107" t="str">
        <f t="shared" si="2"/>
        <v>김태연</v>
      </c>
      <c r="C30" s="108" t="str">
        <f t="shared" si="3"/>
        <v>D</v>
      </c>
      <c r="D30" s="109">
        <f t="shared" si="4"/>
        <v>0.84931693993995372</v>
      </c>
      <c r="E30" s="110">
        <f t="shared" si="5"/>
        <v>3625</v>
      </c>
      <c r="F30" s="111" t="str">
        <f t="shared" si="6"/>
        <v>8</v>
      </c>
      <c r="G30" s="112" t="str">
        <f t="shared" si="7"/>
        <v>70바2241</v>
      </c>
      <c r="H30" s="113">
        <f t="shared" si="8"/>
        <v>5</v>
      </c>
      <c r="I30" s="114">
        <f t="shared" si="9"/>
        <v>2853.4839999999999</v>
      </c>
      <c r="J30" s="115">
        <f t="shared" si="10"/>
        <v>2.2626183218854443E-2</v>
      </c>
      <c r="K30" s="115">
        <f t="shared" si="11"/>
        <v>0.43835644142745489</v>
      </c>
      <c r="L30" s="115">
        <f t="shared" si="12"/>
        <v>0.29858236457607612</v>
      </c>
      <c r="M30" s="116">
        <f t="shared" si="13"/>
        <v>15.353</v>
      </c>
      <c r="N30" s="117">
        <f t="shared" si="14"/>
        <v>0.38549366318507483</v>
      </c>
      <c r="O30" s="117">
        <f t="shared" si="15"/>
        <v>27.720498870854016</v>
      </c>
      <c r="P30" s="217">
        <f t="shared" si="16"/>
        <v>90</v>
      </c>
      <c r="Q30" s="218">
        <f t="shared" si="17"/>
        <v>11</v>
      </c>
      <c r="R30" s="218">
        <f t="shared" si="18"/>
        <v>791</v>
      </c>
      <c r="T30">
        <v>521</v>
      </c>
      <c r="U30">
        <v>3625</v>
      </c>
      <c r="V30" t="s">
        <v>245</v>
      </c>
      <c r="W30">
        <v>2853.4839999999999</v>
      </c>
      <c r="X30">
        <v>1599.779</v>
      </c>
      <c r="Y30">
        <v>1.784</v>
      </c>
      <c r="Z30">
        <v>15.353</v>
      </c>
      <c r="AA30">
        <v>184.630256</v>
      </c>
      <c r="AB30">
        <v>4.1774779999999998</v>
      </c>
      <c r="AC30">
        <v>80.933862000000005</v>
      </c>
      <c r="AD30" s="1">
        <v>852</v>
      </c>
      <c r="AE30">
        <v>11</v>
      </c>
      <c r="AF30">
        <v>791</v>
      </c>
      <c r="AG30">
        <v>88</v>
      </c>
      <c r="AH30">
        <v>15.455126</v>
      </c>
      <c r="AI30">
        <v>6633.5</v>
      </c>
      <c r="AJ30">
        <v>92.8</v>
      </c>
      <c r="AK30">
        <v>90</v>
      </c>
      <c r="AL30">
        <v>62485</v>
      </c>
      <c r="AM30">
        <v>0.84931693993995372</v>
      </c>
      <c r="AN30" t="s">
        <v>67</v>
      </c>
      <c r="AO30">
        <v>2312.636</v>
      </c>
      <c r="AP30" t="s">
        <v>548</v>
      </c>
      <c r="AQ30" t="s">
        <v>116</v>
      </c>
      <c r="AR30" t="s">
        <v>118</v>
      </c>
      <c r="AS30" t="s">
        <v>116</v>
      </c>
      <c r="AT30" t="s">
        <v>118</v>
      </c>
      <c r="AU30" t="s">
        <v>197</v>
      </c>
      <c r="AV30" t="s">
        <v>245</v>
      </c>
      <c r="AW30" t="s">
        <v>67</v>
      </c>
      <c r="AX30">
        <v>3625</v>
      </c>
      <c r="AY30" t="s">
        <v>406</v>
      </c>
      <c r="AZ30">
        <v>2</v>
      </c>
      <c r="BA30" t="s">
        <v>355</v>
      </c>
      <c r="BB30">
        <v>5</v>
      </c>
      <c r="BC30">
        <v>1</v>
      </c>
      <c r="BE30" t="s">
        <v>67</v>
      </c>
      <c r="BF30">
        <v>0</v>
      </c>
      <c r="BG30" t="s">
        <v>318</v>
      </c>
      <c r="BI30" t="s">
        <v>116</v>
      </c>
      <c r="BJ30" t="s">
        <v>245</v>
      </c>
      <c r="BK30" t="s">
        <v>67</v>
      </c>
      <c r="BL30">
        <v>0.84931693993995372</v>
      </c>
      <c r="BM30">
        <v>3625</v>
      </c>
      <c r="BN30" t="s">
        <v>118</v>
      </c>
      <c r="BO30" t="s">
        <v>197</v>
      </c>
      <c r="BP30">
        <v>5</v>
      </c>
      <c r="BQ30">
        <v>2853.4839999999999</v>
      </c>
      <c r="BR30">
        <v>2.2626183218854443E-2</v>
      </c>
      <c r="BS30">
        <v>0.43835644142745489</v>
      </c>
      <c r="BT30">
        <v>0.29858236457607612</v>
      </c>
      <c r="BU30">
        <v>15.353</v>
      </c>
      <c r="BV30">
        <v>0.38549366318507483</v>
      </c>
      <c r="BW30">
        <v>27.720498870854016</v>
      </c>
      <c r="BX30">
        <v>90</v>
      </c>
      <c r="BY30">
        <v>11</v>
      </c>
      <c r="BZ30">
        <v>791</v>
      </c>
    </row>
    <row r="31" spans="1:78" ht="16.5">
      <c r="A31" s="269" t="str">
        <f t="shared" si="1"/>
        <v>송도버스</v>
      </c>
      <c r="B31" s="123" t="str">
        <f t="shared" si="2"/>
        <v>김택문</v>
      </c>
      <c r="C31" s="124" t="str">
        <f t="shared" si="3"/>
        <v>A</v>
      </c>
      <c r="D31" s="125">
        <f t="shared" si="4"/>
        <v>0.97418774703597966</v>
      </c>
      <c r="E31" s="126">
        <f t="shared" si="5"/>
        <v>6518</v>
      </c>
      <c r="F31" s="127" t="str">
        <f t="shared" si="6"/>
        <v>16-1</v>
      </c>
      <c r="G31" s="128" t="str">
        <f t="shared" si="7"/>
        <v>70바2294</v>
      </c>
      <c r="H31" s="129">
        <f t="shared" si="8"/>
        <v>2</v>
      </c>
      <c r="I31" s="130">
        <f t="shared" si="9"/>
        <v>2467.5750000000003</v>
      </c>
      <c r="J31" s="131">
        <f t="shared" si="10"/>
        <v>9.7818442519953262E-6</v>
      </c>
      <c r="K31" s="131">
        <f t="shared" si="11"/>
        <v>0.33142460470818319</v>
      </c>
      <c r="L31" s="131">
        <f t="shared" si="12"/>
        <v>0.2646322806804251</v>
      </c>
      <c r="M31" s="132">
        <f t="shared" si="13"/>
        <v>10.220000000000001</v>
      </c>
      <c r="N31" s="133">
        <f t="shared" si="14"/>
        <v>0</v>
      </c>
      <c r="O31" s="133">
        <f t="shared" si="15"/>
        <v>6.6462012299524833</v>
      </c>
      <c r="P31" s="215">
        <f t="shared" si="16"/>
        <v>9</v>
      </c>
      <c r="Q31" s="216">
        <f t="shared" si="17"/>
        <v>0</v>
      </c>
      <c r="R31" s="216">
        <f t="shared" si="18"/>
        <v>164</v>
      </c>
      <c r="T31">
        <v>521</v>
      </c>
      <c r="U31">
        <v>6518</v>
      </c>
      <c r="V31" t="s">
        <v>246</v>
      </c>
      <c r="W31">
        <v>2467.5749999999998</v>
      </c>
      <c r="X31">
        <v>977.928</v>
      </c>
      <c r="Y31">
        <v>2.5230000000000001</v>
      </c>
      <c r="Z31">
        <v>10.220000000000001</v>
      </c>
      <c r="AA31">
        <v>113.475534</v>
      </c>
      <c r="AB31">
        <v>1.1100000000000001E-3</v>
      </c>
      <c r="AC31">
        <v>37.608584</v>
      </c>
      <c r="AD31" s="1">
        <v>653</v>
      </c>
      <c r="AE31">
        <v>0</v>
      </c>
      <c r="AF31">
        <v>164</v>
      </c>
      <c r="AG31">
        <v>76</v>
      </c>
      <c r="AH31">
        <v>21.745436000000002</v>
      </c>
      <c r="AI31">
        <v>6646.3</v>
      </c>
      <c r="AJ31">
        <v>0</v>
      </c>
      <c r="AK31">
        <v>9</v>
      </c>
      <c r="AL31">
        <v>1149</v>
      </c>
      <c r="AM31">
        <v>0.97418774703597966</v>
      </c>
      <c r="AN31" t="s">
        <v>66</v>
      </c>
      <c r="AO31">
        <v>2296.1190000000001</v>
      </c>
      <c r="AP31" t="s">
        <v>549</v>
      </c>
      <c r="AQ31" t="s">
        <v>116</v>
      </c>
      <c r="AR31" t="s">
        <v>117</v>
      </c>
      <c r="AS31" t="s">
        <v>116</v>
      </c>
      <c r="AT31" t="s">
        <v>117</v>
      </c>
      <c r="AU31" t="s">
        <v>180</v>
      </c>
      <c r="AV31" t="s">
        <v>246</v>
      </c>
      <c r="AW31" t="s">
        <v>66</v>
      </c>
      <c r="AX31">
        <v>6518</v>
      </c>
      <c r="AY31" t="s">
        <v>411</v>
      </c>
      <c r="AZ31">
        <v>3</v>
      </c>
      <c r="BA31" t="s">
        <v>412</v>
      </c>
      <c r="BB31">
        <v>2</v>
      </c>
      <c r="BC31">
        <v>1</v>
      </c>
      <c r="BE31" t="s">
        <v>66</v>
      </c>
      <c r="BF31">
        <v>0</v>
      </c>
      <c r="BG31" t="s">
        <v>318</v>
      </c>
      <c r="BI31" t="s">
        <v>116</v>
      </c>
      <c r="BJ31" t="s">
        <v>246</v>
      </c>
      <c r="BK31" t="s">
        <v>66</v>
      </c>
      <c r="BL31">
        <v>0.97418774703597966</v>
      </c>
      <c r="BM31">
        <v>6518</v>
      </c>
      <c r="BN31" t="s">
        <v>117</v>
      </c>
      <c r="BO31" t="s">
        <v>180</v>
      </c>
      <c r="BP31">
        <v>2</v>
      </c>
      <c r="BQ31">
        <v>2467.5750000000003</v>
      </c>
      <c r="BR31">
        <v>9.7818442519953262E-6</v>
      </c>
      <c r="BS31">
        <v>0.33142460470818319</v>
      </c>
      <c r="BT31">
        <v>0.26463228068042516</v>
      </c>
      <c r="BU31">
        <v>10.220000000000001</v>
      </c>
      <c r="BV31">
        <v>0</v>
      </c>
      <c r="BW31">
        <v>6.6462012299524833</v>
      </c>
      <c r="BX31">
        <v>9</v>
      </c>
      <c r="BY31">
        <v>0</v>
      </c>
      <c r="BZ31">
        <v>164</v>
      </c>
    </row>
    <row r="32" spans="1:78" ht="16.5">
      <c r="A32" s="270" t="str">
        <f t="shared" si="1"/>
        <v>송도버스</v>
      </c>
      <c r="B32" s="107" t="str">
        <f t="shared" si="2"/>
        <v>김평환</v>
      </c>
      <c r="C32" s="108" t="str">
        <f t="shared" si="3"/>
        <v>D</v>
      </c>
      <c r="D32" s="109">
        <f t="shared" si="4"/>
        <v>0.82471524366234839</v>
      </c>
      <c r="E32" s="110">
        <f t="shared" si="5"/>
        <v>5010</v>
      </c>
      <c r="F32" s="111" t="str">
        <f t="shared" si="6"/>
        <v>16-1</v>
      </c>
      <c r="G32" s="112" t="str">
        <f t="shared" si="7"/>
        <v>70바2283</v>
      </c>
      <c r="H32" s="113">
        <f t="shared" si="8"/>
        <v>6</v>
      </c>
      <c r="I32" s="114">
        <f t="shared" si="9"/>
        <v>3205.8750000000005</v>
      </c>
      <c r="J32" s="115">
        <f t="shared" si="10"/>
        <v>3.0375869021182944E-2</v>
      </c>
      <c r="K32" s="115">
        <f t="shared" si="11"/>
        <v>0.30937537486695887</v>
      </c>
      <c r="L32" s="115">
        <f t="shared" si="12"/>
        <v>0.15190860529496625</v>
      </c>
      <c r="M32" s="116">
        <f t="shared" si="13"/>
        <v>10.494</v>
      </c>
      <c r="N32" s="117">
        <f t="shared" si="14"/>
        <v>0.21834912465395559</v>
      </c>
      <c r="O32" s="117">
        <f t="shared" si="15"/>
        <v>15.066089601122936</v>
      </c>
      <c r="P32" s="217">
        <f t="shared" si="16"/>
        <v>44</v>
      </c>
      <c r="Q32" s="218">
        <f t="shared" si="17"/>
        <v>7</v>
      </c>
      <c r="R32" s="218">
        <f t="shared" si="18"/>
        <v>483</v>
      </c>
      <c r="T32">
        <v>521</v>
      </c>
      <c r="U32">
        <v>5010</v>
      </c>
      <c r="V32" t="s">
        <v>247</v>
      </c>
      <c r="W32">
        <v>3205.875</v>
      </c>
      <c r="X32">
        <v>1487.0340000000001</v>
      </c>
      <c r="Y32">
        <v>2.1560000000000001</v>
      </c>
      <c r="Z32">
        <v>10.494</v>
      </c>
      <c r="AA32">
        <v>168.243022</v>
      </c>
      <c r="AB32">
        <v>5.1105280000000004</v>
      </c>
      <c r="AC32">
        <v>52.050248000000003</v>
      </c>
      <c r="AD32" s="1">
        <v>487</v>
      </c>
      <c r="AE32">
        <v>7</v>
      </c>
      <c r="AF32">
        <v>483</v>
      </c>
      <c r="AG32">
        <v>83</v>
      </c>
      <c r="AH32">
        <v>19.055025000000001</v>
      </c>
      <c r="AI32">
        <v>5826.5</v>
      </c>
      <c r="AJ32">
        <v>0</v>
      </c>
      <c r="AK32">
        <v>44</v>
      </c>
      <c r="AL32">
        <v>14310</v>
      </c>
      <c r="AM32">
        <v>0.82471524366234839</v>
      </c>
      <c r="AN32" t="s">
        <v>67</v>
      </c>
      <c r="AO32">
        <v>1684.2190000000001</v>
      </c>
      <c r="AP32" t="s">
        <v>550</v>
      </c>
      <c r="AQ32" t="s">
        <v>116</v>
      </c>
      <c r="AR32" t="s">
        <v>117</v>
      </c>
      <c r="AS32" t="s">
        <v>116</v>
      </c>
      <c r="AT32" t="s">
        <v>117</v>
      </c>
      <c r="AU32" t="s">
        <v>178</v>
      </c>
      <c r="AV32" t="s">
        <v>247</v>
      </c>
      <c r="AW32" t="s">
        <v>67</v>
      </c>
      <c r="AX32">
        <v>5010</v>
      </c>
      <c r="AY32" t="s">
        <v>407</v>
      </c>
      <c r="AZ32">
        <v>5</v>
      </c>
      <c r="BA32" t="s">
        <v>455</v>
      </c>
      <c r="BB32">
        <v>6</v>
      </c>
      <c r="BC32">
        <v>1</v>
      </c>
      <c r="BE32" t="s">
        <v>70</v>
      </c>
      <c r="BF32">
        <v>1</v>
      </c>
      <c r="BG32" t="s">
        <v>320</v>
      </c>
      <c r="BI32" t="s">
        <v>116</v>
      </c>
      <c r="BJ32" t="s">
        <v>247</v>
      </c>
      <c r="BK32" t="s">
        <v>67</v>
      </c>
      <c r="BL32">
        <v>0.82471524366234839</v>
      </c>
      <c r="BM32">
        <v>5010</v>
      </c>
      <c r="BN32" t="s">
        <v>117</v>
      </c>
      <c r="BO32" t="s">
        <v>178</v>
      </c>
      <c r="BP32">
        <v>6</v>
      </c>
      <c r="BQ32">
        <v>3205.8750000000005</v>
      </c>
      <c r="BR32">
        <v>3.0375869021182944E-2</v>
      </c>
      <c r="BS32">
        <v>0.30937537486695887</v>
      </c>
      <c r="BT32">
        <v>0.15190860529496628</v>
      </c>
      <c r="BU32">
        <v>10.494</v>
      </c>
      <c r="BV32">
        <v>0.21834912465395559</v>
      </c>
      <c r="BW32">
        <v>15.066089601122936</v>
      </c>
      <c r="BX32">
        <v>44</v>
      </c>
      <c r="BY32">
        <v>7</v>
      </c>
      <c r="BZ32">
        <v>483</v>
      </c>
    </row>
    <row r="33" spans="1:78" ht="16.5">
      <c r="A33" s="269" t="str">
        <f t="shared" si="1"/>
        <v>송도버스</v>
      </c>
      <c r="B33" s="123" t="str">
        <f t="shared" si="2"/>
        <v>김학길</v>
      </c>
      <c r="C33" s="124" t="str">
        <f t="shared" si="3"/>
        <v>S</v>
      </c>
      <c r="D33" s="125">
        <f t="shared" si="4"/>
        <v>1.0172297927318943</v>
      </c>
      <c r="E33" s="126">
        <f t="shared" si="5"/>
        <v>539</v>
      </c>
      <c r="F33" s="127" t="str">
        <f t="shared" si="6"/>
        <v>16-1</v>
      </c>
      <c r="G33" s="128" t="str">
        <f t="shared" si="7"/>
        <v>70바2320</v>
      </c>
      <c r="H33" s="129">
        <f t="shared" si="8"/>
        <v>2</v>
      </c>
      <c r="I33" s="130">
        <f t="shared" si="9"/>
        <v>2758.0479999999998</v>
      </c>
      <c r="J33" s="131">
        <f t="shared" si="10"/>
        <v>3.4075340633844708E-2</v>
      </c>
      <c r="K33" s="131">
        <f t="shared" si="11"/>
        <v>0.32779985068203898</v>
      </c>
      <c r="L33" s="131">
        <f t="shared" si="12"/>
        <v>0.20050412465627865</v>
      </c>
      <c r="M33" s="132">
        <f t="shared" si="13"/>
        <v>10.095000000000001</v>
      </c>
      <c r="N33" s="133">
        <f t="shared" si="14"/>
        <v>0.10877258118785461</v>
      </c>
      <c r="O33" s="133">
        <f t="shared" si="15"/>
        <v>20.884335588068083</v>
      </c>
      <c r="P33" s="215">
        <f t="shared" si="16"/>
        <v>29</v>
      </c>
      <c r="Q33" s="216">
        <f t="shared" si="17"/>
        <v>3</v>
      </c>
      <c r="R33" s="216">
        <f t="shared" si="18"/>
        <v>576</v>
      </c>
      <c r="T33">
        <v>521</v>
      </c>
      <c r="U33">
        <v>539</v>
      </c>
      <c r="V33" t="s">
        <v>248</v>
      </c>
      <c r="W33">
        <v>2758.0479999999998</v>
      </c>
      <c r="X33">
        <v>1044.5319999999999</v>
      </c>
      <c r="Y33">
        <v>2.64</v>
      </c>
      <c r="Z33">
        <v>10.095000000000001</v>
      </c>
      <c r="AA33">
        <v>144.69525200000001</v>
      </c>
      <c r="AB33">
        <v>4.9305399999999997</v>
      </c>
      <c r="AC33">
        <v>47.431082000000004</v>
      </c>
      <c r="AD33" s="1">
        <v>553</v>
      </c>
      <c r="AE33">
        <v>3</v>
      </c>
      <c r="AF33">
        <v>576</v>
      </c>
      <c r="AG33">
        <v>83</v>
      </c>
      <c r="AH33">
        <v>19.061081000000001</v>
      </c>
      <c r="AI33">
        <v>8430</v>
      </c>
      <c r="AJ33">
        <v>4.8</v>
      </c>
      <c r="AK33">
        <v>29</v>
      </c>
      <c r="AL33">
        <v>8920</v>
      </c>
      <c r="AM33">
        <v>1.0172297927318943</v>
      </c>
      <c r="AN33" t="s">
        <v>71</v>
      </c>
      <c r="AO33">
        <v>2578.8989999999999</v>
      </c>
      <c r="AP33" t="s">
        <v>551</v>
      </c>
      <c r="AQ33" t="s">
        <v>116</v>
      </c>
      <c r="AR33" t="s">
        <v>117</v>
      </c>
      <c r="AS33" t="s">
        <v>116</v>
      </c>
      <c r="AT33" t="s">
        <v>117</v>
      </c>
      <c r="AU33" t="s">
        <v>184</v>
      </c>
      <c r="AV33" t="s">
        <v>248</v>
      </c>
      <c r="AW33" t="s">
        <v>71</v>
      </c>
      <c r="AX33">
        <v>539</v>
      </c>
      <c r="AY33" t="s">
        <v>417</v>
      </c>
      <c r="AZ33">
        <v>3</v>
      </c>
      <c r="BA33" t="s">
        <v>418</v>
      </c>
      <c r="BB33">
        <v>2</v>
      </c>
      <c r="BC33">
        <v>1</v>
      </c>
      <c r="BE33" t="s">
        <v>68</v>
      </c>
      <c r="BF33">
        <v>2</v>
      </c>
      <c r="BG33" t="s">
        <v>320</v>
      </c>
      <c r="BI33" t="s">
        <v>116</v>
      </c>
      <c r="BJ33" t="s">
        <v>248</v>
      </c>
      <c r="BK33" t="s">
        <v>71</v>
      </c>
      <c r="BL33">
        <v>1.0172297927318943</v>
      </c>
      <c r="BM33">
        <v>539</v>
      </c>
      <c r="BN33" t="s">
        <v>117</v>
      </c>
      <c r="BO33" t="s">
        <v>184</v>
      </c>
      <c r="BP33">
        <v>2</v>
      </c>
      <c r="BQ33">
        <v>2758.0479999999998</v>
      </c>
      <c r="BR33">
        <v>3.4075340633844708E-2</v>
      </c>
      <c r="BS33">
        <v>0.32779985068203898</v>
      </c>
      <c r="BT33">
        <v>0.20050412465627865</v>
      </c>
      <c r="BU33">
        <v>10.095000000000001</v>
      </c>
      <c r="BV33">
        <v>0.10877258118785461</v>
      </c>
      <c r="BW33">
        <v>20.884335588068083</v>
      </c>
      <c r="BX33">
        <v>29</v>
      </c>
      <c r="BY33">
        <v>3</v>
      </c>
      <c r="BZ33">
        <v>576</v>
      </c>
    </row>
    <row r="34" spans="1:78" ht="16.5">
      <c r="A34" s="270" t="str">
        <f t="shared" si="1"/>
        <v>송도버스</v>
      </c>
      <c r="B34" s="107" t="str">
        <f t="shared" si="2"/>
        <v>김현식</v>
      </c>
      <c r="C34" s="108" t="str">
        <f t="shared" si="3"/>
        <v>D</v>
      </c>
      <c r="D34" s="109">
        <f t="shared" si="4"/>
        <v>0.8150376257120755</v>
      </c>
      <c r="E34" s="110">
        <f t="shared" si="5"/>
        <v>7218</v>
      </c>
      <c r="F34" s="111" t="str">
        <f t="shared" si="6"/>
        <v>8</v>
      </c>
      <c r="G34" s="112" t="str">
        <f t="shared" si="7"/>
        <v>70바2295</v>
      </c>
      <c r="H34" s="113">
        <f t="shared" si="8"/>
        <v>3</v>
      </c>
      <c r="I34" s="114">
        <f t="shared" si="9"/>
        <v>739.38799999999992</v>
      </c>
      <c r="J34" s="115">
        <f t="shared" si="10"/>
        <v>2.0973008246471539E-2</v>
      </c>
      <c r="K34" s="115">
        <f t="shared" si="11"/>
        <v>0.39271609514594147</v>
      </c>
      <c r="L34" s="115">
        <f t="shared" si="12"/>
        <v>0.26237915681617774</v>
      </c>
      <c r="M34" s="116">
        <f t="shared" si="13"/>
        <v>15.84</v>
      </c>
      <c r="N34" s="117">
        <f t="shared" si="14"/>
        <v>6.8975963905283839</v>
      </c>
      <c r="O34" s="117">
        <f t="shared" si="15"/>
        <v>53.01681931543385</v>
      </c>
      <c r="P34" s="217">
        <f t="shared" si="16"/>
        <v>9</v>
      </c>
      <c r="Q34" s="218">
        <f t="shared" si="17"/>
        <v>51</v>
      </c>
      <c r="R34" s="218">
        <f t="shared" si="18"/>
        <v>392</v>
      </c>
      <c r="T34">
        <v>521</v>
      </c>
      <c r="U34">
        <v>7218</v>
      </c>
      <c r="V34" t="s">
        <v>249</v>
      </c>
      <c r="W34">
        <v>739.38800000000003</v>
      </c>
      <c r="X34">
        <v>432.48399999999998</v>
      </c>
      <c r="Y34">
        <v>1.71</v>
      </c>
      <c r="Z34">
        <v>15.84</v>
      </c>
      <c r="AA34">
        <v>46.236381000000002</v>
      </c>
      <c r="AB34">
        <v>0.96971600000000002</v>
      </c>
      <c r="AC34">
        <v>18.157771</v>
      </c>
      <c r="AD34" s="1">
        <v>194</v>
      </c>
      <c r="AE34">
        <v>51</v>
      </c>
      <c r="AF34">
        <v>392</v>
      </c>
      <c r="AG34">
        <v>77</v>
      </c>
      <c r="AH34">
        <v>15.991476</v>
      </c>
      <c r="AI34">
        <v>1387.2</v>
      </c>
      <c r="AJ34">
        <v>0</v>
      </c>
      <c r="AK34">
        <v>9</v>
      </c>
      <c r="AL34">
        <v>6713</v>
      </c>
      <c r="AM34">
        <v>0.8150376257120755</v>
      </c>
      <c r="AN34" t="s">
        <v>67</v>
      </c>
      <c r="AO34">
        <v>526.875</v>
      </c>
      <c r="AP34" t="s">
        <v>552</v>
      </c>
      <c r="AQ34" t="s">
        <v>116</v>
      </c>
      <c r="AR34" t="s">
        <v>118</v>
      </c>
      <c r="AS34" t="s">
        <v>116</v>
      </c>
      <c r="AT34" t="s">
        <v>118</v>
      </c>
      <c r="AU34" t="s">
        <v>216</v>
      </c>
      <c r="AV34" t="s">
        <v>249</v>
      </c>
      <c r="AW34" t="s">
        <v>67</v>
      </c>
      <c r="AX34">
        <v>7218</v>
      </c>
      <c r="AY34" t="s">
        <v>406</v>
      </c>
      <c r="AZ34">
        <v>17</v>
      </c>
      <c r="BA34" t="s">
        <v>426</v>
      </c>
      <c r="BB34">
        <v>3</v>
      </c>
      <c r="BC34">
        <v>1</v>
      </c>
      <c r="BE34" t="s">
        <v>70</v>
      </c>
      <c r="BF34">
        <v>1</v>
      </c>
      <c r="BG34" t="s">
        <v>320</v>
      </c>
      <c r="BI34" t="s">
        <v>116</v>
      </c>
      <c r="BJ34" t="s">
        <v>249</v>
      </c>
      <c r="BK34" t="s">
        <v>67</v>
      </c>
      <c r="BL34">
        <v>0.8150376257120755</v>
      </c>
      <c r="BM34">
        <v>7218</v>
      </c>
      <c r="BN34" t="s">
        <v>118</v>
      </c>
      <c r="BO34" t="s">
        <v>216</v>
      </c>
      <c r="BP34">
        <v>3</v>
      </c>
      <c r="BQ34">
        <v>739.38799999999992</v>
      </c>
      <c r="BR34">
        <v>2.0973008246471539E-2</v>
      </c>
      <c r="BS34">
        <v>0.39271609514594147</v>
      </c>
      <c r="BT34">
        <v>0.26237915681617768</v>
      </c>
      <c r="BU34">
        <v>15.84</v>
      </c>
      <c r="BV34">
        <v>6.8975963905283839</v>
      </c>
      <c r="BW34">
        <v>53.01681931543385</v>
      </c>
      <c r="BX34">
        <v>9</v>
      </c>
      <c r="BY34">
        <v>51</v>
      </c>
      <c r="BZ34">
        <v>392</v>
      </c>
    </row>
    <row r="35" spans="1:78" ht="16.5">
      <c r="A35" s="269" t="str">
        <f t="shared" si="1"/>
        <v>송도버스</v>
      </c>
      <c r="B35" s="123" t="str">
        <f t="shared" si="2"/>
        <v>김현식B</v>
      </c>
      <c r="C35" s="124" t="str">
        <f t="shared" si="3"/>
        <v>F</v>
      </c>
      <c r="D35" s="125">
        <f t="shared" si="4"/>
        <v>0.79493599787006286</v>
      </c>
      <c r="E35" s="126">
        <f t="shared" si="5"/>
        <v>8333</v>
      </c>
      <c r="F35" s="127" t="str">
        <f t="shared" si="6"/>
        <v>16-1</v>
      </c>
      <c r="G35" s="128" t="str">
        <f t="shared" si="7"/>
        <v>70바2324</v>
      </c>
      <c r="H35" s="129">
        <f t="shared" si="8"/>
        <v>9</v>
      </c>
      <c r="I35" s="130">
        <f t="shared" si="9"/>
        <v>1769.424</v>
      </c>
      <c r="J35" s="131">
        <f t="shared" si="10"/>
        <v>1.3592859956321536E-2</v>
      </c>
      <c r="K35" s="131">
        <f t="shared" si="11"/>
        <v>0.44985506020317645</v>
      </c>
      <c r="L35" s="131">
        <f t="shared" si="12"/>
        <v>0.22154102125889555</v>
      </c>
      <c r="M35" s="132">
        <f t="shared" si="13"/>
        <v>16.923999999999999</v>
      </c>
      <c r="N35" s="133">
        <f t="shared" si="14"/>
        <v>1.1303113329535488</v>
      </c>
      <c r="O35" s="133">
        <f t="shared" si="15"/>
        <v>14.694047328396133</v>
      </c>
      <c r="P35" s="215">
        <f t="shared" si="16"/>
        <v>53</v>
      </c>
      <c r="Q35" s="216">
        <f t="shared" si="17"/>
        <v>22</v>
      </c>
      <c r="R35" s="216">
        <f t="shared" si="18"/>
        <v>272</v>
      </c>
      <c r="T35">
        <v>521</v>
      </c>
      <c r="U35">
        <v>8333</v>
      </c>
      <c r="V35" t="s">
        <v>360</v>
      </c>
      <c r="W35">
        <v>1805.443</v>
      </c>
      <c r="X35">
        <v>1006.5170000000001</v>
      </c>
      <c r="Y35">
        <v>1.794</v>
      </c>
      <c r="Z35">
        <v>16.923999999999999</v>
      </c>
      <c r="AA35">
        <v>115.889151</v>
      </c>
      <c r="AB35">
        <v>1.5752649999999999</v>
      </c>
      <c r="AC35">
        <v>52.133321000000002</v>
      </c>
      <c r="AD35" s="1">
        <v>392</v>
      </c>
      <c r="AE35">
        <v>22</v>
      </c>
      <c r="AF35">
        <v>272</v>
      </c>
      <c r="AG35">
        <v>76</v>
      </c>
      <c r="AH35">
        <v>15.579051</v>
      </c>
      <c r="AI35">
        <v>5128.2</v>
      </c>
      <c r="AJ35">
        <v>0</v>
      </c>
      <c r="AK35">
        <v>53</v>
      </c>
      <c r="AL35">
        <v>51808</v>
      </c>
      <c r="AM35">
        <v>0.79493599787006286</v>
      </c>
      <c r="AN35" t="s">
        <v>70</v>
      </c>
      <c r="AO35">
        <v>341.24700000000001</v>
      </c>
      <c r="AP35" t="s">
        <v>553</v>
      </c>
      <c r="AQ35" t="s">
        <v>116</v>
      </c>
      <c r="AR35" t="s">
        <v>117</v>
      </c>
      <c r="AS35" t="s">
        <v>116</v>
      </c>
      <c r="AT35" t="s">
        <v>117</v>
      </c>
      <c r="AU35" t="s">
        <v>185</v>
      </c>
      <c r="AV35" t="s">
        <v>360</v>
      </c>
      <c r="AW35" t="s">
        <v>70</v>
      </c>
      <c r="AX35">
        <v>8333</v>
      </c>
      <c r="AY35" t="s">
        <v>419</v>
      </c>
      <c r="AZ35">
        <v>3</v>
      </c>
      <c r="BA35" t="s">
        <v>334</v>
      </c>
      <c r="BB35">
        <v>9</v>
      </c>
      <c r="BC35">
        <v>1</v>
      </c>
      <c r="BE35" t="s">
        <v>67</v>
      </c>
      <c r="BF35">
        <v>-1</v>
      </c>
      <c r="BG35" t="s">
        <v>319</v>
      </c>
      <c r="BI35" t="s">
        <v>116</v>
      </c>
      <c r="BJ35" t="s">
        <v>360</v>
      </c>
      <c r="BK35" t="s">
        <v>70</v>
      </c>
      <c r="BL35">
        <v>0.79493599787006286</v>
      </c>
      <c r="BM35">
        <v>8333</v>
      </c>
      <c r="BN35" t="s">
        <v>117</v>
      </c>
      <c r="BO35" t="s">
        <v>185</v>
      </c>
      <c r="BP35">
        <v>9</v>
      </c>
      <c r="BQ35">
        <v>1769.424</v>
      </c>
      <c r="BR35">
        <v>1.3592859956321536E-2</v>
      </c>
      <c r="BS35">
        <v>0.44985506020317645</v>
      </c>
      <c r="BT35">
        <v>0.21712122731097022</v>
      </c>
      <c r="BU35">
        <v>16.923999999999999</v>
      </c>
      <c r="BV35">
        <v>1.1303113329535488</v>
      </c>
      <c r="BW35">
        <v>14.694047328396133</v>
      </c>
      <c r="BX35">
        <v>53</v>
      </c>
      <c r="BY35">
        <v>22</v>
      </c>
      <c r="BZ35">
        <v>272</v>
      </c>
    </row>
    <row r="36" spans="1:78" ht="16.5">
      <c r="A36" s="270" t="str">
        <f t="shared" si="1"/>
        <v>송도버스</v>
      </c>
      <c r="B36" s="107" t="str">
        <f t="shared" si="2"/>
        <v>김형규</v>
      </c>
      <c r="C36" s="108" t="str">
        <f t="shared" si="3"/>
        <v>B</v>
      </c>
      <c r="D36" s="109">
        <f t="shared" si="4"/>
        <v>0.92980207684742933</v>
      </c>
      <c r="E36" s="110">
        <f t="shared" si="5"/>
        <v>7145</v>
      </c>
      <c r="F36" s="111" t="str">
        <f t="shared" si="6"/>
        <v>8</v>
      </c>
      <c r="G36" s="112" t="str">
        <f t="shared" si="7"/>
        <v>70바2276</v>
      </c>
      <c r="H36" s="113">
        <f t="shared" si="8"/>
        <v>4</v>
      </c>
      <c r="I36" s="114">
        <f t="shared" si="9"/>
        <v>3021.3719999999998</v>
      </c>
      <c r="J36" s="115">
        <f t="shared" si="10"/>
        <v>4.351617337296098E-2</v>
      </c>
      <c r="K36" s="115">
        <f t="shared" si="11"/>
        <v>0.34162537610847932</v>
      </c>
      <c r="L36" s="115">
        <f t="shared" si="12"/>
        <v>0.26676622408627604</v>
      </c>
      <c r="M36" s="116">
        <f t="shared" si="13"/>
        <v>12.58</v>
      </c>
      <c r="N36" s="117">
        <f t="shared" si="14"/>
        <v>1.390096949332952</v>
      </c>
      <c r="O36" s="117">
        <f t="shared" si="15"/>
        <v>22.109161003676476</v>
      </c>
      <c r="P36" s="217">
        <f t="shared" si="16"/>
        <v>43</v>
      </c>
      <c r="Q36" s="218">
        <f t="shared" si="17"/>
        <v>42</v>
      </c>
      <c r="R36" s="218">
        <f t="shared" si="18"/>
        <v>680</v>
      </c>
      <c r="T36">
        <v>521</v>
      </c>
      <c r="U36">
        <v>7145</v>
      </c>
      <c r="V36" t="s">
        <v>250</v>
      </c>
      <c r="W36">
        <v>3094.203</v>
      </c>
      <c r="X36">
        <v>1475.4580000000001</v>
      </c>
      <c r="Y36">
        <v>2.097</v>
      </c>
      <c r="Z36">
        <v>12.58</v>
      </c>
      <c r="AA36">
        <v>162.525251</v>
      </c>
      <c r="AB36">
        <v>7.0724770000000001</v>
      </c>
      <c r="AC36">
        <v>55.522750000000002</v>
      </c>
      <c r="AD36" s="1">
        <v>806</v>
      </c>
      <c r="AE36">
        <v>42</v>
      </c>
      <c r="AF36">
        <v>680</v>
      </c>
      <c r="AG36">
        <v>82</v>
      </c>
      <c r="AH36">
        <v>19.03829</v>
      </c>
      <c r="AI36">
        <v>5299.7</v>
      </c>
      <c r="AJ36">
        <v>0</v>
      </c>
      <c r="AK36">
        <v>43</v>
      </c>
      <c r="AL36">
        <v>25924</v>
      </c>
      <c r="AM36">
        <v>0.92980207684742933</v>
      </c>
      <c r="AN36" t="s">
        <v>68</v>
      </c>
      <c r="AO36">
        <v>1480.5909999999999</v>
      </c>
      <c r="AP36" t="s">
        <v>554</v>
      </c>
      <c r="AQ36" t="s">
        <v>116</v>
      </c>
      <c r="AR36" t="s">
        <v>118</v>
      </c>
      <c r="AS36" t="s">
        <v>116</v>
      </c>
      <c r="AT36" t="s">
        <v>118</v>
      </c>
      <c r="AU36" t="s">
        <v>209</v>
      </c>
      <c r="AV36" t="s">
        <v>250</v>
      </c>
      <c r="AW36" t="s">
        <v>68</v>
      </c>
      <c r="AX36">
        <v>7145</v>
      </c>
      <c r="AY36" t="s">
        <v>415</v>
      </c>
      <c r="AZ36">
        <v>4</v>
      </c>
      <c r="BA36" t="s">
        <v>348</v>
      </c>
      <c r="BB36">
        <v>4</v>
      </c>
      <c r="BC36">
        <v>1</v>
      </c>
      <c r="BE36" t="s">
        <v>70</v>
      </c>
      <c r="BF36">
        <v>3</v>
      </c>
      <c r="BG36" t="s">
        <v>320</v>
      </c>
      <c r="BI36" t="s">
        <v>116</v>
      </c>
      <c r="BJ36" t="s">
        <v>250</v>
      </c>
      <c r="BK36" t="s">
        <v>68</v>
      </c>
      <c r="BL36">
        <v>0.92980207684742933</v>
      </c>
      <c r="BM36">
        <v>7145</v>
      </c>
      <c r="BN36" t="s">
        <v>118</v>
      </c>
      <c r="BO36" t="s">
        <v>209</v>
      </c>
      <c r="BP36">
        <v>4</v>
      </c>
      <c r="BQ36">
        <v>3021.3719999999998</v>
      </c>
      <c r="BR36">
        <v>4.351617337296098E-2</v>
      </c>
      <c r="BS36">
        <v>0.34162537610847932</v>
      </c>
      <c r="BT36">
        <v>0.26048711089737808</v>
      </c>
      <c r="BU36">
        <v>12.58</v>
      </c>
      <c r="BV36">
        <v>1.390096949332952</v>
      </c>
      <c r="BW36">
        <v>22.109161003676476</v>
      </c>
      <c r="BX36">
        <v>43</v>
      </c>
      <c r="BY36">
        <v>42</v>
      </c>
      <c r="BZ36">
        <v>680</v>
      </c>
    </row>
    <row r="37" spans="1:78" ht="16.5">
      <c r="A37" s="269" t="str">
        <f t="shared" si="1"/>
        <v>송도버스</v>
      </c>
      <c r="B37" s="123" t="str">
        <f t="shared" si="2"/>
        <v>김환석</v>
      </c>
      <c r="C37" s="124" t="str">
        <f t="shared" si="3"/>
        <v>A</v>
      </c>
      <c r="D37" s="125">
        <f t="shared" si="4"/>
        <v>0.957213410406062</v>
      </c>
      <c r="E37" s="126">
        <f t="shared" si="5"/>
        <v>7641</v>
      </c>
      <c r="F37" s="127" t="str">
        <f t="shared" si="6"/>
        <v>8</v>
      </c>
      <c r="G37" s="128" t="str">
        <f t="shared" si="7"/>
        <v>70바2238</v>
      </c>
      <c r="H37" s="129">
        <f t="shared" si="8"/>
        <v>2</v>
      </c>
      <c r="I37" s="130">
        <f t="shared" si="9"/>
        <v>2434.9789999999998</v>
      </c>
      <c r="J37" s="131">
        <f t="shared" si="10"/>
        <v>1.608972342402664E-2</v>
      </c>
      <c r="K37" s="131">
        <f t="shared" si="11"/>
        <v>0.35940536839099174</v>
      </c>
      <c r="L37" s="131">
        <f t="shared" si="12"/>
        <v>8.8296449373896038E-2</v>
      </c>
      <c r="M37" s="132">
        <f t="shared" si="13"/>
        <v>12.432</v>
      </c>
      <c r="N37" s="133">
        <f t="shared" si="14"/>
        <v>0.12320434796357588</v>
      </c>
      <c r="O37" s="133">
        <f t="shared" si="15"/>
        <v>19.014537702378544</v>
      </c>
      <c r="P37" s="215">
        <f t="shared" si="16"/>
        <v>34</v>
      </c>
      <c r="Q37" s="216">
        <f t="shared" si="17"/>
        <v>3</v>
      </c>
      <c r="R37" s="216">
        <f t="shared" si="18"/>
        <v>463</v>
      </c>
      <c r="T37">
        <v>521</v>
      </c>
      <c r="U37">
        <v>7641</v>
      </c>
      <c r="V37" t="s">
        <v>251</v>
      </c>
      <c r="W37">
        <v>2434.9789999999998</v>
      </c>
      <c r="X37">
        <v>1211.604</v>
      </c>
      <c r="Y37">
        <v>2.0099999999999998</v>
      </c>
      <c r="Z37">
        <v>12.432</v>
      </c>
      <c r="AA37">
        <v>144.79384999999999</v>
      </c>
      <c r="AB37">
        <v>2.3296929999999998</v>
      </c>
      <c r="AC37">
        <v>52.039687000000001</v>
      </c>
      <c r="AD37" s="1">
        <v>215</v>
      </c>
      <c r="AE37">
        <v>3</v>
      </c>
      <c r="AF37">
        <v>463</v>
      </c>
      <c r="AG37">
        <v>86</v>
      </c>
      <c r="AH37">
        <v>16.816866999999998</v>
      </c>
      <c r="AI37">
        <v>3020.4</v>
      </c>
      <c r="AJ37">
        <v>0</v>
      </c>
      <c r="AK37">
        <v>34</v>
      </c>
      <c r="AL37">
        <v>5823</v>
      </c>
      <c r="AM37">
        <v>0.957213410406062</v>
      </c>
      <c r="AN37" t="s">
        <v>66</v>
      </c>
      <c r="AO37">
        <v>2279.0529999999999</v>
      </c>
      <c r="AP37" t="s">
        <v>555</v>
      </c>
      <c r="AQ37" t="s">
        <v>116</v>
      </c>
      <c r="AR37" t="s">
        <v>118</v>
      </c>
      <c r="AS37" t="s">
        <v>116</v>
      </c>
      <c r="AT37" t="s">
        <v>118</v>
      </c>
      <c r="AU37" t="s">
        <v>195</v>
      </c>
      <c r="AV37" t="s">
        <v>251</v>
      </c>
      <c r="AW37" t="s">
        <v>66</v>
      </c>
      <c r="AX37">
        <v>7641</v>
      </c>
      <c r="AY37" t="s">
        <v>437</v>
      </c>
      <c r="AZ37">
        <v>7</v>
      </c>
      <c r="BA37" t="s">
        <v>556</v>
      </c>
      <c r="BB37">
        <v>2</v>
      </c>
      <c r="BC37">
        <v>1</v>
      </c>
      <c r="BE37" t="s">
        <v>68</v>
      </c>
      <c r="BF37">
        <v>1</v>
      </c>
      <c r="BG37" t="s">
        <v>320</v>
      </c>
      <c r="BI37" t="s">
        <v>116</v>
      </c>
      <c r="BJ37" t="s">
        <v>251</v>
      </c>
      <c r="BK37" t="s">
        <v>66</v>
      </c>
      <c r="BL37">
        <v>0.957213410406062</v>
      </c>
      <c r="BM37">
        <v>7641</v>
      </c>
      <c r="BN37" t="s">
        <v>118</v>
      </c>
      <c r="BO37" t="s">
        <v>195</v>
      </c>
      <c r="BP37">
        <v>2</v>
      </c>
      <c r="BQ37">
        <v>2434.9789999999998</v>
      </c>
      <c r="BR37">
        <v>1.608972342402664E-2</v>
      </c>
      <c r="BS37">
        <v>0.35940536839099174</v>
      </c>
      <c r="BT37">
        <v>8.8296449373896038E-2</v>
      </c>
      <c r="BU37">
        <v>12.432</v>
      </c>
      <c r="BV37">
        <v>0.12320434796357588</v>
      </c>
      <c r="BW37">
        <v>19.014537702378544</v>
      </c>
      <c r="BX37">
        <v>34</v>
      </c>
      <c r="BY37">
        <v>3</v>
      </c>
      <c r="BZ37">
        <v>463</v>
      </c>
    </row>
    <row r="38" spans="1:78" ht="16.5">
      <c r="A38" s="270" t="str">
        <f t="shared" si="1"/>
        <v>송도버스</v>
      </c>
      <c r="B38" s="107" t="str">
        <f t="shared" si="2"/>
        <v>나경구</v>
      </c>
      <c r="C38" s="108" t="str">
        <f t="shared" si="3"/>
        <v>D</v>
      </c>
      <c r="D38" s="109">
        <f t="shared" si="4"/>
        <v>0.84055973150433061</v>
      </c>
      <c r="E38" s="110">
        <f t="shared" si="5"/>
        <v>3121</v>
      </c>
      <c r="F38" s="111" t="str">
        <f t="shared" si="6"/>
        <v>16-1</v>
      </c>
      <c r="G38" s="112" t="str">
        <f t="shared" si="7"/>
        <v>70바2236</v>
      </c>
      <c r="H38" s="113">
        <f t="shared" si="8"/>
        <v>5</v>
      </c>
      <c r="I38" s="114">
        <f t="shared" si="9"/>
        <v>2901.018</v>
      </c>
      <c r="J38" s="115">
        <f t="shared" si="10"/>
        <v>3.5087714748619865E-3</v>
      </c>
      <c r="K38" s="115">
        <f t="shared" si="11"/>
        <v>0.32453791947802546</v>
      </c>
      <c r="L38" s="115">
        <f t="shared" si="12"/>
        <v>0.19510392558750067</v>
      </c>
      <c r="M38" s="116">
        <f t="shared" si="13"/>
        <v>10.138</v>
      </c>
      <c r="N38" s="117">
        <f t="shared" si="14"/>
        <v>0</v>
      </c>
      <c r="O38" s="117">
        <f t="shared" si="15"/>
        <v>13.305674077168772</v>
      </c>
      <c r="P38" s="217">
        <f t="shared" si="16"/>
        <v>6</v>
      </c>
      <c r="Q38" s="218">
        <f t="shared" si="17"/>
        <v>0</v>
      </c>
      <c r="R38" s="218">
        <f t="shared" si="18"/>
        <v>386</v>
      </c>
      <c r="T38">
        <v>521</v>
      </c>
      <c r="U38">
        <v>3121</v>
      </c>
      <c r="V38" t="s">
        <v>252</v>
      </c>
      <c r="W38">
        <v>2901.018</v>
      </c>
      <c r="X38">
        <v>1375.5419999999999</v>
      </c>
      <c r="Y38">
        <v>2.109</v>
      </c>
      <c r="Z38">
        <v>10.138</v>
      </c>
      <c r="AA38">
        <v>146.53219899999999</v>
      </c>
      <c r="AB38">
        <v>0.51414800000000005</v>
      </c>
      <c r="AC38">
        <v>47.555255000000002</v>
      </c>
      <c r="AD38" s="1">
        <v>566</v>
      </c>
      <c r="AE38">
        <v>0</v>
      </c>
      <c r="AF38">
        <v>386</v>
      </c>
      <c r="AG38">
        <v>75</v>
      </c>
      <c r="AH38">
        <v>19.797819</v>
      </c>
      <c r="AI38">
        <v>5521.9</v>
      </c>
      <c r="AJ38">
        <v>0</v>
      </c>
      <c r="AK38">
        <v>6</v>
      </c>
      <c r="AL38">
        <v>467</v>
      </c>
      <c r="AM38">
        <v>0.84055973150433061</v>
      </c>
      <c r="AN38" t="s">
        <v>67</v>
      </c>
      <c r="AO38">
        <v>2270.8519999999999</v>
      </c>
      <c r="AP38" t="s">
        <v>557</v>
      </c>
      <c r="AQ38" t="s">
        <v>116</v>
      </c>
      <c r="AR38" t="s">
        <v>117</v>
      </c>
      <c r="AS38" t="s">
        <v>116</v>
      </c>
      <c r="AT38" t="s">
        <v>117</v>
      </c>
      <c r="AU38" t="s">
        <v>172</v>
      </c>
      <c r="AV38" t="s">
        <v>252</v>
      </c>
      <c r="AW38" t="s">
        <v>67</v>
      </c>
      <c r="AX38">
        <v>3121</v>
      </c>
      <c r="AY38" t="s">
        <v>407</v>
      </c>
      <c r="AZ38">
        <v>2</v>
      </c>
      <c r="BA38" t="s">
        <v>335</v>
      </c>
      <c r="BB38">
        <v>5</v>
      </c>
      <c r="BC38">
        <v>1</v>
      </c>
      <c r="BE38" t="s">
        <v>67</v>
      </c>
      <c r="BF38">
        <v>0</v>
      </c>
      <c r="BG38" t="s">
        <v>318</v>
      </c>
      <c r="BI38" t="s">
        <v>116</v>
      </c>
      <c r="BJ38" t="s">
        <v>252</v>
      </c>
      <c r="BK38" t="s">
        <v>67</v>
      </c>
      <c r="BL38">
        <v>0.84055973150433061</v>
      </c>
      <c r="BM38">
        <v>3121</v>
      </c>
      <c r="BN38" t="s">
        <v>117</v>
      </c>
      <c r="BO38" t="s">
        <v>172</v>
      </c>
      <c r="BP38">
        <v>5</v>
      </c>
      <c r="BQ38">
        <v>2901.018</v>
      </c>
      <c r="BR38">
        <v>3.5087714748619865E-3</v>
      </c>
      <c r="BS38">
        <v>0.32453791947802546</v>
      </c>
      <c r="BT38">
        <v>0.19510392558750067</v>
      </c>
      <c r="BU38">
        <v>10.138</v>
      </c>
      <c r="BV38">
        <v>0</v>
      </c>
      <c r="BW38">
        <v>13.305674077168772</v>
      </c>
      <c r="BX38">
        <v>6</v>
      </c>
      <c r="BY38">
        <v>0</v>
      </c>
      <c r="BZ38">
        <v>386</v>
      </c>
    </row>
    <row r="39" spans="1:78" ht="16.5">
      <c r="A39" s="269" t="str">
        <f t="shared" si="1"/>
        <v>송도버스</v>
      </c>
      <c r="B39" s="123" t="str">
        <f t="shared" si="2"/>
        <v>남기경</v>
      </c>
      <c r="C39" s="124" t="str">
        <f t="shared" si="3"/>
        <v>B</v>
      </c>
      <c r="D39" s="125">
        <f t="shared" si="4"/>
        <v>0.94538461538461538</v>
      </c>
      <c r="E39" s="126">
        <f t="shared" si="5"/>
        <v>3575</v>
      </c>
      <c r="F39" s="127" t="str">
        <f t="shared" si="6"/>
        <v>16-1</v>
      </c>
      <c r="G39" s="128" t="str">
        <f t="shared" si="7"/>
        <v>70바2279</v>
      </c>
      <c r="H39" s="129">
        <f t="shared" si="8"/>
        <v>1</v>
      </c>
      <c r="I39" s="130">
        <f t="shared" si="9"/>
        <v>2586.2930000000001</v>
      </c>
      <c r="J39" s="131">
        <f t="shared" si="10"/>
        <v>1.7049197920810825E-2</v>
      </c>
      <c r="K39" s="131">
        <f t="shared" si="11"/>
        <v>0.34889487308621303</v>
      </c>
      <c r="L39" s="131">
        <f t="shared" si="12"/>
        <v>0.26988434798377448</v>
      </c>
      <c r="M39" s="132">
        <f t="shared" si="13"/>
        <v>13.989000000000001</v>
      </c>
      <c r="N39" s="133">
        <f t="shared" si="14"/>
        <v>0.11599613810190879</v>
      </c>
      <c r="O39" s="133">
        <f t="shared" si="15"/>
        <v>9.3956871862546123</v>
      </c>
      <c r="P39" s="215">
        <f t="shared" si="16"/>
        <v>7</v>
      </c>
      <c r="Q39" s="216">
        <f t="shared" si="17"/>
        <v>3</v>
      </c>
      <c r="R39" s="216">
        <f t="shared" si="18"/>
        <v>243</v>
      </c>
      <c r="T39">
        <v>521</v>
      </c>
      <c r="U39">
        <v>3575</v>
      </c>
      <c r="V39" t="s">
        <v>253</v>
      </c>
      <c r="W39">
        <v>2586.2930000000001</v>
      </c>
      <c r="X39">
        <v>1052.0640000000001</v>
      </c>
      <c r="Y39">
        <v>2.4580000000000002</v>
      </c>
      <c r="Z39">
        <v>13.989000000000001</v>
      </c>
      <c r="AA39">
        <v>130.4547</v>
      </c>
      <c r="AB39">
        <v>2.224148</v>
      </c>
      <c r="AC39">
        <v>45.514975999999997</v>
      </c>
      <c r="AD39" s="1">
        <v>698</v>
      </c>
      <c r="AE39">
        <v>3</v>
      </c>
      <c r="AF39">
        <v>243</v>
      </c>
      <c r="AG39">
        <v>71</v>
      </c>
      <c r="AH39">
        <v>19.825219000000001</v>
      </c>
      <c r="AI39">
        <v>3854.8</v>
      </c>
      <c r="AJ39">
        <v>0</v>
      </c>
      <c r="AK39">
        <v>7</v>
      </c>
      <c r="AL39">
        <v>3323</v>
      </c>
      <c r="AM39">
        <v>0.94538461538461538</v>
      </c>
      <c r="AN39" t="s">
        <v>68</v>
      </c>
      <c r="AO39">
        <v>2586.2930000000001</v>
      </c>
      <c r="AP39" t="s">
        <v>558</v>
      </c>
      <c r="AQ39" t="s">
        <v>116</v>
      </c>
      <c r="AR39" t="s">
        <v>117</v>
      </c>
      <c r="AS39" t="s">
        <v>116</v>
      </c>
      <c r="AT39" t="s">
        <v>117</v>
      </c>
      <c r="AU39" t="s">
        <v>176</v>
      </c>
      <c r="AV39" t="s">
        <v>253</v>
      </c>
      <c r="AW39" t="s">
        <v>68</v>
      </c>
      <c r="AX39">
        <v>3575</v>
      </c>
      <c r="AY39" t="s">
        <v>424</v>
      </c>
      <c r="AZ39">
        <v>1</v>
      </c>
      <c r="BA39" t="s">
        <v>340</v>
      </c>
      <c r="BB39">
        <v>1</v>
      </c>
      <c r="BC39">
        <v>1</v>
      </c>
      <c r="BE39" t="s">
        <v>66</v>
      </c>
      <c r="BF39">
        <v>-1</v>
      </c>
      <c r="BG39" t="s">
        <v>319</v>
      </c>
      <c r="BI39" t="s">
        <v>116</v>
      </c>
      <c r="BJ39" t="s">
        <v>253</v>
      </c>
      <c r="BK39" t="s">
        <v>68</v>
      </c>
      <c r="BL39">
        <v>0.94538461538461538</v>
      </c>
      <c r="BM39">
        <v>3575</v>
      </c>
      <c r="BN39" t="s">
        <v>117</v>
      </c>
      <c r="BO39" t="s">
        <v>176</v>
      </c>
      <c r="BP39">
        <v>1</v>
      </c>
      <c r="BQ39">
        <v>2586.2930000000001</v>
      </c>
      <c r="BR39">
        <v>1.7049197920810825E-2</v>
      </c>
      <c r="BS39">
        <v>0.34889487308621303</v>
      </c>
      <c r="BT39">
        <v>0.26988434798377448</v>
      </c>
      <c r="BU39">
        <v>13.989000000000001</v>
      </c>
      <c r="BV39">
        <v>0.11599613810190879</v>
      </c>
      <c r="BW39">
        <v>9.3956871862546123</v>
      </c>
      <c r="BX39">
        <v>7</v>
      </c>
      <c r="BY39">
        <v>3</v>
      </c>
      <c r="BZ39">
        <v>243</v>
      </c>
    </row>
    <row r="40" spans="1:78" ht="16.5">
      <c r="A40" s="270" t="str">
        <f t="shared" si="1"/>
        <v>송도버스</v>
      </c>
      <c r="B40" s="107" t="str">
        <f t="shared" si="2"/>
        <v>노윤성</v>
      </c>
      <c r="C40" s="108" t="str">
        <f t="shared" si="3"/>
        <v>D</v>
      </c>
      <c r="D40" s="109">
        <f t="shared" si="4"/>
        <v>0.81837143525955258</v>
      </c>
      <c r="E40" s="110">
        <f t="shared" si="5"/>
        <v>5317</v>
      </c>
      <c r="F40" s="111" t="str">
        <f t="shared" si="6"/>
        <v>16-1</v>
      </c>
      <c r="G40" s="112" t="str">
        <f t="shared" si="7"/>
        <v>70바2279</v>
      </c>
      <c r="H40" s="113">
        <f t="shared" si="8"/>
        <v>9</v>
      </c>
      <c r="I40" s="114">
        <f t="shared" si="9"/>
        <v>1635.0670000000002</v>
      </c>
      <c r="J40" s="115">
        <f t="shared" si="10"/>
        <v>4.5340130429208474E-2</v>
      </c>
      <c r="K40" s="115">
        <f t="shared" si="11"/>
        <v>0.3777371954586749</v>
      </c>
      <c r="L40" s="115">
        <f t="shared" si="12"/>
        <v>0.22139765526427965</v>
      </c>
      <c r="M40" s="116">
        <f t="shared" si="13"/>
        <v>14.984999999999999</v>
      </c>
      <c r="N40" s="117">
        <f t="shared" si="14"/>
        <v>0.18347871983227595</v>
      </c>
      <c r="O40" s="117">
        <f t="shared" si="15"/>
        <v>24.280350591137854</v>
      </c>
      <c r="P40" s="217">
        <f t="shared" si="16"/>
        <v>27</v>
      </c>
      <c r="Q40" s="218">
        <f t="shared" si="17"/>
        <v>3</v>
      </c>
      <c r="R40" s="218">
        <f t="shared" si="18"/>
        <v>400</v>
      </c>
      <c r="T40">
        <v>521</v>
      </c>
      <c r="U40">
        <v>5317</v>
      </c>
      <c r="V40" t="s">
        <v>559</v>
      </c>
      <c r="W40">
        <v>1644.8779999999999</v>
      </c>
      <c r="X40">
        <v>820.053</v>
      </c>
      <c r="Y40">
        <v>2.0059999999999998</v>
      </c>
      <c r="Z40">
        <v>14.984999999999999</v>
      </c>
      <c r="AA40">
        <v>94.146090000000001</v>
      </c>
      <c r="AB40">
        <v>4.2685959999999996</v>
      </c>
      <c r="AC40">
        <v>35.562480000000001</v>
      </c>
      <c r="AD40" s="1">
        <v>362</v>
      </c>
      <c r="AE40">
        <v>3</v>
      </c>
      <c r="AF40">
        <v>400</v>
      </c>
      <c r="AG40">
        <v>80</v>
      </c>
      <c r="AH40">
        <v>17.471547999999999</v>
      </c>
      <c r="AI40">
        <v>3650.4</v>
      </c>
      <c r="AJ40">
        <v>0</v>
      </c>
      <c r="AK40">
        <v>27</v>
      </c>
      <c r="AL40">
        <v>11497</v>
      </c>
      <c r="AM40">
        <v>0.81837143525955258</v>
      </c>
      <c r="AN40" t="s">
        <v>67</v>
      </c>
      <c r="AO40">
        <v>313.49799999999999</v>
      </c>
      <c r="AP40" t="s">
        <v>560</v>
      </c>
      <c r="AQ40" t="s">
        <v>116</v>
      </c>
      <c r="AR40" t="s">
        <v>117</v>
      </c>
      <c r="AS40" t="s">
        <v>116</v>
      </c>
      <c r="AT40" t="s">
        <v>117</v>
      </c>
      <c r="AU40" t="s">
        <v>176</v>
      </c>
      <c r="AV40" t="s">
        <v>559</v>
      </c>
      <c r="AW40" t="s">
        <v>67</v>
      </c>
      <c r="AX40">
        <v>5317</v>
      </c>
      <c r="AY40" t="s">
        <v>407</v>
      </c>
      <c r="AZ40">
        <v>6</v>
      </c>
      <c r="BA40" t="s">
        <v>433</v>
      </c>
      <c r="BB40">
        <v>9</v>
      </c>
      <c r="BC40">
        <v>1</v>
      </c>
      <c r="BE40" t="s">
        <v>442</v>
      </c>
      <c r="BF40" t="s">
        <v>443</v>
      </c>
      <c r="BG40" t="s">
        <v>442</v>
      </c>
      <c r="BI40" t="s">
        <v>116</v>
      </c>
      <c r="BJ40" t="s">
        <v>559</v>
      </c>
      <c r="BK40" t="s">
        <v>67</v>
      </c>
      <c r="BL40">
        <v>0.81837143525955258</v>
      </c>
      <c r="BM40">
        <v>5317</v>
      </c>
      <c r="BN40" t="s">
        <v>117</v>
      </c>
      <c r="BO40" t="s">
        <v>176</v>
      </c>
      <c r="BP40">
        <v>9</v>
      </c>
      <c r="BQ40">
        <v>1635.0670000000002</v>
      </c>
      <c r="BR40">
        <v>4.5340130429208474E-2</v>
      </c>
      <c r="BS40">
        <v>0.3777371954586749</v>
      </c>
      <c r="BT40">
        <v>0.22007711210193098</v>
      </c>
      <c r="BU40">
        <v>14.984999999999999</v>
      </c>
      <c r="BV40">
        <v>0.18347871983227595</v>
      </c>
      <c r="BW40">
        <v>24.280350591137854</v>
      </c>
      <c r="BX40">
        <v>27</v>
      </c>
      <c r="BY40">
        <v>3</v>
      </c>
      <c r="BZ40">
        <v>400</v>
      </c>
    </row>
    <row r="41" spans="1:78" ht="16.5">
      <c r="A41" s="269" t="str">
        <f t="shared" si="1"/>
        <v>송도버스</v>
      </c>
      <c r="B41" s="123" t="str">
        <f t="shared" si="2"/>
        <v>노진환</v>
      </c>
      <c r="C41" s="124" t="str">
        <f t="shared" si="3"/>
        <v>C</v>
      </c>
      <c r="D41" s="125">
        <f t="shared" si="4"/>
        <v>0.88079379707513161</v>
      </c>
      <c r="E41" s="126">
        <f t="shared" si="5"/>
        <v>3074</v>
      </c>
      <c r="F41" s="127" t="str">
        <f t="shared" si="6"/>
        <v>8</v>
      </c>
      <c r="G41" s="128" t="str">
        <f t="shared" si="7"/>
        <v>70바2265</v>
      </c>
      <c r="H41" s="129">
        <f t="shared" si="8"/>
        <v>2</v>
      </c>
      <c r="I41" s="130">
        <f t="shared" si="9"/>
        <v>2406.8029999999999</v>
      </c>
      <c r="J41" s="131">
        <f t="shared" si="10"/>
        <v>1.1036687899293511E-2</v>
      </c>
      <c r="K41" s="131">
        <f t="shared" si="11"/>
        <v>0.36531941541481805</v>
      </c>
      <c r="L41" s="131">
        <f t="shared" si="12"/>
        <v>0.24887786827588299</v>
      </c>
      <c r="M41" s="132">
        <f t="shared" si="13"/>
        <v>19.113</v>
      </c>
      <c r="N41" s="133">
        <f t="shared" si="14"/>
        <v>1.2718071063318452</v>
      </c>
      <c r="O41" s="133">
        <f t="shared" si="15"/>
        <v>46.618308759681085</v>
      </c>
      <c r="P41" s="215">
        <f t="shared" si="16"/>
        <v>26</v>
      </c>
      <c r="Q41" s="216">
        <f t="shared" si="17"/>
        <v>29</v>
      </c>
      <c r="R41" s="216">
        <f t="shared" si="18"/>
        <v>1183</v>
      </c>
      <c r="T41">
        <v>521</v>
      </c>
      <c r="U41">
        <v>3074</v>
      </c>
      <c r="V41" t="s">
        <v>254</v>
      </c>
      <c r="W41">
        <v>2406.8029999999999</v>
      </c>
      <c r="X41">
        <v>1243.2560000000001</v>
      </c>
      <c r="Y41">
        <v>1.9359999999999999</v>
      </c>
      <c r="Z41">
        <v>19.113</v>
      </c>
      <c r="AA41">
        <v>132.00690399999999</v>
      </c>
      <c r="AB41">
        <v>1.4569190000000001</v>
      </c>
      <c r="AC41">
        <v>48.224685000000001</v>
      </c>
      <c r="AD41" s="1">
        <v>599</v>
      </c>
      <c r="AE41">
        <v>29</v>
      </c>
      <c r="AF41">
        <v>1183</v>
      </c>
      <c r="AG41">
        <v>87</v>
      </c>
      <c r="AH41">
        <v>18.232402</v>
      </c>
      <c r="AI41">
        <v>2490.4</v>
      </c>
      <c r="AJ41">
        <v>30.2</v>
      </c>
      <c r="AK41">
        <v>26</v>
      </c>
      <c r="AL41">
        <v>9212</v>
      </c>
      <c r="AM41">
        <v>0.88079379707513161</v>
      </c>
      <c r="AN41" t="s">
        <v>69</v>
      </c>
      <c r="AO41">
        <v>2280.2199999999998</v>
      </c>
      <c r="AP41" t="s">
        <v>561</v>
      </c>
      <c r="AQ41" t="s">
        <v>116</v>
      </c>
      <c r="AR41" t="s">
        <v>118</v>
      </c>
      <c r="AS41" t="s">
        <v>116</v>
      </c>
      <c r="AT41" t="s">
        <v>118</v>
      </c>
      <c r="AU41" t="s">
        <v>206</v>
      </c>
      <c r="AV41" t="s">
        <v>254</v>
      </c>
      <c r="AW41" t="s">
        <v>69</v>
      </c>
      <c r="AX41">
        <v>3074</v>
      </c>
      <c r="AY41" t="s">
        <v>409</v>
      </c>
      <c r="AZ41">
        <v>9</v>
      </c>
      <c r="BA41" t="s">
        <v>346</v>
      </c>
      <c r="BB41">
        <v>2</v>
      </c>
      <c r="BC41">
        <v>1</v>
      </c>
      <c r="BE41" t="s">
        <v>67</v>
      </c>
      <c r="BF41">
        <v>1</v>
      </c>
      <c r="BG41" t="s">
        <v>320</v>
      </c>
      <c r="BI41" t="s">
        <v>116</v>
      </c>
      <c r="BJ41" t="s">
        <v>254</v>
      </c>
      <c r="BK41" t="s">
        <v>69</v>
      </c>
      <c r="BL41">
        <v>0.88079379707513161</v>
      </c>
      <c r="BM41">
        <v>3074</v>
      </c>
      <c r="BN41" t="s">
        <v>118</v>
      </c>
      <c r="BO41" t="s">
        <v>206</v>
      </c>
      <c r="BP41">
        <v>2</v>
      </c>
      <c r="BQ41">
        <v>2406.8029999999999</v>
      </c>
      <c r="BR41">
        <v>1.1036687899293511E-2</v>
      </c>
      <c r="BS41">
        <v>0.36531941541481805</v>
      </c>
      <c r="BT41">
        <v>0.24887786827588299</v>
      </c>
      <c r="BU41">
        <v>19.113</v>
      </c>
      <c r="BV41">
        <v>1.2718071063318452</v>
      </c>
      <c r="BW41">
        <v>46.618308759681085</v>
      </c>
      <c r="BX41">
        <v>26</v>
      </c>
      <c r="BY41">
        <v>29</v>
      </c>
      <c r="BZ41">
        <v>1183</v>
      </c>
    </row>
    <row r="42" spans="1:78" ht="16.5">
      <c r="A42" s="270" t="str">
        <f t="shared" si="1"/>
        <v>송도버스</v>
      </c>
      <c r="B42" s="107" t="str">
        <f t="shared" si="2"/>
        <v>문태수</v>
      </c>
      <c r="C42" s="108" t="str">
        <f t="shared" si="3"/>
        <v>D</v>
      </c>
      <c r="D42" s="109">
        <f t="shared" si="4"/>
        <v>0.81427488234343304</v>
      </c>
      <c r="E42" s="110">
        <f t="shared" si="5"/>
        <v>2955</v>
      </c>
      <c r="F42" s="111" t="str">
        <f t="shared" si="6"/>
        <v>8</v>
      </c>
      <c r="G42" s="112" t="str">
        <f t="shared" si="7"/>
        <v>70바2222</v>
      </c>
      <c r="H42" s="113">
        <f t="shared" si="8"/>
        <v>8</v>
      </c>
      <c r="I42" s="114">
        <f t="shared" si="9"/>
        <v>1842.87</v>
      </c>
      <c r="J42" s="115">
        <f t="shared" si="10"/>
        <v>4.6016925622293654E-2</v>
      </c>
      <c r="K42" s="115">
        <f t="shared" si="11"/>
        <v>0.45068841384942432</v>
      </c>
      <c r="L42" s="115">
        <f t="shared" si="12"/>
        <v>0.23550223293015787</v>
      </c>
      <c r="M42" s="116">
        <f t="shared" si="13"/>
        <v>18.143000000000001</v>
      </c>
      <c r="N42" s="117">
        <f t="shared" si="14"/>
        <v>0.59261155616238981</v>
      </c>
      <c r="O42" s="117">
        <f t="shared" si="15"/>
        <v>59.675983705552653</v>
      </c>
      <c r="P42" s="217">
        <f t="shared" si="16"/>
        <v>65</v>
      </c>
      <c r="Q42" s="218">
        <f t="shared" si="17"/>
        <v>10</v>
      </c>
      <c r="R42" s="218">
        <f t="shared" si="18"/>
        <v>1142</v>
      </c>
      <c r="T42">
        <v>521</v>
      </c>
      <c r="U42">
        <v>2955</v>
      </c>
      <c r="V42" t="s">
        <v>562</v>
      </c>
      <c r="W42">
        <v>1871.6020000000001</v>
      </c>
      <c r="X42">
        <v>1088.2439999999999</v>
      </c>
      <c r="Y42">
        <v>1.72</v>
      </c>
      <c r="Z42">
        <v>18.143000000000001</v>
      </c>
      <c r="AA42">
        <v>128.20137199999999</v>
      </c>
      <c r="AB42">
        <v>5.8994330000000001</v>
      </c>
      <c r="AC42">
        <v>57.778872999999997</v>
      </c>
      <c r="AD42" s="1">
        <v>434</v>
      </c>
      <c r="AE42">
        <v>10</v>
      </c>
      <c r="AF42">
        <v>1142</v>
      </c>
      <c r="AG42">
        <v>80</v>
      </c>
      <c r="AH42">
        <v>14.598922999999999</v>
      </c>
      <c r="AI42">
        <v>6882.6</v>
      </c>
      <c r="AJ42">
        <v>0</v>
      </c>
      <c r="AK42">
        <v>65</v>
      </c>
      <c r="AL42">
        <v>54054</v>
      </c>
      <c r="AM42">
        <v>0.81427488234343304</v>
      </c>
      <c r="AN42" t="s">
        <v>67</v>
      </c>
      <c r="AO42">
        <v>536.755</v>
      </c>
      <c r="AP42" t="s">
        <v>563</v>
      </c>
      <c r="AQ42" t="s">
        <v>116</v>
      </c>
      <c r="AR42" t="s">
        <v>118</v>
      </c>
      <c r="AS42" t="s">
        <v>116</v>
      </c>
      <c r="AT42" t="s">
        <v>118</v>
      </c>
      <c r="AU42" t="s">
        <v>189</v>
      </c>
      <c r="AV42" t="s">
        <v>562</v>
      </c>
      <c r="AW42" t="s">
        <v>67</v>
      </c>
      <c r="AX42">
        <v>2955</v>
      </c>
      <c r="AY42" t="s">
        <v>406</v>
      </c>
      <c r="AZ42">
        <v>19</v>
      </c>
      <c r="BA42" t="s">
        <v>456</v>
      </c>
      <c r="BB42">
        <v>8</v>
      </c>
      <c r="BC42">
        <v>1</v>
      </c>
      <c r="BE42" t="s">
        <v>442</v>
      </c>
      <c r="BF42" t="s">
        <v>443</v>
      </c>
      <c r="BG42" t="s">
        <v>442</v>
      </c>
      <c r="BI42" t="s">
        <v>116</v>
      </c>
      <c r="BJ42" t="s">
        <v>562</v>
      </c>
      <c r="BK42" t="s">
        <v>67</v>
      </c>
      <c r="BL42">
        <v>0.81427488234343304</v>
      </c>
      <c r="BM42">
        <v>2955</v>
      </c>
      <c r="BN42" t="s">
        <v>118</v>
      </c>
      <c r="BO42" t="s">
        <v>189</v>
      </c>
      <c r="BP42">
        <v>8</v>
      </c>
      <c r="BQ42">
        <v>1842.87</v>
      </c>
      <c r="BR42">
        <v>4.6016925622293654E-2</v>
      </c>
      <c r="BS42">
        <v>0.45068841384942432</v>
      </c>
      <c r="BT42">
        <v>0.23188690757970978</v>
      </c>
      <c r="BU42">
        <v>18.143000000000001</v>
      </c>
      <c r="BV42">
        <v>0.59261155616238981</v>
      </c>
      <c r="BW42">
        <v>59.675983705552653</v>
      </c>
      <c r="BX42">
        <v>65</v>
      </c>
      <c r="BY42">
        <v>10</v>
      </c>
      <c r="BZ42">
        <v>1142</v>
      </c>
    </row>
    <row r="43" spans="1:78" ht="16.5">
      <c r="A43" s="269" t="str">
        <f t="shared" si="1"/>
        <v>송도버스</v>
      </c>
      <c r="B43" s="123" t="str">
        <f t="shared" si="2"/>
        <v>박규준</v>
      </c>
      <c r="C43" s="124" t="str">
        <f t="shared" si="3"/>
        <v>S</v>
      </c>
      <c r="D43" s="125">
        <f t="shared" si="4"/>
        <v>1.0510240823167754</v>
      </c>
      <c r="E43" s="126">
        <f t="shared" si="5"/>
        <v>3069</v>
      </c>
      <c r="F43" s="127" t="str">
        <f t="shared" si="6"/>
        <v>8</v>
      </c>
      <c r="G43" s="128" t="str">
        <f t="shared" si="7"/>
        <v>70바2271</v>
      </c>
      <c r="H43" s="129">
        <f t="shared" si="8"/>
        <v>10</v>
      </c>
      <c r="I43" s="130">
        <f t="shared" si="9"/>
        <v>2636.473</v>
      </c>
      <c r="J43" s="131">
        <f t="shared" si="10"/>
        <v>1.8742689807982899E-2</v>
      </c>
      <c r="K43" s="131">
        <f t="shared" si="11"/>
        <v>0.36350000598190352</v>
      </c>
      <c r="L43" s="131">
        <f t="shared" si="12"/>
        <v>0.31215946455738408</v>
      </c>
      <c r="M43" s="132">
        <f t="shared" si="13"/>
        <v>10.654999999999999</v>
      </c>
      <c r="N43" s="133">
        <f t="shared" si="14"/>
        <v>0.15171784425632276</v>
      </c>
      <c r="O43" s="133">
        <f t="shared" si="15"/>
        <v>3.2998631125750197</v>
      </c>
      <c r="P43" s="215">
        <f t="shared" si="16"/>
        <v>25</v>
      </c>
      <c r="Q43" s="216">
        <f t="shared" si="17"/>
        <v>4</v>
      </c>
      <c r="R43" s="216">
        <f t="shared" si="18"/>
        <v>87</v>
      </c>
      <c r="T43">
        <v>521</v>
      </c>
      <c r="U43">
        <v>3069</v>
      </c>
      <c r="V43" t="s">
        <v>255</v>
      </c>
      <c r="W43">
        <v>2636.473</v>
      </c>
      <c r="X43">
        <v>1177.325</v>
      </c>
      <c r="Y43">
        <v>2.2389999999999999</v>
      </c>
      <c r="Z43">
        <v>10.654999999999999</v>
      </c>
      <c r="AA43">
        <v>160.14969199999999</v>
      </c>
      <c r="AB43">
        <v>3.001636</v>
      </c>
      <c r="AC43">
        <v>58.214413999999998</v>
      </c>
      <c r="AD43" s="1">
        <v>823</v>
      </c>
      <c r="AE43">
        <v>4</v>
      </c>
      <c r="AF43">
        <v>87</v>
      </c>
      <c r="AG43">
        <v>76</v>
      </c>
      <c r="AH43">
        <v>16.462554000000001</v>
      </c>
      <c r="AI43">
        <v>2750.1</v>
      </c>
      <c r="AJ43">
        <v>0</v>
      </c>
      <c r="AK43">
        <v>25</v>
      </c>
      <c r="AL43">
        <v>15796</v>
      </c>
      <c r="AM43">
        <v>1.0510240823167754</v>
      </c>
      <c r="AN43" t="s">
        <v>71</v>
      </c>
      <c r="AO43">
        <v>1022.749</v>
      </c>
      <c r="AP43" t="s">
        <v>564</v>
      </c>
      <c r="AQ43" t="s">
        <v>116</v>
      </c>
      <c r="AR43" t="s">
        <v>118</v>
      </c>
      <c r="AS43" t="s">
        <v>116</v>
      </c>
      <c r="AT43" t="s">
        <v>118</v>
      </c>
      <c r="AU43" t="s">
        <v>208</v>
      </c>
      <c r="AV43" t="s">
        <v>255</v>
      </c>
      <c r="AW43" t="s">
        <v>71</v>
      </c>
      <c r="AX43">
        <v>3069</v>
      </c>
      <c r="AY43" t="s">
        <v>429</v>
      </c>
      <c r="AZ43">
        <v>2</v>
      </c>
      <c r="BA43" t="s">
        <v>448</v>
      </c>
      <c r="BB43">
        <v>10</v>
      </c>
      <c r="BC43">
        <v>1</v>
      </c>
      <c r="BE43" t="s">
        <v>71</v>
      </c>
      <c r="BF43">
        <v>0</v>
      </c>
      <c r="BG43" t="s">
        <v>318</v>
      </c>
      <c r="BI43" t="s">
        <v>116</v>
      </c>
      <c r="BJ43" t="s">
        <v>255</v>
      </c>
      <c r="BK43" t="s">
        <v>71</v>
      </c>
      <c r="BL43">
        <v>1.0510240823167754</v>
      </c>
      <c r="BM43">
        <v>3069</v>
      </c>
      <c r="BN43" t="s">
        <v>118</v>
      </c>
      <c r="BO43" t="s">
        <v>208</v>
      </c>
      <c r="BP43">
        <v>10</v>
      </c>
      <c r="BQ43">
        <v>2636.473</v>
      </c>
      <c r="BR43">
        <v>1.8742689807982899E-2</v>
      </c>
      <c r="BS43">
        <v>0.36350000598190352</v>
      </c>
      <c r="BT43">
        <v>0.31215946455738408</v>
      </c>
      <c r="BU43">
        <v>10.654999999999999</v>
      </c>
      <c r="BV43">
        <v>0.15171784425632276</v>
      </c>
      <c r="BW43">
        <v>3.2998631125750197</v>
      </c>
      <c r="BX43">
        <v>25</v>
      </c>
      <c r="BY43">
        <v>4</v>
      </c>
      <c r="BZ43">
        <v>87</v>
      </c>
    </row>
    <row r="44" spans="1:78" ht="16.5">
      <c r="A44" s="270" t="str">
        <f t="shared" si="1"/>
        <v>송도버스</v>
      </c>
      <c r="B44" s="107" t="str">
        <f t="shared" si="2"/>
        <v>박명식</v>
      </c>
      <c r="C44" s="108" t="str">
        <f t="shared" si="3"/>
        <v>A</v>
      </c>
      <c r="D44" s="109">
        <f t="shared" si="4"/>
        <v>0.97565748455181045</v>
      </c>
      <c r="E44" s="110">
        <f t="shared" si="5"/>
        <v>2533</v>
      </c>
      <c r="F44" s="111" t="str">
        <f t="shared" si="6"/>
        <v>16-1</v>
      </c>
      <c r="G44" s="112" t="str">
        <f t="shared" si="7"/>
        <v>70바2225</v>
      </c>
      <c r="H44" s="113">
        <f t="shared" si="8"/>
        <v>3</v>
      </c>
      <c r="I44" s="114">
        <f t="shared" si="9"/>
        <v>3097.0519999999997</v>
      </c>
      <c r="J44" s="115">
        <f t="shared" si="10"/>
        <v>2.443943281085317E-2</v>
      </c>
      <c r="K44" s="115">
        <f t="shared" si="11"/>
        <v>0.32577025199020665</v>
      </c>
      <c r="L44" s="115">
        <f t="shared" si="12"/>
        <v>0.18792064195241154</v>
      </c>
      <c r="M44" s="116">
        <f t="shared" si="13"/>
        <v>12.053000000000001</v>
      </c>
      <c r="N44" s="117">
        <f t="shared" si="14"/>
        <v>0.12915508037966428</v>
      </c>
      <c r="O44" s="117">
        <f t="shared" si="15"/>
        <v>11.236491993030793</v>
      </c>
      <c r="P44" s="217">
        <f t="shared" si="16"/>
        <v>29</v>
      </c>
      <c r="Q44" s="218">
        <f t="shared" si="17"/>
        <v>4</v>
      </c>
      <c r="R44" s="218">
        <f t="shared" si="18"/>
        <v>348</v>
      </c>
      <c r="T44">
        <v>521</v>
      </c>
      <c r="U44">
        <v>2533</v>
      </c>
      <c r="V44" t="s">
        <v>256</v>
      </c>
      <c r="W44">
        <v>3097.0520000000001</v>
      </c>
      <c r="X44">
        <v>1317.3130000000001</v>
      </c>
      <c r="Y44">
        <v>2.351</v>
      </c>
      <c r="Z44">
        <v>12.053000000000001</v>
      </c>
      <c r="AA44">
        <v>157.55386100000001</v>
      </c>
      <c r="AB44">
        <v>3.850527</v>
      </c>
      <c r="AC44">
        <v>51.326360999999999</v>
      </c>
      <c r="AD44" s="1">
        <v>582</v>
      </c>
      <c r="AE44">
        <v>4</v>
      </c>
      <c r="AF44">
        <v>348</v>
      </c>
      <c r="AG44">
        <v>82</v>
      </c>
      <c r="AH44">
        <v>19.657098999999999</v>
      </c>
      <c r="AI44">
        <v>3832.5</v>
      </c>
      <c r="AJ44">
        <v>1.7</v>
      </c>
      <c r="AK44">
        <v>29</v>
      </c>
      <c r="AL44">
        <v>10380</v>
      </c>
      <c r="AM44">
        <v>0.97565748455181045</v>
      </c>
      <c r="AN44" t="s">
        <v>66</v>
      </c>
      <c r="AO44">
        <v>1913.3989999999999</v>
      </c>
      <c r="AP44" t="s">
        <v>565</v>
      </c>
      <c r="AQ44" t="s">
        <v>116</v>
      </c>
      <c r="AR44" t="s">
        <v>117</v>
      </c>
      <c r="AS44" t="s">
        <v>116</v>
      </c>
      <c r="AT44" t="s">
        <v>117</v>
      </c>
      <c r="AU44" t="s">
        <v>167</v>
      </c>
      <c r="AV44" t="s">
        <v>256</v>
      </c>
      <c r="AW44" t="s">
        <v>66</v>
      </c>
      <c r="AX44">
        <v>2533</v>
      </c>
      <c r="AY44" t="s">
        <v>411</v>
      </c>
      <c r="AZ44">
        <v>2</v>
      </c>
      <c r="BA44" t="s">
        <v>376</v>
      </c>
      <c r="BB44">
        <v>3</v>
      </c>
      <c r="BC44">
        <v>1</v>
      </c>
      <c r="BE44" t="s">
        <v>68</v>
      </c>
      <c r="BF44">
        <v>1</v>
      </c>
      <c r="BG44" t="s">
        <v>320</v>
      </c>
      <c r="BI44" t="s">
        <v>116</v>
      </c>
      <c r="BJ44" t="s">
        <v>256</v>
      </c>
      <c r="BK44" t="s">
        <v>66</v>
      </c>
      <c r="BL44">
        <v>0.97565748455181045</v>
      </c>
      <c r="BM44">
        <v>2533</v>
      </c>
      <c r="BN44" t="s">
        <v>117</v>
      </c>
      <c r="BO44" t="s">
        <v>167</v>
      </c>
      <c r="BP44">
        <v>3</v>
      </c>
      <c r="BQ44">
        <v>3097.0519999999997</v>
      </c>
      <c r="BR44">
        <v>2.443943281085317E-2</v>
      </c>
      <c r="BS44">
        <v>0.32577025199020665</v>
      </c>
      <c r="BT44">
        <v>0.18792064195241151</v>
      </c>
      <c r="BU44">
        <v>12.053000000000001</v>
      </c>
      <c r="BV44">
        <v>0.12915508037966428</v>
      </c>
      <c r="BW44">
        <v>11.236491993030793</v>
      </c>
      <c r="BX44">
        <v>29</v>
      </c>
      <c r="BY44">
        <v>4</v>
      </c>
      <c r="BZ44">
        <v>348</v>
      </c>
    </row>
    <row r="45" spans="1:78" ht="16.5">
      <c r="A45" s="269" t="str">
        <f t="shared" si="1"/>
        <v>송도버스</v>
      </c>
      <c r="B45" s="123" t="str">
        <f t="shared" si="2"/>
        <v>박병일</v>
      </c>
      <c r="C45" s="124" t="str">
        <f t="shared" si="3"/>
        <v>A</v>
      </c>
      <c r="D45" s="125">
        <f t="shared" si="4"/>
        <v>0.98872748503809771</v>
      </c>
      <c r="E45" s="126">
        <f t="shared" si="5"/>
        <v>2710</v>
      </c>
      <c r="F45" s="127" t="str">
        <f t="shared" si="6"/>
        <v>8</v>
      </c>
      <c r="G45" s="128" t="str">
        <f t="shared" si="7"/>
        <v>70바2240</v>
      </c>
      <c r="H45" s="129">
        <f t="shared" si="8"/>
        <v>18</v>
      </c>
      <c r="I45" s="130">
        <f t="shared" si="9"/>
        <v>3217.2240000000002</v>
      </c>
      <c r="J45" s="131">
        <f t="shared" si="10"/>
        <v>1.9405161341329458E-2</v>
      </c>
      <c r="K45" s="131">
        <f t="shared" si="11"/>
        <v>0.38583471911231015</v>
      </c>
      <c r="L45" s="131">
        <f t="shared" si="12"/>
        <v>0.21415978495746643</v>
      </c>
      <c r="M45" s="132">
        <f t="shared" si="13"/>
        <v>12.737</v>
      </c>
      <c r="N45" s="133">
        <f t="shared" si="14"/>
        <v>0.15541348690672455</v>
      </c>
      <c r="O45" s="133">
        <f t="shared" si="15"/>
        <v>7.8639224374802623</v>
      </c>
      <c r="P45" s="215">
        <f t="shared" si="16"/>
        <v>54</v>
      </c>
      <c r="Q45" s="216">
        <f t="shared" si="17"/>
        <v>5</v>
      </c>
      <c r="R45" s="216">
        <f t="shared" si="18"/>
        <v>253</v>
      </c>
      <c r="T45">
        <v>521</v>
      </c>
      <c r="U45">
        <v>2710</v>
      </c>
      <c r="V45" t="s">
        <v>475</v>
      </c>
      <c r="W45">
        <v>3217.4580000000001</v>
      </c>
      <c r="X45">
        <v>1506.0250000000001</v>
      </c>
      <c r="Y45">
        <v>2.1360000000000001</v>
      </c>
      <c r="Z45">
        <v>12.737</v>
      </c>
      <c r="AA45">
        <v>187.90634800000001</v>
      </c>
      <c r="AB45">
        <v>3.646353</v>
      </c>
      <c r="AC45">
        <v>72.500793000000002</v>
      </c>
      <c r="AD45" s="1">
        <v>689</v>
      </c>
      <c r="AE45">
        <v>5</v>
      </c>
      <c r="AF45">
        <v>253</v>
      </c>
      <c r="AG45">
        <v>76</v>
      </c>
      <c r="AH45">
        <v>17.122667</v>
      </c>
      <c r="AI45">
        <v>4192.8999999999996</v>
      </c>
      <c r="AJ45">
        <v>0</v>
      </c>
      <c r="AK45">
        <v>54</v>
      </c>
      <c r="AL45">
        <v>14834</v>
      </c>
      <c r="AM45">
        <v>0.98872748503809771</v>
      </c>
      <c r="AN45" t="s">
        <v>66</v>
      </c>
      <c r="AO45">
        <v>316.30599999999998</v>
      </c>
      <c r="AP45" t="s">
        <v>566</v>
      </c>
      <c r="AQ45" t="s">
        <v>116</v>
      </c>
      <c r="AR45" t="s">
        <v>118</v>
      </c>
      <c r="AS45" t="s">
        <v>116</v>
      </c>
      <c r="AT45" t="s">
        <v>118</v>
      </c>
      <c r="AU45" t="s">
        <v>196</v>
      </c>
      <c r="AV45" t="s">
        <v>475</v>
      </c>
      <c r="AW45" t="s">
        <v>66</v>
      </c>
      <c r="AX45">
        <v>2710</v>
      </c>
      <c r="AY45" t="s">
        <v>437</v>
      </c>
      <c r="AZ45">
        <v>2</v>
      </c>
      <c r="BA45" t="s">
        <v>567</v>
      </c>
      <c r="BB45">
        <v>18</v>
      </c>
      <c r="BC45">
        <v>1</v>
      </c>
      <c r="BE45" t="s">
        <v>68</v>
      </c>
      <c r="BF45">
        <v>1</v>
      </c>
      <c r="BG45" t="s">
        <v>320</v>
      </c>
      <c r="BI45" t="s">
        <v>116</v>
      </c>
      <c r="BJ45" t="s">
        <v>475</v>
      </c>
      <c r="BK45" t="s">
        <v>66</v>
      </c>
      <c r="BL45">
        <v>0.98872748503809771</v>
      </c>
      <c r="BM45">
        <v>2710</v>
      </c>
      <c r="BN45" t="s">
        <v>118</v>
      </c>
      <c r="BO45" t="s">
        <v>196</v>
      </c>
      <c r="BP45">
        <v>18</v>
      </c>
      <c r="BQ45">
        <v>3217.2240000000002</v>
      </c>
      <c r="BR45">
        <v>1.9405161341329458E-2</v>
      </c>
      <c r="BS45">
        <v>0.38583471911231015</v>
      </c>
      <c r="BT45">
        <v>0.21414420949706259</v>
      </c>
      <c r="BU45">
        <v>12.737</v>
      </c>
      <c r="BV45">
        <v>0.15541348690672455</v>
      </c>
      <c r="BW45">
        <v>7.8639224374802623</v>
      </c>
      <c r="BX45">
        <v>54</v>
      </c>
      <c r="BY45">
        <v>5</v>
      </c>
      <c r="BZ45">
        <v>253</v>
      </c>
    </row>
    <row r="46" spans="1:78" ht="16.5">
      <c r="A46" s="270" t="str">
        <f t="shared" si="1"/>
        <v>송도버스</v>
      </c>
      <c r="B46" s="107" t="str">
        <f t="shared" si="2"/>
        <v>박삼규</v>
      </c>
      <c r="C46" s="108" t="str">
        <f t="shared" si="3"/>
        <v>F</v>
      </c>
      <c r="D46" s="109">
        <f t="shared" si="4"/>
        <v>0.78141908676763394</v>
      </c>
      <c r="E46" s="110">
        <f t="shared" si="5"/>
        <v>2831</v>
      </c>
      <c r="F46" s="111" t="str">
        <f t="shared" si="6"/>
        <v>8</v>
      </c>
      <c r="G46" s="112" t="str">
        <f t="shared" si="7"/>
        <v>70바2296</v>
      </c>
      <c r="H46" s="113">
        <f t="shared" si="8"/>
        <v>3</v>
      </c>
      <c r="I46" s="114">
        <f t="shared" si="9"/>
        <v>2318.8820000000001</v>
      </c>
      <c r="J46" s="115">
        <f t="shared" si="10"/>
        <v>1.2865446019323806E-2</v>
      </c>
      <c r="K46" s="115">
        <f t="shared" si="11"/>
        <v>0.40168431331047105</v>
      </c>
      <c r="L46" s="115">
        <f t="shared" si="12"/>
        <v>0.3079070000112123</v>
      </c>
      <c r="M46" s="116">
        <f t="shared" si="13"/>
        <v>14.914</v>
      </c>
      <c r="N46" s="117">
        <f t="shared" si="14"/>
        <v>0.34499383754757679</v>
      </c>
      <c r="O46" s="117">
        <f t="shared" si="15"/>
        <v>21.173996779482525</v>
      </c>
      <c r="P46" s="217">
        <f t="shared" si="16"/>
        <v>54</v>
      </c>
      <c r="Q46" s="218">
        <f t="shared" si="17"/>
        <v>8</v>
      </c>
      <c r="R46" s="218">
        <f t="shared" si="18"/>
        <v>491</v>
      </c>
      <c r="T46">
        <v>521</v>
      </c>
      <c r="U46">
        <v>2831</v>
      </c>
      <c r="V46" t="s">
        <v>257</v>
      </c>
      <c r="W46">
        <v>2318.8820000000001</v>
      </c>
      <c r="X46">
        <v>1340.6469999999999</v>
      </c>
      <c r="Y46">
        <v>1.73</v>
      </c>
      <c r="Z46">
        <v>14.914</v>
      </c>
      <c r="AA46">
        <v>143.47081299999999</v>
      </c>
      <c r="AB46">
        <v>1.8458159999999999</v>
      </c>
      <c r="AC46">
        <v>57.629975000000002</v>
      </c>
      <c r="AD46" s="1">
        <v>714</v>
      </c>
      <c r="AE46">
        <v>8</v>
      </c>
      <c r="AF46">
        <v>491</v>
      </c>
      <c r="AG46">
        <v>82</v>
      </c>
      <c r="AH46">
        <v>16.162742999999999</v>
      </c>
      <c r="AI46">
        <v>3655.5</v>
      </c>
      <c r="AJ46">
        <v>13.6</v>
      </c>
      <c r="AK46">
        <v>54</v>
      </c>
      <c r="AL46">
        <v>22887</v>
      </c>
      <c r="AM46">
        <v>0.78141908676763394</v>
      </c>
      <c r="AN46" t="s">
        <v>70</v>
      </c>
      <c r="AO46">
        <v>1574.0530000000001</v>
      </c>
      <c r="AP46" t="s">
        <v>568</v>
      </c>
      <c r="AQ46" t="s">
        <v>116</v>
      </c>
      <c r="AR46" t="s">
        <v>118</v>
      </c>
      <c r="AS46" t="s">
        <v>116</v>
      </c>
      <c r="AT46" t="s">
        <v>118</v>
      </c>
      <c r="AU46" t="s">
        <v>217</v>
      </c>
      <c r="AV46" t="s">
        <v>257</v>
      </c>
      <c r="AW46" t="s">
        <v>70</v>
      </c>
      <c r="AX46">
        <v>2831</v>
      </c>
      <c r="AY46" t="s">
        <v>413</v>
      </c>
      <c r="AZ46">
        <v>4</v>
      </c>
      <c r="BA46" t="s">
        <v>414</v>
      </c>
      <c r="BB46">
        <v>3</v>
      </c>
      <c r="BC46">
        <v>1</v>
      </c>
      <c r="BE46" t="s">
        <v>67</v>
      </c>
      <c r="BF46">
        <v>-1</v>
      </c>
      <c r="BG46" t="s">
        <v>319</v>
      </c>
      <c r="BI46" t="s">
        <v>116</v>
      </c>
      <c r="BJ46" t="s">
        <v>257</v>
      </c>
      <c r="BK46" t="s">
        <v>70</v>
      </c>
      <c r="BL46">
        <v>0.78141908676763394</v>
      </c>
      <c r="BM46">
        <v>2831</v>
      </c>
      <c r="BN46" t="s">
        <v>118</v>
      </c>
      <c r="BO46" t="s">
        <v>217</v>
      </c>
      <c r="BP46">
        <v>3</v>
      </c>
      <c r="BQ46">
        <v>2318.8820000000001</v>
      </c>
      <c r="BR46">
        <v>1.2865446019323806E-2</v>
      </c>
      <c r="BS46">
        <v>0.40168431331047105</v>
      </c>
      <c r="BT46">
        <v>0.3079070000112123</v>
      </c>
      <c r="BU46">
        <v>14.914</v>
      </c>
      <c r="BV46">
        <v>0.34499383754757679</v>
      </c>
      <c r="BW46">
        <v>21.173996779482525</v>
      </c>
      <c r="BX46">
        <v>54</v>
      </c>
      <c r="BY46">
        <v>8</v>
      </c>
      <c r="BZ46">
        <v>491</v>
      </c>
    </row>
    <row r="47" spans="1:78" ht="16.5">
      <c r="A47" s="269" t="str">
        <f t="shared" si="1"/>
        <v>송도버스</v>
      </c>
      <c r="B47" s="123" t="str">
        <f t="shared" si="2"/>
        <v>박영식</v>
      </c>
      <c r="C47" s="124" t="str">
        <f t="shared" si="3"/>
        <v>D</v>
      </c>
      <c r="D47" s="125">
        <f t="shared" si="4"/>
        <v>0.84917611383299929</v>
      </c>
      <c r="E47" s="126">
        <f t="shared" si="5"/>
        <v>4060</v>
      </c>
      <c r="F47" s="127" t="str">
        <f t="shared" si="6"/>
        <v>8</v>
      </c>
      <c r="G47" s="128" t="str">
        <f t="shared" si="7"/>
        <v>70바2319</v>
      </c>
      <c r="H47" s="129">
        <f t="shared" si="8"/>
        <v>7</v>
      </c>
      <c r="I47" s="130">
        <f t="shared" si="9"/>
        <v>2260.15</v>
      </c>
      <c r="J47" s="131">
        <f t="shared" si="10"/>
        <v>1.6372514522856797E-2</v>
      </c>
      <c r="K47" s="131">
        <f t="shared" si="11"/>
        <v>0.41041144209491248</v>
      </c>
      <c r="L47" s="131">
        <f t="shared" si="12"/>
        <v>0.22874587969825011</v>
      </c>
      <c r="M47" s="132">
        <f t="shared" si="13"/>
        <v>14.379</v>
      </c>
      <c r="N47" s="133">
        <f t="shared" si="14"/>
        <v>0.19875243099067155</v>
      </c>
      <c r="O47" s="133">
        <f t="shared" si="15"/>
        <v>44.768985080648768</v>
      </c>
      <c r="P47" s="215">
        <f t="shared" si="16"/>
        <v>70</v>
      </c>
      <c r="Q47" s="216">
        <f t="shared" si="17"/>
        <v>8</v>
      </c>
      <c r="R47" s="216">
        <f t="shared" si="18"/>
        <v>1161</v>
      </c>
      <c r="T47">
        <v>521</v>
      </c>
      <c r="U47">
        <v>4060</v>
      </c>
      <c r="V47" t="s">
        <v>258</v>
      </c>
      <c r="W47">
        <v>2260.15</v>
      </c>
      <c r="X47">
        <v>1259.3440000000001</v>
      </c>
      <c r="Y47">
        <v>1.7949999999999999</v>
      </c>
      <c r="Z47">
        <v>14.379</v>
      </c>
      <c r="AA47">
        <v>147.02720199999999</v>
      </c>
      <c r="AB47">
        <v>2.4072049999999998</v>
      </c>
      <c r="AC47">
        <v>60.341645999999997</v>
      </c>
      <c r="AD47" s="1">
        <v>517</v>
      </c>
      <c r="AE47">
        <v>8</v>
      </c>
      <c r="AF47">
        <v>1161</v>
      </c>
      <c r="AG47">
        <v>75</v>
      </c>
      <c r="AH47">
        <v>15.372325</v>
      </c>
      <c r="AI47">
        <v>5202.6000000000004</v>
      </c>
      <c r="AJ47">
        <v>0</v>
      </c>
      <c r="AK47">
        <v>70</v>
      </c>
      <c r="AL47">
        <v>32525</v>
      </c>
      <c r="AM47">
        <v>0.84917611383299929</v>
      </c>
      <c r="AN47" t="s">
        <v>67</v>
      </c>
      <c r="AO47">
        <v>1451.616</v>
      </c>
      <c r="AP47" t="s">
        <v>569</v>
      </c>
      <c r="AQ47" t="s">
        <v>116</v>
      </c>
      <c r="AR47" t="s">
        <v>118</v>
      </c>
      <c r="AS47" t="s">
        <v>116</v>
      </c>
      <c r="AT47" t="s">
        <v>118</v>
      </c>
      <c r="AU47" t="s">
        <v>223</v>
      </c>
      <c r="AV47" t="s">
        <v>258</v>
      </c>
      <c r="AW47" t="s">
        <v>67</v>
      </c>
      <c r="AX47">
        <v>4060</v>
      </c>
      <c r="AY47" t="s">
        <v>406</v>
      </c>
      <c r="AZ47">
        <v>3</v>
      </c>
      <c r="BA47" t="s">
        <v>349</v>
      </c>
      <c r="BB47">
        <v>7</v>
      </c>
      <c r="BC47">
        <v>1</v>
      </c>
      <c r="BE47" t="s">
        <v>67</v>
      </c>
      <c r="BF47">
        <v>0</v>
      </c>
      <c r="BG47" t="s">
        <v>318</v>
      </c>
      <c r="BI47" t="s">
        <v>116</v>
      </c>
      <c r="BJ47" t="s">
        <v>258</v>
      </c>
      <c r="BK47" t="s">
        <v>67</v>
      </c>
      <c r="BL47">
        <v>0.84917611383299929</v>
      </c>
      <c r="BM47">
        <v>4060</v>
      </c>
      <c r="BN47" t="s">
        <v>118</v>
      </c>
      <c r="BO47" t="s">
        <v>223</v>
      </c>
      <c r="BP47">
        <v>7</v>
      </c>
      <c r="BQ47">
        <v>2260.15</v>
      </c>
      <c r="BR47">
        <v>1.6372514522856797E-2</v>
      </c>
      <c r="BS47">
        <v>0.41041144209491248</v>
      </c>
      <c r="BT47">
        <v>0.22874587969825011</v>
      </c>
      <c r="BU47">
        <v>14.379</v>
      </c>
      <c r="BV47">
        <v>0.19875243099067155</v>
      </c>
      <c r="BW47">
        <v>44.768985080648768</v>
      </c>
      <c r="BX47">
        <v>70</v>
      </c>
      <c r="BY47">
        <v>8</v>
      </c>
      <c r="BZ47">
        <v>1161</v>
      </c>
    </row>
    <row r="48" spans="1:78" ht="16.5">
      <c r="A48" s="270" t="str">
        <f t="shared" si="1"/>
        <v>송도버스</v>
      </c>
      <c r="B48" s="107" t="str">
        <f t="shared" si="2"/>
        <v>박요섭</v>
      </c>
      <c r="C48" s="108" t="str">
        <f t="shared" si="3"/>
        <v>A</v>
      </c>
      <c r="D48" s="109">
        <f t="shared" si="4"/>
        <v>0.99422289324824542</v>
      </c>
      <c r="E48" s="110">
        <f t="shared" si="5"/>
        <v>672</v>
      </c>
      <c r="F48" s="111" t="str">
        <f t="shared" si="6"/>
        <v>8</v>
      </c>
      <c r="G48" s="112" t="str">
        <f t="shared" si="7"/>
        <v>70바2241</v>
      </c>
      <c r="H48" s="113">
        <f t="shared" si="8"/>
        <v>5</v>
      </c>
      <c r="I48" s="114">
        <f t="shared" si="9"/>
        <v>2929.2890000000002</v>
      </c>
      <c r="J48" s="115">
        <f t="shared" si="10"/>
        <v>1.2220702490252817E-2</v>
      </c>
      <c r="K48" s="115">
        <f t="shared" si="11"/>
        <v>0.3400477026501913</v>
      </c>
      <c r="L48" s="115">
        <f t="shared" si="12"/>
        <v>0.14098984429327388</v>
      </c>
      <c r="M48" s="116">
        <f t="shared" si="13"/>
        <v>10.99</v>
      </c>
      <c r="N48" s="117">
        <f t="shared" si="14"/>
        <v>1.502070980364177</v>
      </c>
      <c r="O48" s="117">
        <f t="shared" si="15"/>
        <v>12.972431194054256</v>
      </c>
      <c r="P48" s="217">
        <f t="shared" si="16"/>
        <v>7</v>
      </c>
      <c r="Q48" s="218">
        <f t="shared" si="17"/>
        <v>44</v>
      </c>
      <c r="R48" s="218">
        <f t="shared" si="18"/>
        <v>380</v>
      </c>
      <c r="T48">
        <v>521</v>
      </c>
      <c r="U48">
        <v>672</v>
      </c>
      <c r="V48" t="s">
        <v>259</v>
      </c>
      <c r="W48">
        <v>2929.2890000000002</v>
      </c>
      <c r="X48">
        <v>1402.3969999999999</v>
      </c>
      <c r="Y48">
        <v>2.089</v>
      </c>
      <c r="Z48">
        <v>10.99</v>
      </c>
      <c r="AA48">
        <v>166.80792299999999</v>
      </c>
      <c r="AB48">
        <v>2.03851</v>
      </c>
      <c r="AC48">
        <v>56.722650999999999</v>
      </c>
      <c r="AD48" s="1">
        <v>413</v>
      </c>
      <c r="AE48">
        <v>44</v>
      </c>
      <c r="AF48">
        <v>380</v>
      </c>
      <c r="AG48">
        <v>78</v>
      </c>
      <c r="AH48">
        <v>17.560849999999999</v>
      </c>
      <c r="AI48">
        <v>451.5</v>
      </c>
      <c r="AJ48">
        <v>0</v>
      </c>
      <c r="AK48">
        <v>7</v>
      </c>
      <c r="AL48">
        <v>2314</v>
      </c>
      <c r="AM48">
        <v>0.99422289324824542</v>
      </c>
      <c r="AN48" t="s">
        <v>66</v>
      </c>
      <c r="AO48">
        <v>2402.8560000000002</v>
      </c>
      <c r="AP48" t="s">
        <v>570</v>
      </c>
      <c r="AQ48" t="s">
        <v>116</v>
      </c>
      <c r="AR48" t="s">
        <v>118</v>
      </c>
      <c r="AS48" t="s">
        <v>116</v>
      </c>
      <c r="AT48" t="s">
        <v>118</v>
      </c>
      <c r="AU48" t="s">
        <v>197</v>
      </c>
      <c r="AV48" t="s">
        <v>259</v>
      </c>
      <c r="AW48" t="s">
        <v>66</v>
      </c>
      <c r="AX48">
        <v>672</v>
      </c>
      <c r="AY48" t="s">
        <v>437</v>
      </c>
      <c r="AZ48">
        <v>1</v>
      </c>
      <c r="BA48" t="s">
        <v>447</v>
      </c>
      <c r="BB48">
        <v>5</v>
      </c>
      <c r="BC48">
        <v>1</v>
      </c>
      <c r="BE48" t="s">
        <v>68</v>
      </c>
      <c r="BF48">
        <v>1</v>
      </c>
      <c r="BG48" t="s">
        <v>320</v>
      </c>
      <c r="BI48" t="s">
        <v>116</v>
      </c>
      <c r="BJ48" t="s">
        <v>259</v>
      </c>
      <c r="BK48" t="s">
        <v>66</v>
      </c>
      <c r="BL48">
        <v>0.99422289324824542</v>
      </c>
      <c r="BM48">
        <v>672</v>
      </c>
      <c r="BN48" t="s">
        <v>118</v>
      </c>
      <c r="BO48" t="s">
        <v>197</v>
      </c>
      <c r="BP48">
        <v>5</v>
      </c>
      <c r="BQ48">
        <v>2929.2890000000002</v>
      </c>
      <c r="BR48">
        <v>1.2220702490252817E-2</v>
      </c>
      <c r="BS48">
        <v>0.3400477026501913</v>
      </c>
      <c r="BT48">
        <v>0.14098984429327388</v>
      </c>
      <c r="BU48">
        <v>10.99</v>
      </c>
      <c r="BV48">
        <v>1.502070980364177</v>
      </c>
      <c r="BW48">
        <v>12.972431194054256</v>
      </c>
      <c r="BX48">
        <v>7</v>
      </c>
      <c r="BY48">
        <v>44</v>
      </c>
      <c r="BZ48">
        <v>380</v>
      </c>
    </row>
    <row r="49" spans="1:78" ht="16.5">
      <c r="A49" s="269" t="str">
        <f t="shared" si="1"/>
        <v>송도버스</v>
      </c>
      <c r="B49" s="123" t="str">
        <f t="shared" si="2"/>
        <v>박정구</v>
      </c>
      <c r="C49" s="124" t="str">
        <f t="shared" si="3"/>
        <v>B</v>
      </c>
      <c r="D49" s="125">
        <f t="shared" si="4"/>
        <v>0.9326083993911658</v>
      </c>
      <c r="E49" s="126">
        <f t="shared" si="5"/>
        <v>3111</v>
      </c>
      <c r="F49" s="127" t="str">
        <f t="shared" si="6"/>
        <v>16-1</v>
      </c>
      <c r="G49" s="128" t="str">
        <f t="shared" si="7"/>
        <v>70바2225</v>
      </c>
      <c r="H49" s="129">
        <f t="shared" si="8"/>
        <v>2</v>
      </c>
      <c r="I49" s="130">
        <f t="shared" si="9"/>
        <v>3113.299</v>
      </c>
      <c r="J49" s="131">
        <f t="shared" si="10"/>
        <v>2.8842878149425051E-2</v>
      </c>
      <c r="K49" s="131">
        <f t="shared" si="11"/>
        <v>0.34252415868012859</v>
      </c>
      <c r="L49" s="131">
        <f t="shared" si="12"/>
        <v>0.26178018879651455</v>
      </c>
      <c r="M49" s="132">
        <f t="shared" si="13"/>
        <v>14.131</v>
      </c>
      <c r="N49" s="133">
        <f t="shared" si="14"/>
        <v>6.424053712797903E-2</v>
      </c>
      <c r="O49" s="133">
        <f t="shared" si="15"/>
        <v>9.0900360036090326</v>
      </c>
      <c r="P49" s="215">
        <f t="shared" si="16"/>
        <v>31</v>
      </c>
      <c r="Q49" s="216">
        <f t="shared" si="17"/>
        <v>2</v>
      </c>
      <c r="R49" s="216">
        <f t="shared" si="18"/>
        <v>283</v>
      </c>
      <c r="T49">
        <v>521</v>
      </c>
      <c r="U49">
        <v>3111</v>
      </c>
      <c r="V49" t="s">
        <v>260</v>
      </c>
      <c r="W49">
        <v>3113.299</v>
      </c>
      <c r="X49">
        <v>1389.0920000000001</v>
      </c>
      <c r="Y49">
        <v>2.2410000000000001</v>
      </c>
      <c r="Z49">
        <v>14.131</v>
      </c>
      <c r="AA49">
        <v>155.27524600000001</v>
      </c>
      <c r="AB49">
        <v>4.4785849999999998</v>
      </c>
      <c r="AC49">
        <v>53.185523000000003</v>
      </c>
      <c r="AD49" s="1">
        <v>815</v>
      </c>
      <c r="AE49">
        <v>2</v>
      </c>
      <c r="AF49">
        <v>283</v>
      </c>
      <c r="AG49">
        <v>79</v>
      </c>
      <c r="AH49">
        <v>20.050194999999999</v>
      </c>
      <c r="AI49">
        <v>5293.1</v>
      </c>
      <c r="AJ49">
        <v>0</v>
      </c>
      <c r="AK49">
        <v>31</v>
      </c>
      <c r="AL49">
        <v>6859</v>
      </c>
      <c r="AM49">
        <v>0.9326083993911658</v>
      </c>
      <c r="AN49" t="s">
        <v>68</v>
      </c>
      <c r="AO49">
        <v>2009.7449999999999</v>
      </c>
      <c r="AP49" t="s">
        <v>571</v>
      </c>
      <c r="AQ49" t="s">
        <v>116</v>
      </c>
      <c r="AR49" t="s">
        <v>117</v>
      </c>
      <c r="AS49" t="s">
        <v>116</v>
      </c>
      <c r="AT49" t="s">
        <v>117</v>
      </c>
      <c r="AU49" t="s">
        <v>167</v>
      </c>
      <c r="AV49" t="s">
        <v>260</v>
      </c>
      <c r="AW49" t="s">
        <v>68</v>
      </c>
      <c r="AX49">
        <v>3111</v>
      </c>
      <c r="AY49" t="s">
        <v>424</v>
      </c>
      <c r="AZ49">
        <v>6</v>
      </c>
      <c r="BA49" t="s">
        <v>483</v>
      </c>
      <c r="BB49">
        <v>2</v>
      </c>
      <c r="BC49">
        <v>1</v>
      </c>
      <c r="BE49" t="s">
        <v>67</v>
      </c>
      <c r="BF49">
        <v>2</v>
      </c>
      <c r="BG49" t="s">
        <v>320</v>
      </c>
      <c r="BI49" t="s">
        <v>116</v>
      </c>
      <c r="BJ49" t="s">
        <v>260</v>
      </c>
      <c r="BK49" t="s">
        <v>68</v>
      </c>
      <c r="BL49">
        <v>0.9326083993911658</v>
      </c>
      <c r="BM49">
        <v>3111</v>
      </c>
      <c r="BN49" t="s">
        <v>117</v>
      </c>
      <c r="BO49" t="s">
        <v>167</v>
      </c>
      <c r="BP49">
        <v>2</v>
      </c>
      <c r="BQ49">
        <v>3113.299</v>
      </c>
      <c r="BR49">
        <v>2.8842878149425051E-2</v>
      </c>
      <c r="BS49">
        <v>0.34252415868012859</v>
      </c>
      <c r="BT49">
        <v>0.26178018879651455</v>
      </c>
      <c r="BU49">
        <v>14.131</v>
      </c>
      <c r="BV49">
        <v>6.424053712797903E-2</v>
      </c>
      <c r="BW49">
        <v>9.0900360036090326</v>
      </c>
      <c r="BX49">
        <v>31</v>
      </c>
      <c r="BY49">
        <v>2</v>
      </c>
      <c r="BZ49">
        <v>283</v>
      </c>
    </row>
    <row r="50" spans="1:78" ht="16.5">
      <c r="A50" s="270" t="str">
        <f t="shared" si="1"/>
        <v>송도버스</v>
      </c>
      <c r="B50" s="107" t="str">
        <f t="shared" si="2"/>
        <v>박정혁</v>
      </c>
      <c r="C50" s="108" t="str">
        <f t="shared" si="3"/>
        <v>C</v>
      </c>
      <c r="D50" s="109">
        <f t="shared" si="4"/>
        <v>0.86220474284572468</v>
      </c>
      <c r="E50" s="110">
        <f t="shared" si="5"/>
        <v>5143</v>
      </c>
      <c r="F50" s="111" t="str">
        <f t="shared" si="6"/>
        <v>8</v>
      </c>
      <c r="G50" s="112" t="str">
        <f t="shared" si="7"/>
        <v>70바2293</v>
      </c>
      <c r="H50" s="113">
        <f t="shared" si="8"/>
        <v>8</v>
      </c>
      <c r="I50" s="114">
        <f t="shared" si="9"/>
        <v>3208.346</v>
      </c>
      <c r="J50" s="115">
        <f t="shared" si="10"/>
        <v>2.8695923730008167E-2</v>
      </c>
      <c r="K50" s="115">
        <f t="shared" si="11"/>
        <v>0.40469660987714307</v>
      </c>
      <c r="L50" s="115">
        <f t="shared" si="12"/>
        <v>0.23594712041656354</v>
      </c>
      <c r="M50" s="116">
        <f t="shared" si="13"/>
        <v>15.77</v>
      </c>
      <c r="N50" s="117">
        <f t="shared" si="14"/>
        <v>3.1792082275415434</v>
      </c>
      <c r="O50" s="117">
        <f t="shared" si="15"/>
        <v>49.277727526893919</v>
      </c>
      <c r="P50" s="217">
        <f t="shared" si="16"/>
        <v>76</v>
      </c>
      <c r="Q50" s="218">
        <f t="shared" si="17"/>
        <v>102</v>
      </c>
      <c r="R50" s="218">
        <f t="shared" si="18"/>
        <v>1584</v>
      </c>
      <c r="T50">
        <v>521</v>
      </c>
      <c r="U50">
        <v>5143</v>
      </c>
      <c r="V50" t="s">
        <v>321</v>
      </c>
      <c r="W50">
        <v>3209.991</v>
      </c>
      <c r="X50">
        <v>1694.8879999999999</v>
      </c>
      <c r="Y50">
        <v>1.8939999999999999</v>
      </c>
      <c r="Z50">
        <v>15.77</v>
      </c>
      <c r="AA50">
        <v>189.70858200000001</v>
      </c>
      <c r="AB50">
        <v>5.4438630000000003</v>
      </c>
      <c r="AC50">
        <v>76.774420000000006</v>
      </c>
      <c r="AD50" s="1">
        <v>757</v>
      </c>
      <c r="AE50">
        <v>102</v>
      </c>
      <c r="AF50">
        <v>1584</v>
      </c>
      <c r="AG50">
        <v>76</v>
      </c>
      <c r="AH50">
        <v>16.920641</v>
      </c>
      <c r="AI50">
        <v>10991</v>
      </c>
      <c r="AJ50">
        <v>0</v>
      </c>
      <c r="AK50">
        <v>76</v>
      </c>
      <c r="AL50">
        <v>42061</v>
      </c>
      <c r="AM50">
        <v>0.86220474284572468</v>
      </c>
      <c r="AN50" t="s">
        <v>69</v>
      </c>
      <c r="AO50">
        <v>1676.2139999999999</v>
      </c>
      <c r="AP50" t="s">
        <v>572</v>
      </c>
      <c r="AQ50" t="s">
        <v>116</v>
      </c>
      <c r="AR50" t="s">
        <v>118</v>
      </c>
      <c r="AS50" t="s">
        <v>116</v>
      </c>
      <c r="AT50" t="s">
        <v>118</v>
      </c>
      <c r="AU50" t="s">
        <v>215</v>
      </c>
      <c r="AV50" t="s">
        <v>321</v>
      </c>
      <c r="AW50" t="s">
        <v>69</v>
      </c>
      <c r="AX50">
        <v>5143</v>
      </c>
      <c r="AY50" t="s">
        <v>409</v>
      </c>
      <c r="AZ50">
        <v>20</v>
      </c>
      <c r="BA50" t="s">
        <v>573</v>
      </c>
      <c r="BB50">
        <v>8</v>
      </c>
      <c r="BC50">
        <v>1</v>
      </c>
      <c r="BE50" t="s">
        <v>70</v>
      </c>
      <c r="BF50">
        <v>2</v>
      </c>
      <c r="BG50" t="s">
        <v>320</v>
      </c>
      <c r="BI50" t="s">
        <v>116</v>
      </c>
      <c r="BJ50" t="s">
        <v>321</v>
      </c>
      <c r="BK50" t="s">
        <v>69</v>
      </c>
      <c r="BL50">
        <v>0.86220474284572468</v>
      </c>
      <c r="BM50">
        <v>5143</v>
      </c>
      <c r="BN50" t="s">
        <v>118</v>
      </c>
      <c r="BO50" t="s">
        <v>215</v>
      </c>
      <c r="BP50">
        <v>8</v>
      </c>
      <c r="BQ50">
        <v>3208.346</v>
      </c>
      <c r="BR50">
        <v>2.8695923730008167E-2</v>
      </c>
      <c r="BS50">
        <v>0.40469660987714307</v>
      </c>
      <c r="BT50">
        <v>0.23582620636631069</v>
      </c>
      <c r="BU50">
        <v>15.77</v>
      </c>
      <c r="BV50">
        <v>3.1792082275415434</v>
      </c>
      <c r="BW50">
        <v>49.277727526893919</v>
      </c>
      <c r="BX50">
        <v>76</v>
      </c>
      <c r="BY50">
        <v>102</v>
      </c>
      <c r="BZ50">
        <v>1584</v>
      </c>
    </row>
    <row r="51" spans="1:78" ht="16.5">
      <c r="A51" s="269" t="str">
        <f t="shared" si="1"/>
        <v>송도버스</v>
      </c>
      <c r="B51" s="123" t="str">
        <f t="shared" si="2"/>
        <v>박종대</v>
      </c>
      <c r="C51" s="124" t="str">
        <f t="shared" si="3"/>
        <v>C</v>
      </c>
      <c r="D51" s="125">
        <f t="shared" si="4"/>
        <v>0.86080000000000001</v>
      </c>
      <c r="E51" s="126">
        <f t="shared" si="5"/>
        <v>2242</v>
      </c>
      <c r="F51" s="127" t="str">
        <f t="shared" si="6"/>
        <v>16-1</v>
      </c>
      <c r="G51" s="128" t="str">
        <f t="shared" si="7"/>
        <v>70바2215</v>
      </c>
      <c r="H51" s="129">
        <f t="shared" si="8"/>
        <v>1</v>
      </c>
      <c r="I51" s="130">
        <f t="shared" si="9"/>
        <v>3008.7759999999998</v>
      </c>
      <c r="J51" s="131">
        <f t="shared" si="10"/>
        <v>3.214974745048612E-2</v>
      </c>
      <c r="K51" s="131">
        <f t="shared" si="11"/>
        <v>0.32658457516528955</v>
      </c>
      <c r="L51" s="131">
        <f t="shared" si="12"/>
        <v>0.1552126180214147</v>
      </c>
      <c r="M51" s="132">
        <f t="shared" si="13"/>
        <v>13.881</v>
      </c>
      <c r="N51" s="133">
        <f t="shared" si="14"/>
        <v>9.9708319928103653E-2</v>
      </c>
      <c r="O51" s="133">
        <f t="shared" si="15"/>
        <v>62.118283315208579</v>
      </c>
      <c r="P51" s="215">
        <f t="shared" si="16"/>
        <v>38</v>
      </c>
      <c r="Q51" s="216">
        <f t="shared" si="17"/>
        <v>3</v>
      </c>
      <c r="R51" s="216">
        <f t="shared" si="18"/>
        <v>1869</v>
      </c>
      <c r="T51">
        <v>521</v>
      </c>
      <c r="U51">
        <v>2242</v>
      </c>
      <c r="V51" t="s">
        <v>261</v>
      </c>
      <c r="W51">
        <v>3008.7759999999998</v>
      </c>
      <c r="X51">
        <v>1397.9739999999999</v>
      </c>
      <c r="Y51">
        <v>2.1520000000000001</v>
      </c>
      <c r="Z51">
        <v>13.881</v>
      </c>
      <c r="AA51">
        <v>153.47386499999999</v>
      </c>
      <c r="AB51">
        <v>4.9341460000000001</v>
      </c>
      <c r="AC51">
        <v>50.122197</v>
      </c>
      <c r="AD51" s="1">
        <v>467</v>
      </c>
      <c r="AE51">
        <v>3</v>
      </c>
      <c r="AF51">
        <v>1869</v>
      </c>
      <c r="AG51">
        <v>78</v>
      </c>
      <c r="AH51">
        <v>19.604483999999999</v>
      </c>
      <c r="AI51">
        <v>7473.4</v>
      </c>
      <c r="AJ51">
        <v>0</v>
      </c>
      <c r="AK51">
        <v>38</v>
      </c>
      <c r="AL51">
        <v>17955</v>
      </c>
      <c r="AM51">
        <v>0.86080000000000001</v>
      </c>
      <c r="AN51" t="s">
        <v>69</v>
      </c>
      <c r="AO51">
        <v>3008.7759999999998</v>
      </c>
      <c r="AP51" t="s">
        <v>574</v>
      </c>
      <c r="AQ51" t="s">
        <v>116</v>
      </c>
      <c r="AR51" t="s">
        <v>117</v>
      </c>
      <c r="AS51" t="s">
        <v>116</v>
      </c>
      <c r="AT51" t="s">
        <v>117</v>
      </c>
      <c r="AU51" t="s">
        <v>166</v>
      </c>
      <c r="AV51" t="s">
        <v>261</v>
      </c>
      <c r="AW51" t="s">
        <v>69</v>
      </c>
      <c r="AX51">
        <v>2242</v>
      </c>
      <c r="AY51" t="s">
        <v>404</v>
      </c>
      <c r="AZ51">
        <v>7</v>
      </c>
      <c r="BA51" t="s">
        <v>405</v>
      </c>
      <c r="BB51">
        <v>1</v>
      </c>
      <c r="BC51">
        <v>1</v>
      </c>
      <c r="BE51" t="s">
        <v>67</v>
      </c>
      <c r="BF51">
        <v>1</v>
      </c>
      <c r="BG51" t="s">
        <v>320</v>
      </c>
      <c r="BI51" t="s">
        <v>116</v>
      </c>
      <c r="BJ51" t="s">
        <v>261</v>
      </c>
      <c r="BK51" t="s">
        <v>69</v>
      </c>
      <c r="BL51">
        <v>0.86080000000000001</v>
      </c>
      <c r="BM51">
        <v>2242</v>
      </c>
      <c r="BN51" t="s">
        <v>117</v>
      </c>
      <c r="BO51" t="s">
        <v>166</v>
      </c>
      <c r="BP51">
        <v>1</v>
      </c>
      <c r="BQ51">
        <v>3008.7759999999998</v>
      </c>
      <c r="BR51">
        <v>3.214974745048612E-2</v>
      </c>
      <c r="BS51">
        <v>0.32658457516528955</v>
      </c>
      <c r="BT51">
        <v>0.1552126180214147</v>
      </c>
      <c r="BU51">
        <v>13.881</v>
      </c>
      <c r="BV51">
        <v>9.9708319928103653E-2</v>
      </c>
      <c r="BW51">
        <v>62.118283315208579</v>
      </c>
      <c r="BX51">
        <v>38</v>
      </c>
      <c r="BY51">
        <v>3</v>
      </c>
      <c r="BZ51">
        <v>1869</v>
      </c>
    </row>
    <row r="52" spans="1:78" ht="16.5">
      <c r="A52" s="270" t="str">
        <f t="shared" si="1"/>
        <v>송도버스</v>
      </c>
      <c r="B52" s="107" t="str">
        <f t="shared" si="2"/>
        <v>박종수</v>
      </c>
      <c r="C52" s="108" t="str">
        <f t="shared" si="3"/>
        <v>B</v>
      </c>
      <c r="D52" s="109">
        <f t="shared" si="4"/>
        <v>0.9352380952380952</v>
      </c>
      <c r="E52" s="110">
        <f t="shared" si="5"/>
        <v>5535</v>
      </c>
      <c r="F52" s="111" t="str">
        <f t="shared" si="6"/>
        <v>8</v>
      </c>
      <c r="G52" s="112" t="str">
        <f t="shared" si="7"/>
        <v>70바2227</v>
      </c>
      <c r="H52" s="113">
        <f t="shared" si="8"/>
        <v>1</v>
      </c>
      <c r="I52" s="114">
        <f t="shared" si="9"/>
        <v>2619.7750000000001</v>
      </c>
      <c r="J52" s="115">
        <f t="shared" si="10"/>
        <v>9.7134371688504893E-3</v>
      </c>
      <c r="K52" s="115">
        <f t="shared" si="11"/>
        <v>0.38169131238281317</v>
      </c>
      <c r="L52" s="115">
        <f t="shared" si="12"/>
        <v>0.22635531677338702</v>
      </c>
      <c r="M52" s="116">
        <f t="shared" si="13"/>
        <v>15.398999999999999</v>
      </c>
      <c r="N52" s="117">
        <f t="shared" si="14"/>
        <v>0.5343970379135613</v>
      </c>
      <c r="O52" s="117">
        <f t="shared" si="15"/>
        <v>30.002576557147083</v>
      </c>
      <c r="P52" s="217">
        <f t="shared" si="16"/>
        <v>53</v>
      </c>
      <c r="Q52" s="218">
        <f t="shared" si="17"/>
        <v>14</v>
      </c>
      <c r="R52" s="218">
        <f t="shared" si="18"/>
        <v>786</v>
      </c>
      <c r="T52">
        <v>521</v>
      </c>
      <c r="U52">
        <v>5535</v>
      </c>
      <c r="V52" t="s">
        <v>262</v>
      </c>
      <c r="W52">
        <v>2619.7750000000001</v>
      </c>
      <c r="X52">
        <v>1333.586</v>
      </c>
      <c r="Y52">
        <v>1.964</v>
      </c>
      <c r="Z52">
        <v>15.398999999999999</v>
      </c>
      <c r="AA52">
        <v>161.457471</v>
      </c>
      <c r="AB52">
        <v>1.5683069999999999</v>
      </c>
      <c r="AC52">
        <v>61.626913999999999</v>
      </c>
      <c r="AD52" s="1">
        <v>593</v>
      </c>
      <c r="AE52">
        <v>14</v>
      </c>
      <c r="AF52">
        <v>786</v>
      </c>
      <c r="AG52">
        <v>84</v>
      </c>
      <c r="AH52">
        <v>16.225788999999999</v>
      </c>
      <c r="AI52">
        <v>4131.2</v>
      </c>
      <c r="AJ52">
        <v>18.2</v>
      </c>
      <c r="AK52">
        <v>53</v>
      </c>
      <c r="AL52">
        <v>32015</v>
      </c>
      <c r="AM52">
        <v>0.9352380952380952</v>
      </c>
      <c r="AN52" t="s">
        <v>68</v>
      </c>
      <c r="AO52">
        <v>2619.7750000000001</v>
      </c>
      <c r="AP52" t="s">
        <v>575</v>
      </c>
      <c r="AQ52" t="s">
        <v>116</v>
      </c>
      <c r="AR52" t="s">
        <v>118</v>
      </c>
      <c r="AS52" t="s">
        <v>116</v>
      </c>
      <c r="AT52" t="s">
        <v>118</v>
      </c>
      <c r="AU52" t="s">
        <v>168</v>
      </c>
      <c r="AV52" t="s">
        <v>262</v>
      </c>
      <c r="AW52" t="s">
        <v>68</v>
      </c>
      <c r="AX52">
        <v>5535</v>
      </c>
      <c r="AY52" t="s">
        <v>415</v>
      </c>
      <c r="AZ52">
        <v>2</v>
      </c>
      <c r="BA52" t="s">
        <v>214</v>
      </c>
      <c r="BB52">
        <v>1</v>
      </c>
      <c r="BC52">
        <v>1</v>
      </c>
      <c r="BE52" t="s">
        <v>69</v>
      </c>
      <c r="BF52">
        <v>1</v>
      </c>
      <c r="BG52" t="s">
        <v>320</v>
      </c>
      <c r="BI52" t="s">
        <v>116</v>
      </c>
      <c r="BJ52" t="s">
        <v>262</v>
      </c>
      <c r="BK52" t="s">
        <v>68</v>
      </c>
      <c r="BL52">
        <v>0.9352380952380952</v>
      </c>
      <c r="BM52">
        <v>5535</v>
      </c>
      <c r="BN52" t="s">
        <v>118</v>
      </c>
      <c r="BO52" t="s">
        <v>168</v>
      </c>
      <c r="BP52">
        <v>1</v>
      </c>
      <c r="BQ52">
        <v>2619.7750000000001</v>
      </c>
      <c r="BR52">
        <v>9.7134371688504893E-3</v>
      </c>
      <c r="BS52">
        <v>0.38169131238281317</v>
      </c>
      <c r="BT52">
        <v>0.22635531677338702</v>
      </c>
      <c r="BU52">
        <v>15.398999999999999</v>
      </c>
      <c r="BV52">
        <v>0.5343970379135613</v>
      </c>
      <c r="BW52">
        <v>30.002576557147083</v>
      </c>
      <c r="BX52">
        <v>53</v>
      </c>
      <c r="BY52">
        <v>14</v>
      </c>
      <c r="BZ52">
        <v>786</v>
      </c>
    </row>
    <row r="53" spans="1:78" ht="16.5">
      <c r="A53" s="269" t="str">
        <f t="shared" si="1"/>
        <v>송도버스</v>
      </c>
      <c r="B53" s="123" t="str">
        <f t="shared" si="2"/>
        <v>박찬두</v>
      </c>
      <c r="C53" s="124" t="str">
        <f t="shared" si="3"/>
        <v>B</v>
      </c>
      <c r="D53" s="125">
        <f t="shared" si="4"/>
        <v>0.92332566733262833</v>
      </c>
      <c r="E53" s="126">
        <f t="shared" si="5"/>
        <v>8331</v>
      </c>
      <c r="F53" s="127" t="str">
        <f t="shared" si="6"/>
        <v>8</v>
      </c>
      <c r="G53" s="128" t="str">
        <f t="shared" si="7"/>
        <v>70바2309</v>
      </c>
      <c r="H53" s="129">
        <f t="shared" si="8"/>
        <v>6</v>
      </c>
      <c r="I53" s="130">
        <f t="shared" si="9"/>
        <v>2760.5559999999996</v>
      </c>
      <c r="J53" s="131">
        <f t="shared" si="10"/>
        <v>2.1432115978985903E-3</v>
      </c>
      <c r="K53" s="131">
        <f t="shared" si="11"/>
        <v>0.36698809593123144</v>
      </c>
      <c r="L53" s="131">
        <f t="shared" si="12"/>
        <v>0.20684238972149091</v>
      </c>
      <c r="M53" s="132">
        <f t="shared" si="13"/>
        <v>12.914999999999999</v>
      </c>
      <c r="N53" s="133">
        <f t="shared" si="14"/>
        <v>3.8174466473656569E-2</v>
      </c>
      <c r="O53" s="133">
        <f t="shared" si="15"/>
        <v>24.164437277824607</v>
      </c>
      <c r="P53" s="215">
        <f t="shared" si="16"/>
        <v>20</v>
      </c>
      <c r="Q53" s="216">
        <f t="shared" si="17"/>
        <v>2</v>
      </c>
      <c r="R53" s="216">
        <f t="shared" si="18"/>
        <v>755</v>
      </c>
      <c r="T53">
        <v>521</v>
      </c>
      <c r="U53">
        <v>8331</v>
      </c>
      <c r="V53" t="s">
        <v>263</v>
      </c>
      <c r="W53">
        <v>2760.556</v>
      </c>
      <c r="X53">
        <v>1373.6279999999999</v>
      </c>
      <c r="Y53">
        <v>2.0099999999999998</v>
      </c>
      <c r="Z53">
        <v>12.914999999999999</v>
      </c>
      <c r="AA53">
        <v>167.063299</v>
      </c>
      <c r="AB53">
        <v>0.35805199999999998</v>
      </c>
      <c r="AC53">
        <v>61.310242000000002</v>
      </c>
      <c r="AD53" s="1">
        <v>571</v>
      </c>
      <c r="AE53">
        <v>2</v>
      </c>
      <c r="AF53">
        <v>755</v>
      </c>
      <c r="AG53">
        <v>77</v>
      </c>
      <c r="AH53">
        <v>16.524011999999999</v>
      </c>
      <c r="AI53">
        <v>1825.3</v>
      </c>
      <c r="AJ53">
        <v>0</v>
      </c>
      <c r="AK53">
        <v>20</v>
      </c>
      <c r="AL53">
        <v>11315</v>
      </c>
      <c r="AM53">
        <v>0.92332566733262833</v>
      </c>
      <c r="AN53" t="s">
        <v>68</v>
      </c>
      <c r="AO53">
        <v>2098.1289999999999</v>
      </c>
      <c r="AP53" t="s">
        <v>576</v>
      </c>
      <c r="AQ53" t="s">
        <v>116</v>
      </c>
      <c r="AR53" t="s">
        <v>118</v>
      </c>
      <c r="AS53" t="s">
        <v>116</v>
      </c>
      <c r="AT53" t="s">
        <v>118</v>
      </c>
      <c r="AU53" t="s">
        <v>220</v>
      </c>
      <c r="AV53" t="s">
        <v>263</v>
      </c>
      <c r="AW53" t="s">
        <v>68</v>
      </c>
      <c r="AX53">
        <v>8331</v>
      </c>
      <c r="AY53" t="s">
        <v>415</v>
      </c>
      <c r="AZ53">
        <v>6</v>
      </c>
      <c r="BA53" t="s">
        <v>450</v>
      </c>
      <c r="BB53">
        <v>6</v>
      </c>
      <c r="BC53">
        <v>1</v>
      </c>
      <c r="BE53" t="s">
        <v>68</v>
      </c>
      <c r="BF53">
        <v>0</v>
      </c>
      <c r="BG53" t="s">
        <v>318</v>
      </c>
      <c r="BI53" t="s">
        <v>116</v>
      </c>
      <c r="BJ53" t="s">
        <v>263</v>
      </c>
      <c r="BK53" t="s">
        <v>68</v>
      </c>
      <c r="BL53">
        <v>0.92332566733262833</v>
      </c>
      <c r="BM53">
        <v>8331</v>
      </c>
      <c r="BN53" t="s">
        <v>118</v>
      </c>
      <c r="BO53" t="s">
        <v>220</v>
      </c>
      <c r="BP53">
        <v>6</v>
      </c>
      <c r="BQ53">
        <v>2760.5559999999996</v>
      </c>
      <c r="BR53">
        <v>2.1432115978985903E-3</v>
      </c>
      <c r="BS53">
        <v>0.36698809593123144</v>
      </c>
      <c r="BT53">
        <v>0.20684238972149088</v>
      </c>
      <c r="BU53">
        <v>12.914999999999999</v>
      </c>
      <c r="BV53">
        <v>3.8174466473656569E-2</v>
      </c>
      <c r="BW53">
        <v>24.164437277824607</v>
      </c>
      <c r="BX53">
        <v>20</v>
      </c>
      <c r="BY53">
        <v>2</v>
      </c>
      <c r="BZ53">
        <v>755</v>
      </c>
    </row>
    <row r="54" spans="1:78" ht="16.5">
      <c r="A54" s="270" t="str">
        <f t="shared" si="1"/>
        <v>송도버스</v>
      </c>
      <c r="B54" s="107" t="str">
        <f t="shared" si="2"/>
        <v>박청일</v>
      </c>
      <c r="C54" s="108" t="str">
        <f t="shared" si="3"/>
        <v>F</v>
      </c>
      <c r="D54" s="109">
        <f t="shared" si="4"/>
        <v>0.77917587734810634</v>
      </c>
      <c r="E54" s="110">
        <f t="shared" si="5"/>
        <v>6063</v>
      </c>
      <c r="F54" s="111" t="str">
        <f t="shared" si="6"/>
        <v>8</v>
      </c>
      <c r="G54" s="112" t="str">
        <f t="shared" si="7"/>
        <v>70바2286</v>
      </c>
      <c r="H54" s="113">
        <f t="shared" si="8"/>
        <v>2</v>
      </c>
      <c r="I54" s="114">
        <f t="shared" si="9"/>
        <v>2341.2669999999998</v>
      </c>
      <c r="J54" s="115">
        <f t="shared" si="10"/>
        <v>4.3016244616385139E-2</v>
      </c>
      <c r="K54" s="115">
        <f t="shared" si="11"/>
        <v>0.37477460867584633</v>
      </c>
      <c r="L54" s="115">
        <f t="shared" si="12"/>
        <v>0.23576977764603527</v>
      </c>
      <c r="M54" s="116">
        <f t="shared" si="13"/>
        <v>17.498999999999999</v>
      </c>
      <c r="N54" s="117">
        <f t="shared" si="14"/>
        <v>1.0250859897653708</v>
      </c>
      <c r="O54" s="117">
        <f t="shared" si="15"/>
        <v>31.478682269044924</v>
      </c>
      <c r="P54" s="217">
        <f t="shared" si="16"/>
        <v>57</v>
      </c>
      <c r="Q54" s="218">
        <f t="shared" si="17"/>
        <v>24</v>
      </c>
      <c r="R54" s="218">
        <f t="shared" si="18"/>
        <v>737</v>
      </c>
      <c r="T54">
        <v>521</v>
      </c>
      <c r="U54">
        <v>6063</v>
      </c>
      <c r="V54" t="s">
        <v>369</v>
      </c>
      <c r="W54">
        <v>2341.2669999999998</v>
      </c>
      <c r="X54">
        <v>1368.0039999999999</v>
      </c>
      <c r="Y54">
        <v>1.7110000000000001</v>
      </c>
      <c r="Z54">
        <v>17.498999999999999</v>
      </c>
      <c r="AA54">
        <v>149.50386900000001</v>
      </c>
      <c r="AB54">
        <v>6.431095</v>
      </c>
      <c r="AC54">
        <v>56.030253999999999</v>
      </c>
      <c r="AD54" s="1">
        <v>552</v>
      </c>
      <c r="AE54">
        <v>24</v>
      </c>
      <c r="AF54">
        <v>737</v>
      </c>
      <c r="AG54">
        <v>83</v>
      </c>
      <c r="AH54">
        <v>15.660242999999999</v>
      </c>
      <c r="AI54">
        <v>6089.8</v>
      </c>
      <c r="AJ54">
        <v>6.8</v>
      </c>
      <c r="AK54">
        <v>57</v>
      </c>
      <c r="AL54">
        <v>24495</v>
      </c>
      <c r="AM54">
        <v>0.77917587734810634</v>
      </c>
      <c r="AN54" t="s">
        <v>70</v>
      </c>
      <c r="AO54">
        <v>2264.683</v>
      </c>
      <c r="AP54" t="s">
        <v>577</v>
      </c>
      <c r="AQ54" t="s">
        <v>116</v>
      </c>
      <c r="AR54" t="s">
        <v>118</v>
      </c>
      <c r="AS54" t="s">
        <v>116</v>
      </c>
      <c r="AT54" t="s">
        <v>118</v>
      </c>
      <c r="AU54" t="s">
        <v>179</v>
      </c>
      <c r="AV54" t="s">
        <v>369</v>
      </c>
      <c r="AW54" t="s">
        <v>70</v>
      </c>
      <c r="AX54">
        <v>6063</v>
      </c>
      <c r="AY54" t="s">
        <v>413</v>
      </c>
      <c r="AZ54">
        <v>5</v>
      </c>
      <c r="BA54" t="s">
        <v>461</v>
      </c>
      <c r="BB54">
        <v>2</v>
      </c>
      <c r="BC54">
        <v>1</v>
      </c>
      <c r="BE54" t="s">
        <v>67</v>
      </c>
      <c r="BF54">
        <v>-1</v>
      </c>
      <c r="BG54" t="s">
        <v>319</v>
      </c>
      <c r="BI54" t="s">
        <v>116</v>
      </c>
      <c r="BJ54" t="s">
        <v>369</v>
      </c>
      <c r="BK54" t="s">
        <v>70</v>
      </c>
      <c r="BL54">
        <v>0.77917587734810634</v>
      </c>
      <c r="BM54">
        <v>6063</v>
      </c>
      <c r="BN54" t="s">
        <v>118</v>
      </c>
      <c r="BO54" t="s">
        <v>179</v>
      </c>
      <c r="BP54">
        <v>2</v>
      </c>
      <c r="BQ54">
        <v>2341.2669999999998</v>
      </c>
      <c r="BR54">
        <v>4.3016244616385139E-2</v>
      </c>
      <c r="BS54">
        <v>0.37477460867584633</v>
      </c>
      <c r="BT54">
        <v>0.23576977764603527</v>
      </c>
      <c r="BU54">
        <v>17.498999999999999</v>
      </c>
      <c r="BV54">
        <v>1.0250859897653708</v>
      </c>
      <c r="BW54">
        <v>31.478682269044924</v>
      </c>
      <c r="BX54">
        <v>57</v>
      </c>
      <c r="BY54">
        <v>24</v>
      </c>
      <c r="BZ54">
        <v>737</v>
      </c>
    </row>
    <row r="55" spans="1:78" ht="16.5">
      <c r="A55" s="269" t="str">
        <f t="shared" si="1"/>
        <v>송도버스</v>
      </c>
      <c r="B55" s="123" t="str">
        <f t="shared" si="2"/>
        <v>박해숙</v>
      </c>
      <c r="C55" s="124" t="str">
        <f t="shared" si="3"/>
        <v>B</v>
      </c>
      <c r="D55" s="125">
        <f t="shared" si="4"/>
        <v>0.90887933208218397</v>
      </c>
      <c r="E55" s="126">
        <f t="shared" si="5"/>
        <v>7149</v>
      </c>
      <c r="F55" s="127" t="str">
        <f t="shared" si="6"/>
        <v>8</v>
      </c>
      <c r="G55" s="128" t="str">
        <f t="shared" si="7"/>
        <v>70바2286</v>
      </c>
      <c r="H55" s="129">
        <f t="shared" si="8"/>
        <v>3</v>
      </c>
      <c r="I55" s="130">
        <f t="shared" si="9"/>
        <v>2612.047</v>
      </c>
      <c r="J55" s="131">
        <f t="shared" si="10"/>
        <v>3.1435957212673407E-2</v>
      </c>
      <c r="K55" s="131">
        <f t="shared" si="11"/>
        <v>0.37389718523808696</v>
      </c>
      <c r="L55" s="131">
        <f t="shared" si="12"/>
        <v>0.30550751958138578</v>
      </c>
      <c r="M55" s="132">
        <f t="shared" si="13"/>
        <v>14.106999999999999</v>
      </c>
      <c r="N55" s="133">
        <f t="shared" si="14"/>
        <v>0.3062732025878554</v>
      </c>
      <c r="O55" s="133">
        <f t="shared" si="15"/>
        <v>14.777682024864024</v>
      </c>
      <c r="P55" s="215">
        <f t="shared" si="16"/>
        <v>57</v>
      </c>
      <c r="Q55" s="216">
        <f t="shared" si="17"/>
        <v>8</v>
      </c>
      <c r="R55" s="216">
        <f t="shared" si="18"/>
        <v>386</v>
      </c>
      <c r="T55">
        <v>521</v>
      </c>
      <c r="U55">
        <v>7149</v>
      </c>
      <c r="V55" t="s">
        <v>264</v>
      </c>
      <c r="W55">
        <v>2612.047</v>
      </c>
      <c r="X55">
        <v>1306.2909999999999</v>
      </c>
      <c r="Y55">
        <v>2</v>
      </c>
      <c r="Z55">
        <v>14.106999999999999</v>
      </c>
      <c r="AA55">
        <v>161.41162700000001</v>
      </c>
      <c r="AB55">
        <v>5.0741290000000001</v>
      </c>
      <c r="AC55">
        <v>60.351353000000003</v>
      </c>
      <c r="AD55" s="1">
        <v>798</v>
      </c>
      <c r="AE55">
        <v>8</v>
      </c>
      <c r="AF55">
        <v>386</v>
      </c>
      <c r="AG55">
        <v>76</v>
      </c>
      <c r="AH55">
        <v>16.18252</v>
      </c>
      <c r="AI55">
        <v>3649.8</v>
      </c>
      <c r="AJ55">
        <v>0</v>
      </c>
      <c r="AK55">
        <v>57</v>
      </c>
      <c r="AL55">
        <v>14666</v>
      </c>
      <c r="AM55">
        <v>0.90887933208218397</v>
      </c>
      <c r="AN55" t="s">
        <v>68</v>
      </c>
      <c r="AO55">
        <v>2340.069</v>
      </c>
      <c r="AP55" t="s">
        <v>578</v>
      </c>
      <c r="AQ55" t="s">
        <v>116</v>
      </c>
      <c r="AR55" t="s">
        <v>118</v>
      </c>
      <c r="AS55" t="s">
        <v>116</v>
      </c>
      <c r="AT55" t="s">
        <v>118</v>
      </c>
      <c r="AU55" t="s">
        <v>179</v>
      </c>
      <c r="AV55" t="s">
        <v>264</v>
      </c>
      <c r="AW55" t="s">
        <v>68</v>
      </c>
      <c r="AX55">
        <v>7149</v>
      </c>
      <c r="AY55" t="s">
        <v>415</v>
      </c>
      <c r="AZ55">
        <v>9</v>
      </c>
      <c r="BA55" t="s">
        <v>423</v>
      </c>
      <c r="BB55">
        <v>3</v>
      </c>
      <c r="BC55">
        <v>1</v>
      </c>
      <c r="BE55" t="s">
        <v>66</v>
      </c>
      <c r="BF55">
        <v>-1</v>
      </c>
      <c r="BG55" t="s">
        <v>319</v>
      </c>
      <c r="BI55" t="s">
        <v>116</v>
      </c>
      <c r="BJ55" t="s">
        <v>264</v>
      </c>
      <c r="BK55" t="s">
        <v>68</v>
      </c>
      <c r="BL55">
        <v>0.90887933208218397</v>
      </c>
      <c r="BM55">
        <v>7149</v>
      </c>
      <c r="BN55" t="s">
        <v>118</v>
      </c>
      <c r="BO55" t="s">
        <v>179</v>
      </c>
      <c r="BP55">
        <v>3</v>
      </c>
      <c r="BQ55">
        <v>2612.047</v>
      </c>
      <c r="BR55">
        <v>3.1435957212673407E-2</v>
      </c>
      <c r="BS55">
        <v>0.37389718523808696</v>
      </c>
      <c r="BT55">
        <v>0.30550751958138578</v>
      </c>
      <c r="BU55">
        <v>14.106999999999999</v>
      </c>
      <c r="BV55">
        <v>0.3062732025878554</v>
      </c>
      <c r="BW55">
        <v>14.777682024864024</v>
      </c>
      <c r="BX55">
        <v>57</v>
      </c>
      <c r="BY55">
        <v>8</v>
      </c>
      <c r="BZ55">
        <v>386</v>
      </c>
    </row>
    <row r="56" spans="1:78" ht="16.5">
      <c r="A56" s="270" t="str">
        <f t="shared" si="1"/>
        <v>송도버스</v>
      </c>
      <c r="B56" s="107" t="str">
        <f t="shared" si="2"/>
        <v>박환우</v>
      </c>
      <c r="C56" s="108" t="str">
        <f t="shared" si="3"/>
        <v>F</v>
      </c>
      <c r="D56" s="109">
        <f t="shared" si="4"/>
        <v>0.79725721126413451</v>
      </c>
      <c r="E56" s="110">
        <f t="shared" si="5"/>
        <v>2713</v>
      </c>
      <c r="F56" s="111" t="str">
        <f t="shared" si="6"/>
        <v>16-1</v>
      </c>
      <c r="G56" s="112" t="str">
        <f t="shared" si="7"/>
        <v>70바2324</v>
      </c>
      <c r="H56" s="113">
        <f t="shared" si="8"/>
        <v>2</v>
      </c>
      <c r="I56" s="114">
        <f t="shared" si="9"/>
        <v>1656.1510000000001</v>
      </c>
      <c r="J56" s="115">
        <f t="shared" si="10"/>
        <v>2.8913956528554396E-2</v>
      </c>
      <c r="K56" s="115">
        <f t="shared" si="11"/>
        <v>0.33814531735873243</v>
      </c>
      <c r="L56" s="115">
        <f t="shared" si="12"/>
        <v>0.21857910299242037</v>
      </c>
      <c r="M56" s="116">
        <f t="shared" si="13"/>
        <v>11.801</v>
      </c>
      <c r="N56" s="117">
        <f t="shared" si="14"/>
        <v>0.42266677374224931</v>
      </c>
      <c r="O56" s="117">
        <f t="shared" si="15"/>
        <v>4.2870487050999575</v>
      </c>
      <c r="P56" s="217">
        <f t="shared" si="16"/>
        <v>15</v>
      </c>
      <c r="Q56" s="218">
        <f t="shared" si="17"/>
        <v>7</v>
      </c>
      <c r="R56" s="218">
        <f t="shared" si="18"/>
        <v>71</v>
      </c>
      <c r="T56">
        <v>521</v>
      </c>
      <c r="U56">
        <v>2713</v>
      </c>
      <c r="V56" t="s">
        <v>265</v>
      </c>
      <c r="W56">
        <v>1663.3219999999999</v>
      </c>
      <c r="X56">
        <v>802.33299999999997</v>
      </c>
      <c r="Y56">
        <v>2.073</v>
      </c>
      <c r="Z56">
        <v>11.801</v>
      </c>
      <c r="AA56">
        <v>87.010541000000003</v>
      </c>
      <c r="AB56">
        <v>2.515819</v>
      </c>
      <c r="AC56">
        <v>29.422207</v>
      </c>
      <c r="AD56" s="1">
        <v>362</v>
      </c>
      <c r="AE56">
        <v>7</v>
      </c>
      <c r="AF56">
        <v>71</v>
      </c>
      <c r="AG56">
        <v>70</v>
      </c>
      <c r="AH56">
        <v>19.116326999999998</v>
      </c>
      <c r="AI56">
        <v>1841.9</v>
      </c>
      <c r="AJ56">
        <v>0</v>
      </c>
      <c r="AK56">
        <v>15</v>
      </c>
      <c r="AL56">
        <v>3580</v>
      </c>
      <c r="AM56">
        <v>0.79725721126413451</v>
      </c>
      <c r="AN56" t="s">
        <v>70</v>
      </c>
      <c r="AO56">
        <v>1512.162</v>
      </c>
      <c r="AP56" t="s">
        <v>579</v>
      </c>
      <c r="AQ56" t="s">
        <v>116</v>
      </c>
      <c r="AR56" t="s">
        <v>117</v>
      </c>
      <c r="AS56" t="s">
        <v>116</v>
      </c>
      <c r="AT56" t="s">
        <v>117</v>
      </c>
      <c r="AU56" t="s">
        <v>185</v>
      </c>
      <c r="AV56" t="s">
        <v>265</v>
      </c>
      <c r="AW56" t="s">
        <v>70</v>
      </c>
      <c r="AX56">
        <v>2713</v>
      </c>
      <c r="AY56" t="s">
        <v>419</v>
      </c>
      <c r="AZ56">
        <v>2</v>
      </c>
      <c r="BA56" t="s">
        <v>333</v>
      </c>
      <c r="BB56">
        <v>2</v>
      </c>
      <c r="BC56">
        <v>1</v>
      </c>
      <c r="BE56" t="s">
        <v>70</v>
      </c>
      <c r="BF56">
        <v>0</v>
      </c>
      <c r="BG56" t="s">
        <v>318</v>
      </c>
      <c r="BI56" t="s">
        <v>116</v>
      </c>
      <c r="BJ56" t="s">
        <v>265</v>
      </c>
      <c r="BK56" t="s">
        <v>70</v>
      </c>
      <c r="BL56">
        <v>0.79725721126413451</v>
      </c>
      <c r="BM56">
        <v>2713</v>
      </c>
      <c r="BN56" t="s">
        <v>117</v>
      </c>
      <c r="BO56" t="s">
        <v>185</v>
      </c>
      <c r="BP56">
        <v>2</v>
      </c>
      <c r="BQ56">
        <v>1656.1510000000001</v>
      </c>
      <c r="BR56">
        <v>2.8913956528554396E-2</v>
      </c>
      <c r="BS56">
        <v>0.33814531735873243</v>
      </c>
      <c r="BT56">
        <v>0.21763675343679698</v>
      </c>
      <c r="BU56">
        <v>11.801</v>
      </c>
      <c r="BV56">
        <v>0.42266677374224931</v>
      </c>
      <c r="BW56">
        <v>4.2870487050999575</v>
      </c>
      <c r="BX56">
        <v>15</v>
      </c>
      <c r="BY56">
        <v>7</v>
      </c>
      <c r="BZ56">
        <v>71</v>
      </c>
    </row>
    <row r="57" spans="1:78" ht="16.5">
      <c r="A57" s="269" t="str">
        <f t="shared" si="1"/>
        <v>송도버스</v>
      </c>
      <c r="B57" s="123" t="str">
        <f t="shared" si="2"/>
        <v>박훈</v>
      </c>
      <c r="C57" s="124" t="str">
        <f t="shared" si="3"/>
        <v>S</v>
      </c>
      <c r="D57" s="125">
        <f t="shared" si="4"/>
        <v>1.0388881175836195</v>
      </c>
      <c r="E57" s="126">
        <f t="shared" si="5"/>
        <v>5772</v>
      </c>
      <c r="F57" s="127" t="str">
        <f t="shared" si="6"/>
        <v>8</v>
      </c>
      <c r="G57" s="128" t="str">
        <f t="shared" si="7"/>
        <v>70바2256</v>
      </c>
      <c r="H57" s="129">
        <f t="shared" si="8"/>
        <v>2</v>
      </c>
      <c r="I57" s="130">
        <f t="shared" si="9"/>
        <v>2943.0630000000001</v>
      </c>
      <c r="J57" s="131">
        <f t="shared" si="10"/>
        <v>1.4772593166721956E-2</v>
      </c>
      <c r="K57" s="131">
        <f t="shared" si="11"/>
        <v>0.3207894821381792</v>
      </c>
      <c r="L57" s="131">
        <f t="shared" si="12"/>
        <v>9.1741155388110951E-2</v>
      </c>
      <c r="M57" s="132">
        <f t="shared" si="13"/>
        <v>9.2989999999999995</v>
      </c>
      <c r="N57" s="133">
        <f t="shared" si="14"/>
        <v>0.20386923419580213</v>
      </c>
      <c r="O57" s="133">
        <f t="shared" si="15"/>
        <v>19.027795191608199</v>
      </c>
      <c r="P57" s="215">
        <f t="shared" si="16"/>
        <v>12</v>
      </c>
      <c r="Q57" s="216">
        <f t="shared" si="17"/>
        <v>6</v>
      </c>
      <c r="R57" s="216">
        <f t="shared" si="18"/>
        <v>560</v>
      </c>
      <c r="T57">
        <v>521</v>
      </c>
      <c r="U57">
        <v>5772</v>
      </c>
      <c r="V57" t="s">
        <v>266</v>
      </c>
      <c r="W57">
        <v>2943.0630000000001</v>
      </c>
      <c r="X57">
        <v>1349.204</v>
      </c>
      <c r="Y57">
        <v>2.181</v>
      </c>
      <c r="Z57">
        <v>9.2989999999999995</v>
      </c>
      <c r="AA57">
        <v>168.68439900000001</v>
      </c>
      <c r="AB57">
        <v>2.4919060000000002</v>
      </c>
      <c r="AC57">
        <v>54.112181</v>
      </c>
      <c r="AD57" s="1">
        <v>270</v>
      </c>
      <c r="AE57">
        <v>6</v>
      </c>
      <c r="AF57">
        <v>560</v>
      </c>
      <c r="AG57">
        <v>89</v>
      </c>
      <c r="AH57">
        <v>17.447154999999999</v>
      </c>
      <c r="AI57">
        <v>4416.8999999999996</v>
      </c>
      <c r="AJ57">
        <v>55.6</v>
      </c>
      <c r="AK57">
        <v>12</v>
      </c>
      <c r="AL57">
        <v>7257</v>
      </c>
      <c r="AM57">
        <v>1.0388881175836195</v>
      </c>
      <c r="AN57" t="s">
        <v>71</v>
      </c>
      <c r="AO57">
        <v>2761.569</v>
      </c>
      <c r="AP57" t="s">
        <v>580</v>
      </c>
      <c r="AQ57" t="s">
        <v>116</v>
      </c>
      <c r="AR57" t="s">
        <v>118</v>
      </c>
      <c r="AS57" t="s">
        <v>116</v>
      </c>
      <c r="AT57" t="s">
        <v>118</v>
      </c>
      <c r="AU57" t="s">
        <v>204</v>
      </c>
      <c r="AV57" t="s">
        <v>266</v>
      </c>
      <c r="AW57" t="s">
        <v>71</v>
      </c>
      <c r="AX57">
        <v>5772</v>
      </c>
      <c r="AY57" t="s">
        <v>429</v>
      </c>
      <c r="AZ57">
        <v>4</v>
      </c>
      <c r="BA57" t="s">
        <v>478</v>
      </c>
      <c r="BB57">
        <v>2</v>
      </c>
      <c r="BC57">
        <v>1</v>
      </c>
      <c r="BE57" t="s">
        <v>71</v>
      </c>
      <c r="BF57">
        <v>0</v>
      </c>
      <c r="BG57" t="s">
        <v>318</v>
      </c>
      <c r="BI57" t="s">
        <v>116</v>
      </c>
      <c r="BJ57" t="s">
        <v>266</v>
      </c>
      <c r="BK57" t="s">
        <v>71</v>
      </c>
      <c r="BL57">
        <v>1.0388881175836195</v>
      </c>
      <c r="BM57">
        <v>5772</v>
      </c>
      <c r="BN57" t="s">
        <v>118</v>
      </c>
      <c r="BO57" t="s">
        <v>204</v>
      </c>
      <c r="BP57">
        <v>2</v>
      </c>
      <c r="BQ57">
        <v>2943.0630000000001</v>
      </c>
      <c r="BR57">
        <v>1.4772593166721956E-2</v>
      </c>
      <c r="BS57">
        <v>0.3207894821381792</v>
      </c>
      <c r="BT57">
        <v>9.1741155388110951E-2</v>
      </c>
      <c r="BU57">
        <v>9.2989999999999995</v>
      </c>
      <c r="BV57">
        <v>0.20386923419580213</v>
      </c>
      <c r="BW57">
        <v>19.027795191608199</v>
      </c>
      <c r="BX57">
        <v>12</v>
      </c>
      <c r="BY57">
        <v>6</v>
      </c>
      <c r="BZ57">
        <v>560</v>
      </c>
    </row>
    <row r="58" spans="1:78" ht="16.5">
      <c r="A58" s="270" t="str">
        <f t="shared" si="1"/>
        <v>송도버스</v>
      </c>
      <c r="B58" s="107" t="str">
        <f t="shared" si="2"/>
        <v>방태성</v>
      </c>
      <c r="C58" s="108" t="str">
        <f t="shared" si="3"/>
        <v>D</v>
      </c>
      <c r="D58" s="109">
        <f t="shared" si="4"/>
        <v>0.83557371752709297</v>
      </c>
      <c r="E58" s="110">
        <f t="shared" si="5"/>
        <v>5252</v>
      </c>
      <c r="F58" s="111" t="str">
        <f t="shared" si="6"/>
        <v>8</v>
      </c>
      <c r="G58" s="112" t="str">
        <f t="shared" si="7"/>
        <v>70바2265</v>
      </c>
      <c r="H58" s="113">
        <f t="shared" si="8"/>
        <v>13</v>
      </c>
      <c r="I58" s="114">
        <f t="shared" si="9"/>
        <v>2420.3100000000004</v>
      </c>
      <c r="J58" s="115">
        <f t="shared" si="10"/>
        <v>2.2019754246322271E-2</v>
      </c>
      <c r="K58" s="115">
        <f t="shared" si="11"/>
        <v>0.38782792190636067</v>
      </c>
      <c r="L58" s="115">
        <f t="shared" si="12"/>
        <v>0.2689738091401514</v>
      </c>
      <c r="M58" s="116">
        <f t="shared" si="13"/>
        <v>15.382999999999999</v>
      </c>
      <c r="N58" s="117">
        <f t="shared" si="14"/>
        <v>0.61975532059942728</v>
      </c>
      <c r="O58" s="117">
        <f t="shared" si="15"/>
        <v>27.062648999508323</v>
      </c>
      <c r="P58" s="217">
        <f t="shared" si="16"/>
        <v>38</v>
      </c>
      <c r="Q58" s="218">
        <f t="shared" si="17"/>
        <v>15</v>
      </c>
      <c r="R58" s="218">
        <f t="shared" si="18"/>
        <v>669</v>
      </c>
      <c r="T58">
        <v>521</v>
      </c>
      <c r="U58">
        <v>5252</v>
      </c>
      <c r="V58" t="s">
        <v>466</v>
      </c>
      <c r="W58">
        <v>2496.1410000000001</v>
      </c>
      <c r="X58">
        <v>1270.682</v>
      </c>
      <c r="Y58">
        <v>1.964</v>
      </c>
      <c r="Z58">
        <v>15.382999999999999</v>
      </c>
      <c r="AA58">
        <v>143.43052900000001</v>
      </c>
      <c r="AB58">
        <v>3.1583049999999999</v>
      </c>
      <c r="AC58">
        <v>55.626364000000002</v>
      </c>
      <c r="AD58" s="1">
        <v>651</v>
      </c>
      <c r="AE58">
        <v>15</v>
      </c>
      <c r="AF58">
        <v>669</v>
      </c>
      <c r="AG58">
        <v>76</v>
      </c>
      <c r="AH58">
        <v>17.403134999999999</v>
      </c>
      <c r="AI58">
        <v>5828.4</v>
      </c>
      <c r="AJ58">
        <v>0</v>
      </c>
      <c r="AK58">
        <v>38</v>
      </c>
      <c r="AL58">
        <v>19631</v>
      </c>
      <c r="AM58">
        <v>0.83557371752709297</v>
      </c>
      <c r="AN58" t="s">
        <v>67</v>
      </c>
      <c r="AO58">
        <v>385.43599999999998</v>
      </c>
      <c r="AP58" t="s">
        <v>581</v>
      </c>
      <c r="AQ58" t="s">
        <v>116</v>
      </c>
      <c r="AR58" t="s">
        <v>118</v>
      </c>
      <c r="AS58" t="s">
        <v>116</v>
      </c>
      <c r="AT58" t="s">
        <v>118</v>
      </c>
      <c r="AU58" t="s">
        <v>206</v>
      </c>
      <c r="AV58" t="s">
        <v>466</v>
      </c>
      <c r="AW58" t="s">
        <v>67</v>
      </c>
      <c r="AX58">
        <v>5252</v>
      </c>
      <c r="AY58" t="s">
        <v>406</v>
      </c>
      <c r="AZ58">
        <v>9</v>
      </c>
      <c r="BA58" t="s">
        <v>387</v>
      </c>
      <c r="BB58">
        <v>13</v>
      </c>
      <c r="BC58">
        <v>1</v>
      </c>
      <c r="BE58" t="s">
        <v>69</v>
      </c>
      <c r="BF58">
        <v>-1</v>
      </c>
      <c r="BG58" t="s">
        <v>319</v>
      </c>
      <c r="BI58" t="s">
        <v>116</v>
      </c>
      <c r="BJ58" t="s">
        <v>466</v>
      </c>
      <c r="BK58" t="s">
        <v>67</v>
      </c>
      <c r="BL58">
        <v>0.83557371752709297</v>
      </c>
      <c r="BM58">
        <v>5252</v>
      </c>
      <c r="BN58" t="s">
        <v>118</v>
      </c>
      <c r="BO58" t="s">
        <v>206</v>
      </c>
      <c r="BP58">
        <v>13</v>
      </c>
      <c r="BQ58">
        <v>2420.3100000000004</v>
      </c>
      <c r="BR58">
        <v>2.2019754246322271E-2</v>
      </c>
      <c r="BS58">
        <v>0.38782792190636067</v>
      </c>
      <c r="BT58">
        <v>0.26080257485454544</v>
      </c>
      <c r="BU58">
        <v>15.382999999999999</v>
      </c>
      <c r="BV58">
        <v>0.61975532059942728</v>
      </c>
      <c r="BW58">
        <v>27.062648999508323</v>
      </c>
      <c r="BX58">
        <v>38</v>
      </c>
      <c r="BY58">
        <v>15</v>
      </c>
      <c r="BZ58">
        <v>669</v>
      </c>
    </row>
    <row r="59" spans="1:78" ht="16.5">
      <c r="A59" s="269" t="str">
        <f t="shared" si="1"/>
        <v>송도버스</v>
      </c>
      <c r="B59" s="123" t="str">
        <f t="shared" si="2"/>
        <v>배성호</v>
      </c>
      <c r="C59" s="124" t="str">
        <f t="shared" si="3"/>
        <v>D</v>
      </c>
      <c r="D59" s="125">
        <f t="shared" si="4"/>
        <v>0.84535800964228369</v>
      </c>
      <c r="E59" s="126">
        <f t="shared" si="5"/>
        <v>5850</v>
      </c>
      <c r="F59" s="127" t="str">
        <f t="shared" si="6"/>
        <v>8</v>
      </c>
      <c r="G59" s="128" t="str">
        <f t="shared" si="7"/>
        <v>70바2296</v>
      </c>
      <c r="H59" s="129">
        <f t="shared" si="8"/>
        <v>3</v>
      </c>
      <c r="I59" s="130">
        <f t="shared" si="9"/>
        <v>2886.482</v>
      </c>
      <c r="J59" s="131">
        <f t="shared" si="10"/>
        <v>4.4245626881015493E-2</v>
      </c>
      <c r="K59" s="131">
        <f t="shared" si="11"/>
        <v>0.3753253934337607</v>
      </c>
      <c r="L59" s="131">
        <f t="shared" si="12"/>
        <v>0.26017830701871691</v>
      </c>
      <c r="M59" s="132">
        <f t="shared" si="13"/>
        <v>12.978</v>
      </c>
      <c r="N59" s="133">
        <f t="shared" si="14"/>
        <v>0.34644248604356448</v>
      </c>
      <c r="O59" s="133">
        <f t="shared" si="15"/>
        <v>20.509395173779016</v>
      </c>
      <c r="P59" s="215">
        <f t="shared" si="16"/>
        <v>59</v>
      </c>
      <c r="Q59" s="216">
        <f t="shared" si="17"/>
        <v>10</v>
      </c>
      <c r="R59" s="216">
        <f t="shared" si="18"/>
        <v>592</v>
      </c>
      <c r="T59">
        <v>521</v>
      </c>
      <c r="U59">
        <v>5850</v>
      </c>
      <c r="V59" t="s">
        <v>364</v>
      </c>
      <c r="W59">
        <v>2886.482</v>
      </c>
      <c r="X59">
        <v>1551.3320000000001</v>
      </c>
      <c r="Y59">
        <v>1.861</v>
      </c>
      <c r="Z59">
        <v>12.978</v>
      </c>
      <c r="AA59">
        <v>181.85024300000001</v>
      </c>
      <c r="AB59">
        <v>8.0460779999999996</v>
      </c>
      <c r="AC59">
        <v>68.253013999999993</v>
      </c>
      <c r="AD59" s="1">
        <v>751</v>
      </c>
      <c r="AE59">
        <v>10</v>
      </c>
      <c r="AF59">
        <v>592</v>
      </c>
      <c r="AG59">
        <v>81</v>
      </c>
      <c r="AH59">
        <v>15.872852</v>
      </c>
      <c r="AI59">
        <v>2785.7</v>
      </c>
      <c r="AJ59">
        <v>0</v>
      </c>
      <c r="AK59">
        <v>59</v>
      </c>
      <c r="AL59">
        <v>36571</v>
      </c>
      <c r="AM59">
        <v>0.84535800964228369</v>
      </c>
      <c r="AN59" t="s">
        <v>67</v>
      </c>
      <c r="AO59">
        <v>2040.6869999999999</v>
      </c>
      <c r="AP59" t="s">
        <v>582</v>
      </c>
      <c r="AQ59" t="s">
        <v>116</v>
      </c>
      <c r="AR59" t="s">
        <v>118</v>
      </c>
      <c r="AS59" t="s">
        <v>116</v>
      </c>
      <c r="AT59" t="s">
        <v>118</v>
      </c>
      <c r="AU59" t="s">
        <v>217</v>
      </c>
      <c r="AV59" t="s">
        <v>364</v>
      </c>
      <c r="AW59" t="s">
        <v>67</v>
      </c>
      <c r="AX59">
        <v>5850</v>
      </c>
      <c r="AY59" t="s">
        <v>406</v>
      </c>
      <c r="AZ59">
        <v>4</v>
      </c>
      <c r="BA59" t="s">
        <v>378</v>
      </c>
      <c r="BB59">
        <v>3</v>
      </c>
      <c r="BC59">
        <v>1</v>
      </c>
      <c r="BE59" t="s">
        <v>69</v>
      </c>
      <c r="BF59">
        <v>-1</v>
      </c>
      <c r="BG59" t="s">
        <v>319</v>
      </c>
      <c r="BI59" t="s">
        <v>116</v>
      </c>
      <c r="BJ59" t="s">
        <v>364</v>
      </c>
      <c r="BK59" t="s">
        <v>67</v>
      </c>
      <c r="BL59">
        <v>0.84535800964228369</v>
      </c>
      <c r="BM59">
        <v>5850</v>
      </c>
      <c r="BN59" t="s">
        <v>118</v>
      </c>
      <c r="BO59" t="s">
        <v>217</v>
      </c>
      <c r="BP59">
        <v>3</v>
      </c>
      <c r="BQ59">
        <v>2886.482</v>
      </c>
      <c r="BR59">
        <v>4.4245626881015493E-2</v>
      </c>
      <c r="BS59">
        <v>0.3753253934337607</v>
      </c>
      <c r="BT59">
        <v>0.26017830701871691</v>
      </c>
      <c r="BU59">
        <v>12.978</v>
      </c>
      <c r="BV59">
        <v>0.34644248604356448</v>
      </c>
      <c r="BW59">
        <v>20.509395173779016</v>
      </c>
      <c r="BX59">
        <v>59</v>
      </c>
      <c r="BY59">
        <v>10</v>
      </c>
      <c r="BZ59">
        <v>592</v>
      </c>
    </row>
    <row r="60" spans="1:78" ht="16.5">
      <c r="A60" s="270" t="str">
        <f t="shared" si="1"/>
        <v>송도버스</v>
      </c>
      <c r="B60" s="107" t="str">
        <f t="shared" si="2"/>
        <v>서대원</v>
      </c>
      <c r="C60" s="108" t="str">
        <f t="shared" si="3"/>
        <v>A</v>
      </c>
      <c r="D60" s="109">
        <f t="shared" si="4"/>
        <v>0.96354890836705165</v>
      </c>
      <c r="E60" s="110">
        <f t="shared" si="5"/>
        <v>699</v>
      </c>
      <c r="F60" s="111" t="str">
        <f t="shared" si="6"/>
        <v>8</v>
      </c>
      <c r="G60" s="112" t="str">
        <f t="shared" si="7"/>
        <v>70바2217</v>
      </c>
      <c r="H60" s="113">
        <f t="shared" si="8"/>
        <v>2</v>
      </c>
      <c r="I60" s="114">
        <f t="shared" si="9"/>
        <v>2910.5610000000001</v>
      </c>
      <c r="J60" s="115">
        <f t="shared" si="10"/>
        <v>1.6291865227518527E-2</v>
      </c>
      <c r="K60" s="115">
        <f t="shared" si="11"/>
        <v>0.41741074026794123</v>
      </c>
      <c r="L60" s="115">
        <f t="shared" si="12"/>
        <v>0.224698949790092</v>
      </c>
      <c r="M60" s="116">
        <f t="shared" si="13"/>
        <v>10.454000000000001</v>
      </c>
      <c r="N60" s="117">
        <f t="shared" si="14"/>
        <v>0.30921873824324586</v>
      </c>
      <c r="O60" s="117">
        <f t="shared" si="15"/>
        <v>15.254791086666797</v>
      </c>
      <c r="P60" s="217">
        <f t="shared" si="16"/>
        <v>105</v>
      </c>
      <c r="Q60" s="218">
        <f t="shared" si="17"/>
        <v>9</v>
      </c>
      <c r="R60" s="218">
        <f t="shared" si="18"/>
        <v>444</v>
      </c>
      <c r="T60">
        <v>521</v>
      </c>
      <c r="U60">
        <v>699</v>
      </c>
      <c r="V60" t="s">
        <v>267</v>
      </c>
      <c r="W60">
        <v>2910.5610000000001</v>
      </c>
      <c r="X60">
        <v>1441.3889999999999</v>
      </c>
      <c r="Y60">
        <v>2.0190000000000001</v>
      </c>
      <c r="Z60">
        <v>10.454000000000001</v>
      </c>
      <c r="AA60">
        <v>192.954702</v>
      </c>
      <c r="AB60">
        <v>3.1435919999999999</v>
      </c>
      <c r="AC60">
        <v>80.541364999999999</v>
      </c>
      <c r="AD60" s="1">
        <v>654</v>
      </c>
      <c r="AE60">
        <v>9</v>
      </c>
      <c r="AF60">
        <v>444</v>
      </c>
      <c r="AG60">
        <v>85</v>
      </c>
      <c r="AH60">
        <v>15.084167000000001</v>
      </c>
      <c r="AI60">
        <v>2292</v>
      </c>
      <c r="AJ60">
        <v>10.3</v>
      </c>
      <c r="AK60">
        <v>105</v>
      </c>
      <c r="AL60">
        <v>59736</v>
      </c>
      <c r="AM60">
        <v>0.96354890836705165</v>
      </c>
      <c r="AN60" t="s">
        <v>66</v>
      </c>
      <c r="AO60">
        <v>2787.6990000000001</v>
      </c>
      <c r="AP60" t="s">
        <v>583</v>
      </c>
      <c r="AQ60" t="s">
        <v>116</v>
      </c>
      <c r="AR60" t="s">
        <v>118</v>
      </c>
      <c r="AS60" t="s">
        <v>116</v>
      </c>
      <c r="AT60" t="s">
        <v>118</v>
      </c>
      <c r="AU60" t="s">
        <v>187</v>
      </c>
      <c r="AV60" t="s">
        <v>267</v>
      </c>
      <c r="AW60" t="s">
        <v>66</v>
      </c>
      <c r="AX60">
        <v>699</v>
      </c>
      <c r="AY60" t="s">
        <v>437</v>
      </c>
      <c r="AZ60">
        <v>5</v>
      </c>
      <c r="BA60" t="s">
        <v>584</v>
      </c>
      <c r="BB60">
        <v>2</v>
      </c>
      <c r="BC60">
        <v>1</v>
      </c>
      <c r="BE60" t="s">
        <v>68</v>
      </c>
      <c r="BF60">
        <v>1</v>
      </c>
      <c r="BG60" t="s">
        <v>320</v>
      </c>
      <c r="BI60" t="s">
        <v>116</v>
      </c>
      <c r="BJ60" t="s">
        <v>267</v>
      </c>
      <c r="BK60" t="s">
        <v>66</v>
      </c>
      <c r="BL60">
        <v>0.96354890836705165</v>
      </c>
      <c r="BM60">
        <v>699</v>
      </c>
      <c r="BN60" t="s">
        <v>118</v>
      </c>
      <c r="BO60" t="s">
        <v>187</v>
      </c>
      <c r="BP60">
        <v>2</v>
      </c>
      <c r="BQ60">
        <v>2910.5610000000001</v>
      </c>
      <c r="BR60">
        <v>1.6291865227518527E-2</v>
      </c>
      <c r="BS60">
        <v>0.41741074026794123</v>
      </c>
      <c r="BT60">
        <v>0.224698949790092</v>
      </c>
      <c r="BU60">
        <v>10.454000000000001</v>
      </c>
      <c r="BV60">
        <v>0.30921873824324586</v>
      </c>
      <c r="BW60">
        <v>15.254791086666797</v>
      </c>
      <c r="BX60">
        <v>105</v>
      </c>
      <c r="BY60">
        <v>9</v>
      </c>
      <c r="BZ60">
        <v>444</v>
      </c>
    </row>
    <row r="61" spans="1:78" ht="16.5">
      <c r="A61" s="269" t="str">
        <f t="shared" si="1"/>
        <v>송도버스</v>
      </c>
      <c r="B61" s="123" t="str">
        <f t="shared" si="2"/>
        <v>서현국</v>
      </c>
      <c r="C61" s="124" t="str">
        <f t="shared" si="3"/>
        <v>D</v>
      </c>
      <c r="D61" s="125">
        <f t="shared" si="4"/>
        <v>0.83619047619047615</v>
      </c>
      <c r="E61" s="126">
        <f t="shared" si="5"/>
        <v>3375</v>
      </c>
      <c r="F61" s="127" t="str">
        <f t="shared" si="6"/>
        <v>8</v>
      </c>
      <c r="G61" s="128" t="str">
        <f t="shared" si="7"/>
        <v>70바2235</v>
      </c>
      <c r="H61" s="129">
        <f t="shared" si="8"/>
        <v>1</v>
      </c>
      <c r="I61" s="130">
        <f t="shared" si="9"/>
        <v>858.28099999999995</v>
      </c>
      <c r="J61" s="131">
        <f t="shared" si="10"/>
        <v>6.8933159478336642E-2</v>
      </c>
      <c r="K61" s="131">
        <f t="shared" si="11"/>
        <v>0.38953366231291409</v>
      </c>
      <c r="L61" s="131">
        <f t="shared" si="12"/>
        <v>0.20156568769435651</v>
      </c>
      <c r="M61" s="132">
        <f t="shared" si="13"/>
        <v>19.132999999999999</v>
      </c>
      <c r="N61" s="133">
        <f t="shared" si="14"/>
        <v>0.34953587461449109</v>
      </c>
      <c r="O61" s="133">
        <f t="shared" si="15"/>
        <v>48.585486571414258</v>
      </c>
      <c r="P61" s="215">
        <f t="shared" si="16"/>
        <v>28</v>
      </c>
      <c r="Q61" s="216">
        <f t="shared" si="17"/>
        <v>3</v>
      </c>
      <c r="R61" s="216">
        <f t="shared" si="18"/>
        <v>433</v>
      </c>
      <c r="T61">
        <v>521</v>
      </c>
      <c r="U61">
        <v>3375</v>
      </c>
      <c r="V61" t="s">
        <v>268</v>
      </c>
      <c r="W61">
        <v>885.10799999999995</v>
      </c>
      <c r="X61">
        <v>498.41800000000001</v>
      </c>
      <c r="Y61">
        <v>1.776</v>
      </c>
      <c r="Z61">
        <v>19.132999999999999</v>
      </c>
      <c r="AA61">
        <v>49.609158000000001</v>
      </c>
      <c r="AB61">
        <v>3.4197160000000002</v>
      </c>
      <c r="AC61">
        <v>19.324437</v>
      </c>
      <c r="AD61" s="1">
        <v>173</v>
      </c>
      <c r="AE61">
        <v>3</v>
      </c>
      <c r="AF61">
        <v>433</v>
      </c>
      <c r="AG61">
        <v>77</v>
      </c>
      <c r="AH61">
        <v>17.841625000000001</v>
      </c>
      <c r="AI61">
        <v>2013.8</v>
      </c>
      <c r="AJ61">
        <v>0</v>
      </c>
      <c r="AK61">
        <v>28</v>
      </c>
      <c r="AL61">
        <v>14252</v>
      </c>
      <c r="AM61">
        <v>0.83619047619047615</v>
      </c>
      <c r="AN61" t="s">
        <v>67</v>
      </c>
      <c r="AO61">
        <v>858.28099999999995</v>
      </c>
      <c r="AP61" t="s">
        <v>585</v>
      </c>
      <c r="AQ61" t="s">
        <v>116</v>
      </c>
      <c r="AR61" t="s">
        <v>118</v>
      </c>
      <c r="AS61" t="s">
        <v>116</v>
      </c>
      <c r="AT61" t="s">
        <v>118</v>
      </c>
      <c r="AU61" t="s">
        <v>193</v>
      </c>
      <c r="AV61" t="s">
        <v>268</v>
      </c>
      <c r="AW61" t="s">
        <v>67</v>
      </c>
      <c r="AX61">
        <v>3375</v>
      </c>
      <c r="AY61" t="s">
        <v>406</v>
      </c>
      <c r="AZ61">
        <v>8</v>
      </c>
      <c r="BA61" t="s">
        <v>377</v>
      </c>
      <c r="BB61">
        <v>1</v>
      </c>
      <c r="BC61">
        <v>1</v>
      </c>
      <c r="BE61" t="s">
        <v>67</v>
      </c>
      <c r="BF61">
        <v>0</v>
      </c>
      <c r="BG61" t="s">
        <v>318</v>
      </c>
      <c r="BI61" t="s">
        <v>116</v>
      </c>
      <c r="BJ61" t="s">
        <v>268</v>
      </c>
      <c r="BK61" t="s">
        <v>67</v>
      </c>
      <c r="BL61">
        <v>0.83619047619047615</v>
      </c>
      <c r="BM61">
        <v>3375</v>
      </c>
      <c r="BN61" t="s">
        <v>118</v>
      </c>
      <c r="BO61" t="s">
        <v>193</v>
      </c>
      <c r="BP61">
        <v>1</v>
      </c>
      <c r="BQ61">
        <v>858.28099999999995</v>
      </c>
      <c r="BR61">
        <v>6.8933159478336642E-2</v>
      </c>
      <c r="BS61">
        <v>0.38953366231291409</v>
      </c>
      <c r="BT61">
        <v>0.19545637368547117</v>
      </c>
      <c r="BU61">
        <v>19.132999999999999</v>
      </c>
      <c r="BV61">
        <v>0.34953587461449109</v>
      </c>
      <c r="BW61">
        <v>48.585486571414258</v>
      </c>
      <c r="BX61">
        <v>28</v>
      </c>
      <c r="BY61">
        <v>3</v>
      </c>
      <c r="BZ61">
        <v>433</v>
      </c>
    </row>
    <row r="62" spans="1:78" ht="16.5">
      <c r="A62" s="270" t="str">
        <f t="shared" si="1"/>
        <v>송도버스</v>
      </c>
      <c r="B62" s="107" t="str">
        <f t="shared" si="2"/>
        <v>석승우</v>
      </c>
      <c r="C62" s="108" t="str">
        <f t="shared" si="3"/>
        <v>D</v>
      </c>
      <c r="D62" s="109">
        <f t="shared" si="4"/>
        <v>0.84272727272727266</v>
      </c>
      <c r="E62" s="110">
        <f t="shared" si="5"/>
        <v>5079</v>
      </c>
      <c r="F62" s="111" t="str">
        <f t="shared" si="6"/>
        <v>8</v>
      </c>
      <c r="G62" s="112" t="str">
        <f t="shared" si="7"/>
        <v>70바2251</v>
      </c>
      <c r="H62" s="113">
        <f t="shared" si="8"/>
        <v>1</v>
      </c>
      <c r="I62" s="114">
        <f t="shared" si="9"/>
        <v>2838.049</v>
      </c>
      <c r="J62" s="115">
        <f t="shared" si="10"/>
        <v>2.39939631962855E-3</v>
      </c>
      <c r="K62" s="115">
        <f t="shared" si="11"/>
        <v>0.36965544577933612</v>
      </c>
      <c r="L62" s="115">
        <f t="shared" si="12"/>
        <v>0.20436574562313758</v>
      </c>
      <c r="M62" s="116">
        <f t="shared" si="13"/>
        <v>14.446</v>
      </c>
      <c r="N62" s="117">
        <f t="shared" si="14"/>
        <v>0.10570642014989876</v>
      </c>
      <c r="O62" s="117">
        <f t="shared" si="15"/>
        <v>58.843240550110302</v>
      </c>
      <c r="P62" s="217">
        <f t="shared" si="16"/>
        <v>28</v>
      </c>
      <c r="Q62" s="218">
        <f t="shared" si="17"/>
        <v>3</v>
      </c>
      <c r="R62" s="218">
        <f t="shared" si="18"/>
        <v>1670</v>
      </c>
      <c r="T62">
        <v>521</v>
      </c>
      <c r="U62">
        <v>5079</v>
      </c>
      <c r="V62" t="s">
        <v>269</v>
      </c>
      <c r="W62">
        <v>2838.049</v>
      </c>
      <c r="X62">
        <v>1530.3820000000001</v>
      </c>
      <c r="Y62">
        <v>1.8540000000000001</v>
      </c>
      <c r="Z62">
        <v>14.446</v>
      </c>
      <c r="AA62">
        <v>150.027737</v>
      </c>
      <c r="AB62">
        <v>0.35997600000000002</v>
      </c>
      <c r="AC62">
        <v>55.458570000000002</v>
      </c>
      <c r="AD62" s="1">
        <v>580</v>
      </c>
      <c r="AE62">
        <v>3</v>
      </c>
      <c r="AF62">
        <v>1670</v>
      </c>
      <c r="AG62">
        <v>90</v>
      </c>
      <c r="AH62">
        <v>18.916827999999999</v>
      </c>
      <c r="AI62">
        <v>3842.6</v>
      </c>
      <c r="AJ62">
        <v>14.2</v>
      </c>
      <c r="AK62">
        <v>28</v>
      </c>
      <c r="AL62">
        <v>9134</v>
      </c>
      <c r="AM62">
        <v>0.84272727272727266</v>
      </c>
      <c r="AN62" t="s">
        <v>67</v>
      </c>
      <c r="AO62">
        <v>2838.049</v>
      </c>
      <c r="AP62" t="s">
        <v>586</v>
      </c>
      <c r="AQ62" t="s">
        <v>116</v>
      </c>
      <c r="AR62" t="s">
        <v>118</v>
      </c>
      <c r="AS62" t="s">
        <v>116</v>
      </c>
      <c r="AT62" t="s">
        <v>118</v>
      </c>
      <c r="AU62" t="s">
        <v>201</v>
      </c>
      <c r="AV62" t="s">
        <v>269</v>
      </c>
      <c r="AW62" t="s">
        <v>67</v>
      </c>
      <c r="AX62">
        <v>5079</v>
      </c>
      <c r="AY62" t="s">
        <v>406</v>
      </c>
      <c r="AZ62">
        <v>5</v>
      </c>
      <c r="BA62" t="s">
        <v>389</v>
      </c>
      <c r="BB62">
        <v>1</v>
      </c>
      <c r="BC62">
        <v>1</v>
      </c>
      <c r="BE62" t="s">
        <v>67</v>
      </c>
      <c r="BF62">
        <v>0</v>
      </c>
      <c r="BG62" t="s">
        <v>318</v>
      </c>
      <c r="BI62" t="s">
        <v>116</v>
      </c>
      <c r="BJ62" t="s">
        <v>269</v>
      </c>
      <c r="BK62" t="s">
        <v>67</v>
      </c>
      <c r="BL62">
        <v>0.84272727272727266</v>
      </c>
      <c r="BM62">
        <v>5079</v>
      </c>
      <c r="BN62" t="s">
        <v>118</v>
      </c>
      <c r="BO62" t="s">
        <v>201</v>
      </c>
      <c r="BP62">
        <v>1</v>
      </c>
      <c r="BQ62">
        <v>2838.049</v>
      </c>
      <c r="BR62">
        <v>2.39939631962855E-3</v>
      </c>
      <c r="BS62">
        <v>0.36965544577933612</v>
      </c>
      <c r="BT62">
        <v>0.20436574562313758</v>
      </c>
      <c r="BU62">
        <v>14.446</v>
      </c>
      <c r="BV62">
        <v>0.10570642014989876</v>
      </c>
      <c r="BW62">
        <v>58.843240550110302</v>
      </c>
      <c r="BX62">
        <v>28</v>
      </c>
      <c r="BY62">
        <v>3</v>
      </c>
      <c r="BZ62">
        <v>1670</v>
      </c>
    </row>
    <row r="63" spans="1:78" ht="16.5">
      <c r="A63" s="269" t="str">
        <f t="shared" si="1"/>
        <v>송도버스</v>
      </c>
      <c r="B63" s="123" t="str">
        <f t="shared" si="2"/>
        <v>송상봉</v>
      </c>
      <c r="C63" s="124" t="str">
        <f t="shared" si="3"/>
        <v>D</v>
      </c>
      <c r="D63" s="125">
        <f t="shared" si="4"/>
        <v>0.80719999999999992</v>
      </c>
      <c r="E63" s="126">
        <f t="shared" si="5"/>
        <v>7897</v>
      </c>
      <c r="F63" s="127" t="str">
        <f t="shared" si="6"/>
        <v>16-1</v>
      </c>
      <c r="G63" s="128" t="str">
        <f t="shared" si="7"/>
        <v>70바2231</v>
      </c>
      <c r="H63" s="129">
        <f t="shared" si="8"/>
        <v>1</v>
      </c>
      <c r="I63" s="130">
        <f t="shared" si="9"/>
        <v>2756.6729999999998</v>
      </c>
      <c r="J63" s="131">
        <f t="shared" si="10"/>
        <v>3.8544195953578997E-2</v>
      </c>
      <c r="K63" s="131">
        <f t="shared" si="11"/>
        <v>0.34145302332808286</v>
      </c>
      <c r="L63" s="131">
        <f t="shared" si="12"/>
        <v>0.19879035344416984</v>
      </c>
      <c r="M63" s="132">
        <f t="shared" si="13"/>
        <v>13.585000000000001</v>
      </c>
      <c r="N63" s="133">
        <f t="shared" si="14"/>
        <v>0</v>
      </c>
      <c r="O63" s="133">
        <f t="shared" si="15"/>
        <v>11.862125105153931</v>
      </c>
      <c r="P63" s="215">
        <f t="shared" si="16"/>
        <v>8</v>
      </c>
      <c r="Q63" s="216">
        <f t="shared" si="17"/>
        <v>0</v>
      </c>
      <c r="R63" s="216">
        <f t="shared" si="18"/>
        <v>327</v>
      </c>
      <c r="T63">
        <v>521</v>
      </c>
      <c r="U63">
        <v>7897</v>
      </c>
      <c r="V63" t="s">
        <v>270</v>
      </c>
      <c r="W63">
        <v>2756.6729999999998</v>
      </c>
      <c r="X63">
        <v>1365.789</v>
      </c>
      <c r="Y63">
        <v>2.0179999999999998</v>
      </c>
      <c r="Z63">
        <v>13.585000000000001</v>
      </c>
      <c r="AA63">
        <v>141.22969399999999</v>
      </c>
      <c r="AB63">
        <v>5.4435849999999997</v>
      </c>
      <c r="AC63">
        <v>48.223306000000001</v>
      </c>
      <c r="AD63" s="1">
        <v>548</v>
      </c>
      <c r="AE63">
        <v>0</v>
      </c>
      <c r="AF63">
        <v>327</v>
      </c>
      <c r="AG63">
        <v>75</v>
      </c>
      <c r="AH63">
        <v>19.519075000000001</v>
      </c>
      <c r="AI63">
        <v>8567.1</v>
      </c>
      <c r="AJ63">
        <v>0</v>
      </c>
      <c r="AK63">
        <v>8</v>
      </c>
      <c r="AL63">
        <v>2287</v>
      </c>
      <c r="AM63">
        <v>0.80719999999999992</v>
      </c>
      <c r="AN63" t="s">
        <v>67</v>
      </c>
      <c r="AO63">
        <v>2756.6729999999998</v>
      </c>
      <c r="AP63" t="s">
        <v>587</v>
      </c>
      <c r="AQ63" t="s">
        <v>116</v>
      </c>
      <c r="AR63" t="s">
        <v>117</v>
      </c>
      <c r="AS63" t="s">
        <v>116</v>
      </c>
      <c r="AT63" t="s">
        <v>117</v>
      </c>
      <c r="AU63" t="s">
        <v>170</v>
      </c>
      <c r="AV63" t="s">
        <v>270</v>
      </c>
      <c r="AW63" t="s">
        <v>67</v>
      </c>
      <c r="AX63">
        <v>7897</v>
      </c>
      <c r="AY63" t="s">
        <v>407</v>
      </c>
      <c r="AZ63">
        <v>10</v>
      </c>
      <c r="BA63" t="s">
        <v>408</v>
      </c>
      <c r="BB63">
        <v>1</v>
      </c>
      <c r="BC63">
        <v>1</v>
      </c>
      <c r="BE63" t="s">
        <v>67</v>
      </c>
      <c r="BF63">
        <v>0</v>
      </c>
      <c r="BG63" t="s">
        <v>318</v>
      </c>
      <c r="BI63" t="s">
        <v>116</v>
      </c>
      <c r="BJ63" t="s">
        <v>270</v>
      </c>
      <c r="BK63" t="s">
        <v>67</v>
      </c>
      <c r="BL63">
        <v>0.80719999999999992</v>
      </c>
      <c r="BM63">
        <v>7897</v>
      </c>
      <c r="BN63" t="s">
        <v>117</v>
      </c>
      <c r="BO63" t="s">
        <v>170</v>
      </c>
      <c r="BP63">
        <v>1</v>
      </c>
      <c r="BQ63">
        <v>2756.6729999999998</v>
      </c>
      <c r="BR63">
        <v>3.8544195953578997E-2</v>
      </c>
      <c r="BS63">
        <v>0.34145302332808286</v>
      </c>
      <c r="BT63">
        <v>0.19879035344416984</v>
      </c>
      <c r="BU63">
        <v>13.585000000000001</v>
      </c>
      <c r="BV63">
        <v>0</v>
      </c>
      <c r="BW63">
        <v>11.862125105153931</v>
      </c>
      <c r="BX63">
        <v>8</v>
      </c>
      <c r="BY63">
        <v>0</v>
      </c>
      <c r="BZ63">
        <v>327</v>
      </c>
    </row>
    <row r="64" spans="1:78" ht="16.5">
      <c r="A64" s="270" t="str">
        <f t="shared" si="1"/>
        <v>송도버스</v>
      </c>
      <c r="B64" s="107" t="str">
        <f t="shared" si="2"/>
        <v>송일용</v>
      </c>
      <c r="C64" s="108" t="str">
        <f t="shared" si="3"/>
        <v>B</v>
      </c>
      <c r="D64" s="109">
        <f t="shared" si="4"/>
        <v>0.92209351417974317</v>
      </c>
      <c r="E64" s="110">
        <f t="shared" si="5"/>
        <v>939</v>
      </c>
      <c r="F64" s="111" t="str">
        <f t="shared" si="6"/>
        <v>8</v>
      </c>
      <c r="G64" s="112" t="str">
        <f t="shared" si="7"/>
        <v>70바2295</v>
      </c>
      <c r="H64" s="113">
        <f t="shared" si="8"/>
        <v>3</v>
      </c>
      <c r="I64" s="114">
        <f t="shared" si="9"/>
        <v>2587.4100000000003</v>
      </c>
      <c r="J64" s="115">
        <f t="shared" si="10"/>
        <v>2.475374760674743E-2</v>
      </c>
      <c r="K64" s="115">
        <f t="shared" si="11"/>
        <v>0.38029790845048667</v>
      </c>
      <c r="L64" s="115">
        <f t="shared" si="12"/>
        <v>0.16541638163259784</v>
      </c>
      <c r="M64" s="116">
        <f t="shared" si="13"/>
        <v>13.316000000000001</v>
      </c>
      <c r="N64" s="117">
        <f t="shared" si="14"/>
        <v>7.7297374594671883E-2</v>
      </c>
      <c r="O64" s="117">
        <f t="shared" si="15"/>
        <v>60.021411372762714</v>
      </c>
      <c r="P64" s="217">
        <f t="shared" si="16"/>
        <v>37</v>
      </c>
      <c r="Q64" s="218">
        <f t="shared" si="17"/>
        <v>2</v>
      </c>
      <c r="R64" s="218">
        <f t="shared" si="18"/>
        <v>1553</v>
      </c>
      <c r="T64">
        <v>521</v>
      </c>
      <c r="U64">
        <v>939</v>
      </c>
      <c r="V64" t="s">
        <v>271</v>
      </c>
      <c r="W64">
        <v>2587.41</v>
      </c>
      <c r="X64">
        <v>1336.828</v>
      </c>
      <c r="Y64">
        <v>1.9350000000000001</v>
      </c>
      <c r="Z64">
        <v>13.316000000000001</v>
      </c>
      <c r="AA64">
        <v>152.624405</v>
      </c>
      <c r="AB64">
        <v>3.7780260000000001</v>
      </c>
      <c r="AC64">
        <v>58.042741999999997</v>
      </c>
      <c r="AD64" s="1">
        <v>428</v>
      </c>
      <c r="AE64">
        <v>2</v>
      </c>
      <c r="AF64">
        <v>1553</v>
      </c>
      <c r="AG64">
        <v>82</v>
      </c>
      <c r="AH64">
        <v>16.952793</v>
      </c>
      <c r="AI64">
        <v>2947.5</v>
      </c>
      <c r="AJ64">
        <v>0</v>
      </c>
      <c r="AK64">
        <v>37</v>
      </c>
      <c r="AL64">
        <v>9276</v>
      </c>
      <c r="AM64">
        <v>0.92209351417974317</v>
      </c>
      <c r="AN64" t="s">
        <v>68</v>
      </c>
      <c r="AO64">
        <v>2369.7350000000001</v>
      </c>
      <c r="AP64" t="s">
        <v>588</v>
      </c>
      <c r="AQ64" t="s">
        <v>116</v>
      </c>
      <c r="AR64" t="s">
        <v>118</v>
      </c>
      <c r="AS64" t="s">
        <v>116</v>
      </c>
      <c r="AT64" t="s">
        <v>118</v>
      </c>
      <c r="AU64" t="s">
        <v>216</v>
      </c>
      <c r="AV64" t="s">
        <v>271</v>
      </c>
      <c r="AW64" t="s">
        <v>68</v>
      </c>
      <c r="AX64">
        <v>939</v>
      </c>
      <c r="AY64" t="s">
        <v>415</v>
      </c>
      <c r="AZ64">
        <v>7</v>
      </c>
      <c r="BA64" t="s">
        <v>428</v>
      </c>
      <c r="BB64">
        <v>3</v>
      </c>
      <c r="BC64">
        <v>1</v>
      </c>
      <c r="BE64" t="s">
        <v>68</v>
      </c>
      <c r="BF64">
        <v>0</v>
      </c>
      <c r="BG64" t="s">
        <v>318</v>
      </c>
      <c r="BI64" t="s">
        <v>116</v>
      </c>
      <c r="BJ64" t="s">
        <v>271</v>
      </c>
      <c r="BK64" t="s">
        <v>68</v>
      </c>
      <c r="BL64">
        <v>0.92209351417974317</v>
      </c>
      <c r="BM64">
        <v>939</v>
      </c>
      <c r="BN64" t="s">
        <v>118</v>
      </c>
      <c r="BO64" t="s">
        <v>216</v>
      </c>
      <c r="BP64">
        <v>3</v>
      </c>
      <c r="BQ64">
        <v>2587.4100000000003</v>
      </c>
      <c r="BR64">
        <v>2.475374760674743E-2</v>
      </c>
      <c r="BS64">
        <v>0.38029790845048667</v>
      </c>
      <c r="BT64">
        <v>0.16541638163259786</v>
      </c>
      <c r="BU64">
        <v>13.316000000000001</v>
      </c>
      <c r="BV64">
        <v>7.7297374594671883E-2</v>
      </c>
      <c r="BW64">
        <v>60.021411372762714</v>
      </c>
      <c r="BX64">
        <v>37</v>
      </c>
      <c r="BY64">
        <v>2</v>
      </c>
      <c r="BZ64">
        <v>1553</v>
      </c>
    </row>
    <row r="65" spans="1:78" ht="16.5">
      <c r="A65" s="269" t="str">
        <f t="shared" si="1"/>
        <v>송도버스</v>
      </c>
      <c r="B65" s="123" t="str">
        <f t="shared" si="2"/>
        <v>신정은</v>
      </c>
      <c r="C65" s="124" t="str">
        <f t="shared" si="3"/>
        <v>B</v>
      </c>
      <c r="D65" s="125">
        <f t="shared" si="4"/>
        <v>0.93474931410701845</v>
      </c>
      <c r="E65" s="126">
        <f t="shared" si="5"/>
        <v>9189</v>
      </c>
      <c r="F65" s="127" t="str">
        <f t="shared" si="6"/>
        <v>16-1</v>
      </c>
      <c r="G65" s="128" t="str">
        <f t="shared" si="7"/>
        <v>70바2299</v>
      </c>
      <c r="H65" s="129">
        <f t="shared" si="8"/>
        <v>2</v>
      </c>
      <c r="I65" s="130">
        <f t="shared" si="9"/>
        <v>3126.8130000000001</v>
      </c>
      <c r="J65" s="131">
        <f t="shared" si="10"/>
        <v>1.6319440513914579E-2</v>
      </c>
      <c r="K65" s="131">
        <f t="shared" si="11"/>
        <v>0.32461094672063001</v>
      </c>
      <c r="L65" s="131">
        <f t="shared" si="12"/>
        <v>0.19380756060563903</v>
      </c>
      <c r="M65" s="132">
        <f t="shared" si="13"/>
        <v>13.398999999999999</v>
      </c>
      <c r="N65" s="133">
        <f t="shared" si="14"/>
        <v>0</v>
      </c>
      <c r="O65" s="133">
        <f t="shared" si="15"/>
        <v>17.046110528515776</v>
      </c>
      <c r="P65" s="215">
        <f t="shared" si="16"/>
        <v>27</v>
      </c>
      <c r="Q65" s="216">
        <f t="shared" si="17"/>
        <v>0</v>
      </c>
      <c r="R65" s="216">
        <f t="shared" si="18"/>
        <v>533</v>
      </c>
      <c r="T65">
        <v>521</v>
      </c>
      <c r="U65">
        <v>9189</v>
      </c>
      <c r="V65" t="s">
        <v>272</v>
      </c>
      <c r="W65">
        <v>3126.8130000000001</v>
      </c>
      <c r="X65">
        <v>1352.037</v>
      </c>
      <c r="Y65">
        <v>2.3130000000000002</v>
      </c>
      <c r="Z65">
        <v>13.398999999999999</v>
      </c>
      <c r="AA65">
        <v>159.01164</v>
      </c>
      <c r="AB65">
        <v>2.5949810000000002</v>
      </c>
      <c r="AC65">
        <v>51.616919000000003</v>
      </c>
      <c r="AD65" s="1">
        <v>606</v>
      </c>
      <c r="AE65">
        <v>0</v>
      </c>
      <c r="AF65">
        <v>533</v>
      </c>
      <c r="AG65">
        <v>76</v>
      </c>
      <c r="AH65">
        <v>19.664051000000001</v>
      </c>
      <c r="AI65">
        <v>8388.2999999999993</v>
      </c>
      <c r="AJ65">
        <v>0</v>
      </c>
      <c r="AK65">
        <v>27</v>
      </c>
      <c r="AL65">
        <v>14216</v>
      </c>
      <c r="AM65">
        <v>0.93474931410701845</v>
      </c>
      <c r="AN65" t="s">
        <v>68</v>
      </c>
      <c r="AO65">
        <v>2951.4349999999999</v>
      </c>
      <c r="AP65" t="s">
        <v>589</v>
      </c>
      <c r="AQ65" t="s">
        <v>116</v>
      </c>
      <c r="AR65" t="s">
        <v>117</v>
      </c>
      <c r="AS65" t="s">
        <v>116</v>
      </c>
      <c r="AT65" t="s">
        <v>117</v>
      </c>
      <c r="AU65" t="s">
        <v>181</v>
      </c>
      <c r="AV65" t="s">
        <v>272</v>
      </c>
      <c r="AW65" t="s">
        <v>68</v>
      </c>
      <c r="AX65">
        <v>9189</v>
      </c>
      <c r="AY65" t="s">
        <v>424</v>
      </c>
      <c r="AZ65">
        <v>4</v>
      </c>
      <c r="BA65" t="s">
        <v>451</v>
      </c>
      <c r="BB65">
        <v>2</v>
      </c>
      <c r="BC65">
        <v>1</v>
      </c>
      <c r="BE65" t="s">
        <v>69</v>
      </c>
      <c r="BF65">
        <v>1</v>
      </c>
      <c r="BG65" t="s">
        <v>320</v>
      </c>
      <c r="BI65" t="s">
        <v>116</v>
      </c>
      <c r="BJ65" t="s">
        <v>272</v>
      </c>
      <c r="BK65" t="s">
        <v>68</v>
      </c>
      <c r="BL65">
        <v>0.93474931410701845</v>
      </c>
      <c r="BM65">
        <v>9189</v>
      </c>
      <c r="BN65" t="s">
        <v>117</v>
      </c>
      <c r="BO65" t="s">
        <v>181</v>
      </c>
      <c r="BP65">
        <v>2</v>
      </c>
      <c r="BQ65">
        <v>3126.8130000000001</v>
      </c>
      <c r="BR65">
        <v>1.6319440513914579E-2</v>
      </c>
      <c r="BS65">
        <v>0.32461094672063001</v>
      </c>
      <c r="BT65">
        <v>0.19380756060563903</v>
      </c>
      <c r="BU65">
        <v>13.398999999999999</v>
      </c>
      <c r="BV65">
        <v>0</v>
      </c>
      <c r="BW65">
        <v>17.046110528515776</v>
      </c>
      <c r="BX65">
        <v>27</v>
      </c>
      <c r="BY65">
        <v>0</v>
      </c>
      <c r="BZ65">
        <v>533</v>
      </c>
    </row>
    <row r="66" spans="1:78" ht="16.5">
      <c r="A66" s="270" t="str">
        <f t="shared" si="1"/>
        <v>송도버스</v>
      </c>
      <c r="B66" s="107" t="str">
        <f t="shared" si="2"/>
        <v>신철순</v>
      </c>
      <c r="C66" s="108" t="str">
        <f t="shared" si="3"/>
        <v>C</v>
      </c>
      <c r="D66" s="109">
        <f t="shared" si="4"/>
        <v>0.88809523809523805</v>
      </c>
      <c r="E66" s="110">
        <f t="shared" si="5"/>
        <v>4920</v>
      </c>
      <c r="F66" s="111" t="str">
        <f t="shared" si="6"/>
        <v>8</v>
      </c>
      <c r="G66" s="112" t="str">
        <f t="shared" si="7"/>
        <v>70바2227</v>
      </c>
      <c r="H66" s="113">
        <f t="shared" si="8"/>
        <v>1</v>
      </c>
      <c r="I66" s="114">
        <f t="shared" si="9"/>
        <v>2337.7629999999999</v>
      </c>
      <c r="J66" s="115">
        <f t="shared" si="10"/>
        <v>3.0035799705515401E-2</v>
      </c>
      <c r="K66" s="115">
        <f t="shared" si="11"/>
        <v>0.44105685888939727</v>
      </c>
      <c r="L66" s="115">
        <f t="shared" si="12"/>
        <v>0.23612316560746321</v>
      </c>
      <c r="M66" s="116">
        <f t="shared" si="13"/>
        <v>18.045999999999999</v>
      </c>
      <c r="N66" s="117">
        <f t="shared" si="14"/>
        <v>0.29943155058917437</v>
      </c>
      <c r="O66" s="117">
        <f t="shared" si="15"/>
        <v>44.529749166190072</v>
      </c>
      <c r="P66" s="217">
        <f t="shared" si="16"/>
        <v>71</v>
      </c>
      <c r="Q66" s="218">
        <f t="shared" si="17"/>
        <v>7</v>
      </c>
      <c r="R66" s="218">
        <f t="shared" si="18"/>
        <v>1042</v>
      </c>
      <c r="T66">
        <v>521</v>
      </c>
      <c r="U66">
        <v>4920</v>
      </c>
      <c r="V66" t="s">
        <v>273</v>
      </c>
      <c r="W66">
        <v>2348.6570000000002</v>
      </c>
      <c r="X66">
        <v>1258.6189999999999</v>
      </c>
      <c r="Y66">
        <v>1.8660000000000001</v>
      </c>
      <c r="Z66">
        <v>18.045999999999999</v>
      </c>
      <c r="AA66">
        <v>156.76609400000001</v>
      </c>
      <c r="AB66">
        <v>4.7085949999999999</v>
      </c>
      <c r="AC66">
        <v>69.142760999999993</v>
      </c>
      <c r="AD66" s="1">
        <v>552</v>
      </c>
      <c r="AE66">
        <v>7</v>
      </c>
      <c r="AF66">
        <v>1042</v>
      </c>
      <c r="AG66">
        <v>81</v>
      </c>
      <c r="AH66">
        <v>14.981919</v>
      </c>
      <c r="AI66">
        <v>4169.8999999999996</v>
      </c>
      <c r="AJ66">
        <v>0</v>
      </c>
      <c r="AK66">
        <v>71</v>
      </c>
      <c r="AL66">
        <v>58409</v>
      </c>
      <c r="AM66">
        <v>0.88809523809523805</v>
      </c>
      <c r="AN66" t="s">
        <v>69</v>
      </c>
      <c r="AO66">
        <v>2337.7629999999999</v>
      </c>
      <c r="AP66" t="s">
        <v>590</v>
      </c>
      <c r="AQ66" t="s">
        <v>116</v>
      </c>
      <c r="AR66" t="s">
        <v>118</v>
      </c>
      <c r="AS66" t="s">
        <v>116</v>
      </c>
      <c r="AT66" t="s">
        <v>118</v>
      </c>
      <c r="AU66" t="s">
        <v>168</v>
      </c>
      <c r="AV66" t="s">
        <v>273</v>
      </c>
      <c r="AW66" t="s">
        <v>69</v>
      </c>
      <c r="AX66">
        <v>4920</v>
      </c>
      <c r="AY66" t="s">
        <v>409</v>
      </c>
      <c r="AZ66">
        <v>5</v>
      </c>
      <c r="BA66" t="s">
        <v>221</v>
      </c>
      <c r="BB66">
        <v>1</v>
      </c>
      <c r="BC66">
        <v>1</v>
      </c>
      <c r="BE66" t="s">
        <v>69</v>
      </c>
      <c r="BF66">
        <v>0</v>
      </c>
      <c r="BG66" t="s">
        <v>318</v>
      </c>
      <c r="BI66" t="s">
        <v>116</v>
      </c>
      <c r="BJ66" t="s">
        <v>273</v>
      </c>
      <c r="BK66" t="s">
        <v>69</v>
      </c>
      <c r="BL66">
        <v>0.88809523809523805</v>
      </c>
      <c r="BM66">
        <v>4920</v>
      </c>
      <c r="BN66" t="s">
        <v>118</v>
      </c>
      <c r="BO66" t="s">
        <v>168</v>
      </c>
      <c r="BP66">
        <v>1</v>
      </c>
      <c r="BQ66">
        <v>2337.7629999999999</v>
      </c>
      <c r="BR66">
        <v>3.0035799705515401E-2</v>
      </c>
      <c r="BS66">
        <v>0.44105685888939727</v>
      </c>
      <c r="BT66">
        <v>0.23502793298468017</v>
      </c>
      <c r="BU66">
        <v>18.045999999999999</v>
      </c>
      <c r="BV66">
        <v>0.29943155058917437</v>
      </c>
      <c r="BW66">
        <v>44.529749166190072</v>
      </c>
      <c r="BX66">
        <v>71</v>
      </c>
      <c r="BY66">
        <v>7</v>
      </c>
      <c r="BZ66">
        <v>1042</v>
      </c>
    </row>
    <row r="67" spans="1:78" ht="16.5">
      <c r="A67" s="269" t="str">
        <f t="shared" si="1"/>
        <v>송도버스</v>
      </c>
      <c r="B67" s="123" t="str">
        <f t="shared" si="2"/>
        <v>양현세</v>
      </c>
      <c r="C67" s="124" t="str">
        <f t="shared" si="3"/>
        <v>F</v>
      </c>
      <c r="D67" s="125">
        <f t="shared" si="4"/>
        <v>0.74635551316734838</v>
      </c>
      <c r="E67" s="126">
        <f t="shared" si="5"/>
        <v>5027</v>
      </c>
      <c r="F67" s="127" t="str">
        <f t="shared" si="6"/>
        <v>16-1</v>
      </c>
      <c r="G67" s="128" t="str">
        <f t="shared" si="7"/>
        <v>70바2233</v>
      </c>
      <c r="H67" s="129">
        <f t="shared" si="8"/>
        <v>3</v>
      </c>
      <c r="I67" s="130">
        <f t="shared" si="9"/>
        <v>3136.415</v>
      </c>
      <c r="J67" s="131">
        <f t="shared" si="10"/>
        <v>2.7829763071034009E-2</v>
      </c>
      <c r="K67" s="131">
        <f t="shared" si="11"/>
        <v>0.36195218962822279</v>
      </c>
      <c r="L67" s="131">
        <f t="shared" si="12"/>
        <v>0.23785117721985133</v>
      </c>
      <c r="M67" s="132">
        <f t="shared" si="13"/>
        <v>15.199</v>
      </c>
      <c r="N67" s="133">
        <f t="shared" si="14"/>
        <v>0.13370221775211141</v>
      </c>
      <c r="O67" s="133">
        <f t="shared" si="15"/>
        <v>40.812601968832006</v>
      </c>
      <c r="P67" s="215">
        <f t="shared" si="16"/>
        <v>56</v>
      </c>
      <c r="Q67" s="216">
        <f t="shared" si="17"/>
        <v>8</v>
      </c>
      <c r="R67" s="216">
        <f t="shared" si="18"/>
        <v>1360</v>
      </c>
      <c r="T67">
        <v>521</v>
      </c>
      <c r="U67">
        <v>5027</v>
      </c>
      <c r="V67" t="s">
        <v>274</v>
      </c>
      <c r="W67">
        <v>3136.415</v>
      </c>
      <c r="X67">
        <v>1679.1189999999999</v>
      </c>
      <c r="Y67">
        <v>1.8680000000000001</v>
      </c>
      <c r="Z67">
        <v>15.199</v>
      </c>
      <c r="AA67">
        <v>166.86663799999999</v>
      </c>
      <c r="AB67">
        <v>4.643859</v>
      </c>
      <c r="AC67">
        <v>60.397745</v>
      </c>
      <c r="AD67" s="1">
        <v>746</v>
      </c>
      <c r="AE67">
        <v>8</v>
      </c>
      <c r="AF67">
        <v>1360</v>
      </c>
      <c r="AG67">
        <v>79</v>
      </c>
      <c r="AH67">
        <v>18.795938</v>
      </c>
      <c r="AI67">
        <v>10040.9</v>
      </c>
      <c r="AJ67">
        <v>0</v>
      </c>
      <c r="AK67">
        <v>56</v>
      </c>
      <c r="AL67">
        <v>24104</v>
      </c>
      <c r="AM67">
        <v>0.74635551316734838</v>
      </c>
      <c r="AN67" t="s">
        <v>70</v>
      </c>
      <c r="AO67">
        <v>2845.8969999999999</v>
      </c>
      <c r="AP67" t="s">
        <v>591</v>
      </c>
      <c r="AQ67" t="s">
        <v>116</v>
      </c>
      <c r="AR67" t="s">
        <v>117</v>
      </c>
      <c r="AS67" t="s">
        <v>116</v>
      </c>
      <c r="AT67" t="s">
        <v>117</v>
      </c>
      <c r="AU67" t="s">
        <v>171</v>
      </c>
      <c r="AV67" t="s">
        <v>274</v>
      </c>
      <c r="AW67" t="s">
        <v>70</v>
      </c>
      <c r="AX67">
        <v>5027</v>
      </c>
      <c r="AY67" t="s">
        <v>419</v>
      </c>
      <c r="AZ67">
        <v>7</v>
      </c>
      <c r="BA67" t="s">
        <v>336</v>
      </c>
      <c r="BB67">
        <v>3</v>
      </c>
      <c r="BC67">
        <v>1</v>
      </c>
      <c r="BE67" t="s">
        <v>70</v>
      </c>
      <c r="BF67">
        <v>0</v>
      </c>
      <c r="BG67" t="s">
        <v>318</v>
      </c>
      <c r="BI67" t="s">
        <v>116</v>
      </c>
      <c r="BJ67" t="s">
        <v>274</v>
      </c>
      <c r="BK67" t="s">
        <v>70</v>
      </c>
      <c r="BL67">
        <v>0.74635551316734838</v>
      </c>
      <c r="BM67">
        <v>5027</v>
      </c>
      <c r="BN67" t="s">
        <v>117</v>
      </c>
      <c r="BO67" t="s">
        <v>171</v>
      </c>
      <c r="BP67">
        <v>3</v>
      </c>
      <c r="BQ67">
        <v>3136.415</v>
      </c>
      <c r="BR67">
        <v>2.7829763071034009E-2</v>
      </c>
      <c r="BS67">
        <v>0.36195218962822279</v>
      </c>
      <c r="BT67">
        <v>0.23785117721985133</v>
      </c>
      <c r="BU67">
        <v>15.199</v>
      </c>
      <c r="BV67">
        <v>0.13370221775211141</v>
      </c>
      <c r="BW67">
        <v>40.812601968832006</v>
      </c>
      <c r="BX67">
        <v>56</v>
      </c>
      <c r="BY67">
        <v>8</v>
      </c>
      <c r="BZ67">
        <v>1360</v>
      </c>
    </row>
    <row r="68" spans="1:78" ht="16.5">
      <c r="A68" s="270" t="str">
        <f t="shared" si="1"/>
        <v>송도버스</v>
      </c>
      <c r="B68" s="107" t="str">
        <f t="shared" si="2"/>
        <v>여종수</v>
      </c>
      <c r="C68" s="108" t="str">
        <f t="shared" si="3"/>
        <v>C</v>
      </c>
      <c r="D68" s="109">
        <f t="shared" si="4"/>
        <v>0.86</v>
      </c>
      <c r="E68" s="110">
        <f t="shared" si="5"/>
        <v>2598</v>
      </c>
      <c r="F68" s="111" t="str">
        <f t="shared" si="6"/>
        <v>8</v>
      </c>
      <c r="G68" s="112" t="str">
        <f t="shared" si="7"/>
        <v>70바2229</v>
      </c>
      <c r="H68" s="113">
        <f t="shared" si="8"/>
        <v>1</v>
      </c>
      <c r="I68" s="114">
        <f t="shared" si="9"/>
        <v>2647.7130000000002</v>
      </c>
      <c r="J68" s="115">
        <f t="shared" si="10"/>
        <v>1.1456684507406358E-2</v>
      </c>
      <c r="K68" s="115">
        <f t="shared" si="11"/>
        <v>0.38111509689874656</v>
      </c>
      <c r="L68" s="115">
        <f t="shared" si="12"/>
        <v>0.20885949496792136</v>
      </c>
      <c r="M68" s="116">
        <f t="shared" si="13"/>
        <v>17.195</v>
      </c>
      <c r="N68" s="117">
        <f t="shared" si="14"/>
        <v>0.52875821510866161</v>
      </c>
      <c r="O68" s="117">
        <f t="shared" si="15"/>
        <v>48.041460687015544</v>
      </c>
      <c r="P68" s="217">
        <f t="shared" si="16"/>
        <v>39</v>
      </c>
      <c r="Q68" s="218">
        <f t="shared" si="17"/>
        <v>14</v>
      </c>
      <c r="R68" s="218">
        <f t="shared" si="18"/>
        <v>1272</v>
      </c>
      <c r="T68">
        <v>521</v>
      </c>
      <c r="U68">
        <v>2598</v>
      </c>
      <c r="V68" t="s">
        <v>275</v>
      </c>
      <c r="W68">
        <v>2647.7130000000002</v>
      </c>
      <c r="X68">
        <v>1466.076</v>
      </c>
      <c r="Y68">
        <v>1.806</v>
      </c>
      <c r="Z68">
        <v>17.195</v>
      </c>
      <c r="AA68">
        <v>158.614126</v>
      </c>
      <c r="AB68">
        <v>1.8171919999999999</v>
      </c>
      <c r="AC68">
        <v>60.450237999999999</v>
      </c>
      <c r="AD68" s="1">
        <v>553</v>
      </c>
      <c r="AE68">
        <v>14</v>
      </c>
      <c r="AF68">
        <v>1272</v>
      </c>
      <c r="AG68">
        <v>79</v>
      </c>
      <c r="AH68">
        <v>16.692793999999999</v>
      </c>
      <c r="AI68">
        <v>4342.6000000000004</v>
      </c>
      <c r="AJ68">
        <v>0</v>
      </c>
      <c r="AK68">
        <v>39</v>
      </c>
      <c r="AL68">
        <v>17442</v>
      </c>
      <c r="AM68">
        <v>0.86</v>
      </c>
      <c r="AN68" t="s">
        <v>69</v>
      </c>
      <c r="AO68">
        <v>2647.7130000000002</v>
      </c>
      <c r="AP68" t="s">
        <v>592</v>
      </c>
      <c r="AQ68" t="s">
        <v>116</v>
      </c>
      <c r="AR68" t="s">
        <v>118</v>
      </c>
      <c r="AS68" t="s">
        <v>116</v>
      </c>
      <c r="AT68" t="s">
        <v>118</v>
      </c>
      <c r="AU68" t="s">
        <v>169</v>
      </c>
      <c r="AV68" t="s">
        <v>275</v>
      </c>
      <c r="AW68" t="s">
        <v>69</v>
      </c>
      <c r="AX68">
        <v>2598</v>
      </c>
      <c r="AY68" t="s">
        <v>409</v>
      </c>
      <c r="AZ68">
        <v>21</v>
      </c>
      <c r="BA68" t="s">
        <v>593</v>
      </c>
      <c r="BB68">
        <v>1</v>
      </c>
      <c r="BC68">
        <v>1</v>
      </c>
      <c r="BE68" t="s">
        <v>70</v>
      </c>
      <c r="BF68">
        <v>2</v>
      </c>
      <c r="BG68" t="s">
        <v>320</v>
      </c>
      <c r="BI68" t="s">
        <v>116</v>
      </c>
      <c r="BJ68" t="s">
        <v>275</v>
      </c>
      <c r="BK68" t="s">
        <v>69</v>
      </c>
      <c r="BL68">
        <v>0.86</v>
      </c>
      <c r="BM68">
        <v>2598</v>
      </c>
      <c r="BN68" t="s">
        <v>118</v>
      </c>
      <c r="BO68" t="s">
        <v>169</v>
      </c>
      <c r="BP68">
        <v>1</v>
      </c>
      <c r="BQ68">
        <v>2647.7130000000002</v>
      </c>
      <c r="BR68">
        <v>1.1456684507406358E-2</v>
      </c>
      <c r="BS68">
        <v>0.38111509689874656</v>
      </c>
      <c r="BT68">
        <v>0.20885949496792136</v>
      </c>
      <c r="BU68">
        <v>17.195</v>
      </c>
      <c r="BV68">
        <v>0.52875821510866161</v>
      </c>
      <c r="BW68">
        <v>48.041460687015544</v>
      </c>
      <c r="BX68">
        <v>39</v>
      </c>
      <c r="BY68">
        <v>14</v>
      </c>
      <c r="BZ68">
        <v>1272</v>
      </c>
    </row>
    <row r="69" spans="1:78" ht="16.5">
      <c r="A69" s="269" t="str">
        <f t="shared" si="1"/>
        <v>송도버스</v>
      </c>
      <c r="B69" s="123" t="str">
        <f t="shared" si="2"/>
        <v>오병찬</v>
      </c>
      <c r="C69" s="124" t="str">
        <f t="shared" si="3"/>
        <v>S</v>
      </c>
      <c r="D69" s="125">
        <f t="shared" si="4"/>
        <v>1.0933887885795599</v>
      </c>
      <c r="E69" s="126">
        <f t="shared" si="5"/>
        <v>7800</v>
      </c>
      <c r="F69" s="127" t="str">
        <f t="shared" si="6"/>
        <v>8</v>
      </c>
      <c r="G69" s="128" t="str">
        <f t="shared" si="7"/>
        <v>70바2256</v>
      </c>
      <c r="H69" s="129">
        <f t="shared" si="8"/>
        <v>2</v>
      </c>
      <c r="I69" s="130">
        <f t="shared" si="9"/>
        <v>2729.8889999999997</v>
      </c>
      <c r="J69" s="131">
        <f t="shared" si="10"/>
        <v>2.4598610096925214E-2</v>
      </c>
      <c r="K69" s="131">
        <f t="shared" si="11"/>
        <v>0.32076540463043157</v>
      </c>
      <c r="L69" s="131">
        <f t="shared" si="12"/>
        <v>7.5094628389652487E-2</v>
      </c>
      <c r="M69" s="132">
        <f t="shared" si="13"/>
        <v>9.2270000000000003</v>
      </c>
      <c r="N69" s="133">
        <f t="shared" si="14"/>
        <v>0.29305220834986334</v>
      </c>
      <c r="O69" s="133">
        <f t="shared" si="15"/>
        <v>4.3591515992042176</v>
      </c>
      <c r="P69" s="215">
        <f t="shared" si="16"/>
        <v>0</v>
      </c>
      <c r="Q69" s="216">
        <f t="shared" si="17"/>
        <v>8</v>
      </c>
      <c r="R69" s="216">
        <f t="shared" si="18"/>
        <v>119</v>
      </c>
      <c r="T69">
        <v>521</v>
      </c>
      <c r="U69">
        <v>7800</v>
      </c>
      <c r="V69" t="s">
        <v>276</v>
      </c>
      <c r="W69">
        <v>2729.8890000000001</v>
      </c>
      <c r="X69">
        <v>1189.252</v>
      </c>
      <c r="Y69">
        <v>2.2949999999999999</v>
      </c>
      <c r="Z69">
        <v>9.2270000000000003</v>
      </c>
      <c r="AA69">
        <v>151.836343</v>
      </c>
      <c r="AB69">
        <v>3.734963</v>
      </c>
      <c r="AC69">
        <v>48.703845999999999</v>
      </c>
      <c r="AD69" s="1">
        <v>205</v>
      </c>
      <c r="AE69">
        <v>8</v>
      </c>
      <c r="AF69">
        <v>119</v>
      </c>
      <c r="AG69">
        <v>77</v>
      </c>
      <c r="AH69">
        <v>17.979154000000001</v>
      </c>
      <c r="AI69">
        <v>770.9</v>
      </c>
      <c r="AJ69">
        <v>0</v>
      </c>
      <c r="AK69">
        <v>0</v>
      </c>
      <c r="AL69">
        <v>0</v>
      </c>
      <c r="AM69">
        <v>1.0933887885795599</v>
      </c>
      <c r="AN69" t="s">
        <v>71</v>
      </c>
      <c r="AO69">
        <v>2460.8739999999998</v>
      </c>
      <c r="AP69" t="s">
        <v>594</v>
      </c>
      <c r="AQ69" t="s">
        <v>116</v>
      </c>
      <c r="AR69" t="s">
        <v>118</v>
      </c>
      <c r="AS69" t="s">
        <v>116</v>
      </c>
      <c r="AT69" t="s">
        <v>118</v>
      </c>
      <c r="AU69" t="s">
        <v>204</v>
      </c>
      <c r="AV69" t="s">
        <v>276</v>
      </c>
      <c r="AW69" t="s">
        <v>71</v>
      </c>
      <c r="AX69">
        <v>7800</v>
      </c>
      <c r="AY69" t="s">
        <v>429</v>
      </c>
      <c r="AZ69">
        <v>1</v>
      </c>
      <c r="BA69" t="s">
        <v>382</v>
      </c>
      <c r="BB69">
        <v>2</v>
      </c>
      <c r="BC69">
        <v>1</v>
      </c>
      <c r="BE69" t="s">
        <v>71</v>
      </c>
      <c r="BF69">
        <v>0</v>
      </c>
      <c r="BG69" t="s">
        <v>318</v>
      </c>
      <c r="BI69" t="s">
        <v>116</v>
      </c>
      <c r="BJ69" t="s">
        <v>276</v>
      </c>
      <c r="BK69" t="s">
        <v>71</v>
      </c>
      <c r="BL69">
        <v>1.0933887885795599</v>
      </c>
      <c r="BM69">
        <v>7800</v>
      </c>
      <c r="BN69" t="s">
        <v>118</v>
      </c>
      <c r="BO69" t="s">
        <v>204</v>
      </c>
      <c r="BP69">
        <v>2</v>
      </c>
      <c r="BQ69">
        <v>2729.8889999999997</v>
      </c>
      <c r="BR69">
        <v>2.4598610096925214E-2</v>
      </c>
      <c r="BS69">
        <v>0.32076540463043157</v>
      </c>
      <c r="BT69">
        <v>7.5094628389652474E-2</v>
      </c>
      <c r="BU69">
        <v>9.2270000000000003</v>
      </c>
      <c r="BV69">
        <v>0.29305220834986334</v>
      </c>
      <c r="BW69">
        <v>4.3591515992042176</v>
      </c>
      <c r="BX69">
        <v>0</v>
      </c>
      <c r="BY69">
        <v>8</v>
      </c>
      <c r="BZ69">
        <v>119</v>
      </c>
    </row>
    <row r="70" spans="1:78" ht="16.5">
      <c r="A70" s="270" t="str">
        <f t="shared" si="1"/>
        <v>송도버스</v>
      </c>
      <c r="B70" s="107" t="str">
        <f t="shared" si="2"/>
        <v>오승근</v>
      </c>
      <c r="C70" s="108" t="str">
        <f t="shared" si="3"/>
        <v>A</v>
      </c>
      <c r="D70" s="109">
        <f t="shared" si="4"/>
        <v>0.96713240951237045</v>
      </c>
      <c r="E70" s="110">
        <f t="shared" si="5"/>
        <v>9933</v>
      </c>
      <c r="F70" s="111" t="str">
        <f t="shared" si="6"/>
        <v>8</v>
      </c>
      <c r="G70" s="112" t="str">
        <f t="shared" si="7"/>
        <v>70바2271</v>
      </c>
      <c r="H70" s="113">
        <f t="shared" si="8"/>
        <v>10</v>
      </c>
      <c r="I70" s="114">
        <f t="shared" si="9"/>
        <v>2629.9590000000003</v>
      </c>
      <c r="J70" s="115">
        <f t="shared" si="10"/>
        <v>1.266915189071607E-2</v>
      </c>
      <c r="K70" s="115">
        <f t="shared" si="11"/>
        <v>0.38652743055492422</v>
      </c>
      <c r="L70" s="115">
        <f t="shared" si="12"/>
        <v>0.25779869572111197</v>
      </c>
      <c r="M70" s="116">
        <f t="shared" si="13"/>
        <v>13.507999999999999</v>
      </c>
      <c r="N70" s="117">
        <f t="shared" si="14"/>
        <v>0.22814043869124953</v>
      </c>
      <c r="O70" s="117">
        <f t="shared" si="15"/>
        <v>10.874694244282894</v>
      </c>
      <c r="P70" s="217">
        <f t="shared" si="16"/>
        <v>50</v>
      </c>
      <c r="Q70" s="218">
        <f t="shared" si="17"/>
        <v>6</v>
      </c>
      <c r="R70" s="218">
        <f t="shared" si="18"/>
        <v>286</v>
      </c>
      <c r="T70">
        <v>521</v>
      </c>
      <c r="U70">
        <v>9933</v>
      </c>
      <c r="V70" t="s">
        <v>277</v>
      </c>
      <c r="W70">
        <v>2629.9589999999998</v>
      </c>
      <c r="X70">
        <v>1292.8330000000001</v>
      </c>
      <c r="Y70">
        <v>2.0339999999999998</v>
      </c>
      <c r="Z70">
        <v>13.507999999999999</v>
      </c>
      <c r="AA70">
        <v>154.55051900000001</v>
      </c>
      <c r="AB70">
        <v>1.958024</v>
      </c>
      <c r="AC70">
        <v>59.738014999999997</v>
      </c>
      <c r="AD70" s="1">
        <v>678</v>
      </c>
      <c r="AE70">
        <v>6</v>
      </c>
      <c r="AF70">
        <v>286</v>
      </c>
      <c r="AG70">
        <v>80</v>
      </c>
      <c r="AH70">
        <v>17.016824</v>
      </c>
      <c r="AI70">
        <v>3545.3</v>
      </c>
      <c r="AJ70">
        <v>0</v>
      </c>
      <c r="AK70">
        <v>50</v>
      </c>
      <c r="AL70">
        <v>14027</v>
      </c>
      <c r="AM70">
        <v>0.96713240951237045</v>
      </c>
      <c r="AN70" t="s">
        <v>66</v>
      </c>
      <c r="AO70">
        <v>1063.7929999999999</v>
      </c>
      <c r="AP70" t="s">
        <v>595</v>
      </c>
      <c r="AQ70" t="s">
        <v>116</v>
      </c>
      <c r="AR70" t="s">
        <v>118</v>
      </c>
      <c r="AS70" t="s">
        <v>116</v>
      </c>
      <c r="AT70" t="s">
        <v>118</v>
      </c>
      <c r="AU70" t="s">
        <v>208</v>
      </c>
      <c r="AV70" t="s">
        <v>277</v>
      </c>
      <c r="AW70" t="s">
        <v>66</v>
      </c>
      <c r="AX70">
        <v>9933</v>
      </c>
      <c r="AY70" t="s">
        <v>437</v>
      </c>
      <c r="AZ70">
        <v>3</v>
      </c>
      <c r="BA70" t="s">
        <v>596</v>
      </c>
      <c r="BB70">
        <v>10</v>
      </c>
      <c r="BC70">
        <v>1</v>
      </c>
      <c r="BE70" t="s">
        <v>71</v>
      </c>
      <c r="BF70">
        <v>-1</v>
      </c>
      <c r="BG70" t="s">
        <v>319</v>
      </c>
      <c r="BI70" t="s">
        <v>116</v>
      </c>
      <c r="BJ70" t="s">
        <v>277</v>
      </c>
      <c r="BK70" t="s">
        <v>66</v>
      </c>
      <c r="BL70">
        <v>0.96713240951237045</v>
      </c>
      <c r="BM70">
        <v>9933</v>
      </c>
      <c r="BN70" t="s">
        <v>118</v>
      </c>
      <c r="BO70" t="s">
        <v>208</v>
      </c>
      <c r="BP70">
        <v>10</v>
      </c>
      <c r="BQ70">
        <v>2629.9590000000003</v>
      </c>
      <c r="BR70">
        <v>1.266915189071607E-2</v>
      </c>
      <c r="BS70">
        <v>0.38652743055492422</v>
      </c>
      <c r="BT70">
        <v>0.25779869572111203</v>
      </c>
      <c r="BU70">
        <v>13.507999999999999</v>
      </c>
      <c r="BV70">
        <v>0.22814043869124953</v>
      </c>
      <c r="BW70">
        <v>10.874694244282894</v>
      </c>
      <c r="BX70">
        <v>50</v>
      </c>
      <c r="BY70">
        <v>6</v>
      </c>
      <c r="BZ70">
        <v>286</v>
      </c>
    </row>
    <row r="71" spans="1:78" ht="16.5">
      <c r="A71" s="269" t="str">
        <f t="shared" ref="A71:A132" si="19">BI71</f>
        <v>송도버스</v>
      </c>
      <c r="B71" s="123" t="str">
        <f t="shared" ref="B71:B132" si="20">IF(BJ71="NULL", E71, BJ71)</f>
        <v>우관석</v>
      </c>
      <c r="C71" s="124" t="str">
        <f t="shared" ref="C71:C132" si="21">BK71</f>
        <v>S</v>
      </c>
      <c r="D71" s="125">
        <f t="shared" ref="D71:D132" si="22">BL71</f>
        <v>1.0887503438161952</v>
      </c>
      <c r="E71" s="126">
        <f t="shared" ref="E71:E132" si="23">U71</f>
        <v>3323</v>
      </c>
      <c r="F71" s="127" t="str">
        <f t="shared" ref="F71:F132" si="24">BN71</f>
        <v>16-1</v>
      </c>
      <c r="G71" s="128" t="str">
        <f t="shared" ref="G71:G132" si="25">BO71</f>
        <v>70바2324</v>
      </c>
      <c r="H71" s="129">
        <f t="shared" ref="H71:H132" si="26">BP71</f>
        <v>11</v>
      </c>
      <c r="I71" s="130">
        <f t="shared" ref="I71:I132" si="27">BQ71</f>
        <v>2157.201</v>
      </c>
      <c r="J71" s="131">
        <f t="shared" ref="J71:J132" si="28">AB71/AA71</f>
        <v>1.7672783305988222E-2</v>
      </c>
      <c r="K71" s="131">
        <f t="shared" ref="K71:K132" si="29">AC71/AA71</f>
        <v>0.26600457200262934</v>
      </c>
      <c r="L71" s="131">
        <f t="shared" ref="L71:L132" si="30">AD71/I71</f>
        <v>0.12145368002332652</v>
      </c>
      <c r="M71" s="132">
        <f t="shared" ref="M71:M132" si="31">Z71</f>
        <v>6.7839999999999998</v>
      </c>
      <c r="N71" s="133">
        <f t="shared" ref="N71:N132" si="32">BV71</f>
        <v>4.6356366421116992E-2</v>
      </c>
      <c r="O71" s="133">
        <f t="shared" ref="O71:O132" si="33">BW71</f>
        <v>3.7085093136893597</v>
      </c>
      <c r="P71" s="215">
        <f t="shared" ref="P71:P132" si="34">AK71</f>
        <v>8</v>
      </c>
      <c r="Q71" s="216">
        <f t="shared" ref="Q71:Q132" si="35">AE71</f>
        <v>1</v>
      </c>
      <c r="R71" s="216">
        <f t="shared" ref="R71:R132" si="36">AF71</f>
        <v>80</v>
      </c>
      <c r="T71">
        <v>521</v>
      </c>
      <c r="U71">
        <v>3323</v>
      </c>
      <c r="V71" t="s">
        <v>322</v>
      </c>
      <c r="W71">
        <v>2157.201</v>
      </c>
      <c r="X71">
        <v>836.01599999999996</v>
      </c>
      <c r="Y71">
        <v>2.58</v>
      </c>
      <c r="Z71">
        <v>6.7839999999999998</v>
      </c>
      <c r="AA71">
        <v>122.424689</v>
      </c>
      <c r="AB71">
        <v>2.1635849999999999</v>
      </c>
      <c r="AC71">
        <v>32.565527000000003</v>
      </c>
      <c r="AD71" s="1">
        <v>262</v>
      </c>
      <c r="AE71">
        <v>1</v>
      </c>
      <c r="AF71">
        <v>80</v>
      </c>
      <c r="AG71">
        <v>81</v>
      </c>
      <c r="AH71">
        <v>17.620636000000001</v>
      </c>
      <c r="AI71">
        <v>130.69999999999999</v>
      </c>
      <c r="AJ71">
        <v>0</v>
      </c>
      <c r="AK71">
        <v>8</v>
      </c>
      <c r="AL71">
        <v>2979</v>
      </c>
      <c r="AM71">
        <v>1.0887503438161952</v>
      </c>
      <c r="AN71" t="s">
        <v>71</v>
      </c>
      <c r="AO71">
        <v>299.18400000000003</v>
      </c>
      <c r="AP71" t="s">
        <v>597</v>
      </c>
      <c r="AQ71" t="s">
        <v>116</v>
      </c>
      <c r="AR71" t="s">
        <v>117</v>
      </c>
      <c r="AS71" t="s">
        <v>116</v>
      </c>
      <c r="AT71" t="s">
        <v>117</v>
      </c>
      <c r="AU71" t="s">
        <v>185</v>
      </c>
      <c r="AV71" t="s">
        <v>322</v>
      </c>
      <c r="AW71" t="s">
        <v>71</v>
      </c>
      <c r="AX71">
        <v>3323</v>
      </c>
      <c r="AY71" t="s">
        <v>417</v>
      </c>
      <c r="AZ71">
        <v>1</v>
      </c>
      <c r="BA71" t="s">
        <v>454</v>
      </c>
      <c r="BB71">
        <v>11</v>
      </c>
      <c r="BC71">
        <v>1</v>
      </c>
      <c r="BE71" t="s">
        <v>71</v>
      </c>
      <c r="BF71">
        <v>0</v>
      </c>
      <c r="BG71" t="s">
        <v>318</v>
      </c>
      <c r="BI71" t="s">
        <v>116</v>
      </c>
      <c r="BJ71" t="s">
        <v>322</v>
      </c>
      <c r="BK71" t="s">
        <v>71</v>
      </c>
      <c r="BL71">
        <v>1.0887503438161952</v>
      </c>
      <c r="BM71">
        <v>3323</v>
      </c>
      <c r="BN71" t="s">
        <v>117</v>
      </c>
      <c r="BO71" t="s">
        <v>185</v>
      </c>
      <c r="BP71">
        <v>11</v>
      </c>
      <c r="BQ71">
        <v>2157.201</v>
      </c>
      <c r="BR71">
        <v>1.7672783305988222E-2</v>
      </c>
      <c r="BS71">
        <v>0.26600457200262934</v>
      </c>
      <c r="BT71">
        <v>0.12145368002332652</v>
      </c>
      <c r="BU71">
        <v>6.7839999999999998</v>
      </c>
      <c r="BV71">
        <v>4.6356366421116992E-2</v>
      </c>
      <c r="BW71">
        <v>3.7085093136893597</v>
      </c>
      <c r="BX71">
        <v>8</v>
      </c>
      <c r="BY71">
        <v>1</v>
      </c>
      <c r="BZ71">
        <v>80</v>
      </c>
    </row>
    <row r="72" spans="1:78" ht="16.5">
      <c r="A72" s="270" t="str">
        <f t="shared" si="19"/>
        <v>송도버스</v>
      </c>
      <c r="B72" s="107" t="str">
        <f t="shared" si="20"/>
        <v>유영욱</v>
      </c>
      <c r="C72" s="108" t="str">
        <f t="shared" si="21"/>
        <v>C</v>
      </c>
      <c r="D72" s="109">
        <f t="shared" si="22"/>
        <v>0.89242867715852259</v>
      </c>
      <c r="E72" s="110">
        <f t="shared" si="23"/>
        <v>8199</v>
      </c>
      <c r="F72" s="111" t="str">
        <f t="shared" si="24"/>
        <v>8</v>
      </c>
      <c r="G72" s="112" t="str">
        <f t="shared" si="25"/>
        <v>70바2319</v>
      </c>
      <c r="H72" s="113">
        <f t="shared" si="26"/>
        <v>9</v>
      </c>
      <c r="I72" s="114">
        <f t="shared" si="27"/>
        <v>2608.9499999999998</v>
      </c>
      <c r="J72" s="115">
        <f t="shared" si="28"/>
        <v>5.666067590864127E-3</v>
      </c>
      <c r="K72" s="115">
        <f t="shared" si="29"/>
        <v>0.35560025471794438</v>
      </c>
      <c r="L72" s="115">
        <f t="shared" si="30"/>
        <v>0.26945706126985952</v>
      </c>
      <c r="M72" s="116">
        <f t="shared" si="31"/>
        <v>13.401</v>
      </c>
      <c r="N72" s="117">
        <f t="shared" si="32"/>
        <v>0.42162555817474467</v>
      </c>
      <c r="O72" s="117">
        <f t="shared" si="33"/>
        <v>13.147051495812493</v>
      </c>
      <c r="P72" s="217">
        <f t="shared" si="34"/>
        <v>35</v>
      </c>
      <c r="Q72" s="218">
        <f t="shared" si="35"/>
        <v>11</v>
      </c>
      <c r="R72" s="218">
        <f t="shared" si="36"/>
        <v>343</v>
      </c>
      <c r="T72">
        <v>521</v>
      </c>
      <c r="U72">
        <v>8199</v>
      </c>
      <c r="V72" t="s">
        <v>278</v>
      </c>
      <c r="W72">
        <v>2608.9499999999998</v>
      </c>
      <c r="X72">
        <v>1382.0329999999999</v>
      </c>
      <c r="Y72">
        <v>1.8879999999999999</v>
      </c>
      <c r="Z72">
        <v>13.401</v>
      </c>
      <c r="AA72">
        <v>153.980514</v>
      </c>
      <c r="AB72">
        <v>0.87246400000000002</v>
      </c>
      <c r="AC72">
        <v>54.755510000000001</v>
      </c>
      <c r="AD72" s="1">
        <v>703</v>
      </c>
      <c r="AE72">
        <v>11</v>
      </c>
      <c r="AF72">
        <v>343</v>
      </c>
      <c r="AG72">
        <v>78</v>
      </c>
      <c r="AH72">
        <v>16.943377000000002</v>
      </c>
      <c r="AI72">
        <v>2021.3</v>
      </c>
      <c r="AJ72">
        <v>0</v>
      </c>
      <c r="AK72">
        <v>35</v>
      </c>
      <c r="AL72">
        <v>7691</v>
      </c>
      <c r="AM72">
        <v>0.89242867715852259</v>
      </c>
      <c r="AN72" t="s">
        <v>69</v>
      </c>
      <c r="AO72">
        <v>1395.942</v>
      </c>
      <c r="AP72" t="s">
        <v>598</v>
      </c>
      <c r="AQ72" t="s">
        <v>116</v>
      </c>
      <c r="AR72" t="s">
        <v>118</v>
      </c>
      <c r="AS72" t="s">
        <v>116</v>
      </c>
      <c r="AT72" t="s">
        <v>118</v>
      </c>
      <c r="AU72" t="s">
        <v>223</v>
      </c>
      <c r="AV72" t="s">
        <v>278</v>
      </c>
      <c r="AW72" t="s">
        <v>69</v>
      </c>
      <c r="AX72">
        <v>8199</v>
      </c>
      <c r="AY72" t="s">
        <v>409</v>
      </c>
      <c r="AZ72">
        <v>3</v>
      </c>
      <c r="BA72" t="s">
        <v>352</v>
      </c>
      <c r="BB72">
        <v>9</v>
      </c>
      <c r="BC72">
        <v>1</v>
      </c>
      <c r="BE72" t="s">
        <v>69</v>
      </c>
      <c r="BF72">
        <v>0</v>
      </c>
      <c r="BG72" t="s">
        <v>318</v>
      </c>
      <c r="BI72" t="s">
        <v>116</v>
      </c>
      <c r="BJ72" t="s">
        <v>278</v>
      </c>
      <c r="BK72" t="s">
        <v>69</v>
      </c>
      <c r="BL72">
        <v>0.89242867715852259</v>
      </c>
      <c r="BM72">
        <v>8199</v>
      </c>
      <c r="BN72" t="s">
        <v>118</v>
      </c>
      <c r="BO72" t="s">
        <v>223</v>
      </c>
      <c r="BP72">
        <v>9</v>
      </c>
      <c r="BQ72">
        <v>2608.9499999999998</v>
      </c>
      <c r="BR72">
        <v>5.666067590864127E-3</v>
      </c>
      <c r="BS72">
        <v>0.35560025471794438</v>
      </c>
      <c r="BT72">
        <v>0.26945706126985952</v>
      </c>
      <c r="BU72">
        <v>13.401</v>
      </c>
      <c r="BV72">
        <v>0.42162555817474467</v>
      </c>
      <c r="BW72">
        <v>13.147051495812493</v>
      </c>
      <c r="BX72">
        <v>35</v>
      </c>
      <c r="BY72">
        <v>11</v>
      </c>
      <c r="BZ72">
        <v>343</v>
      </c>
    </row>
    <row r="73" spans="1:78" ht="16.5">
      <c r="A73" s="269" t="str">
        <f t="shared" si="19"/>
        <v>송도버스</v>
      </c>
      <c r="B73" s="123" t="str">
        <f t="shared" si="20"/>
        <v>유원민</v>
      </c>
      <c r="C73" s="124" t="str">
        <f t="shared" si="21"/>
        <v>B</v>
      </c>
      <c r="D73" s="125">
        <f t="shared" si="22"/>
        <v>0.91611299444616456</v>
      </c>
      <c r="E73" s="126">
        <f t="shared" si="23"/>
        <v>7248</v>
      </c>
      <c r="F73" s="127" t="str">
        <f t="shared" si="24"/>
        <v>8</v>
      </c>
      <c r="G73" s="128" t="str">
        <f t="shared" si="25"/>
        <v>70바2287</v>
      </c>
      <c r="H73" s="129">
        <f t="shared" si="26"/>
        <v>12</v>
      </c>
      <c r="I73" s="130">
        <f t="shared" si="27"/>
        <v>2472.0640000000003</v>
      </c>
      <c r="J73" s="131">
        <f t="shared" si="28"/>
        <v>1.1292983107797742E-2</v>
      </c>
      <c r="K73" s="131">
        <f t="shared" si="29"/>
        <v>0.38384148556635178</v>
      </c>
      <c r="L73" s="131">
        <f t="shared" si="30"/>
        <v>0.27224214259824986</v>
      </c>
      <c r="M73" s="132">
        <f t="shared" si="31"/>
        <v>11.629</v>
      </c>
      <c r="N73" s="133">
        <f t="shared" si="32"/>
        <v>8.0904054263967268E-2</v>
      </c>
      <c r="O73" s="133">
        <f t="shared" si="33"/>
        <v>9.1017061046963175</v>
      </c>
      <c r="P73" s="215">
        <f t="shared" si="34"/>
        <v>38</v>
      </c>
      <c r="Q73" s="216">
        <f t="shared" si="35"/>
        <v>2</v>
      </c>
      <c r="R73" s="216">
        <f t="shared" si="36"/>
        <v>225</v>
      </c>
      <c r="T73">
        <v>521</v>
      </c>
      <c r="U73">
        <v>7248</v>
      </c>
      <c r="V73" t="s">
        <v>391</v>
      </c>
      <c r="W73">
        <v>2476.8820000000001</v>
      </c>
      <c r="X73">
        <v>1208.502</v>
      </c>
      <c r="Y73">
        <v>2.0499999999999998</v>
      </c>
      <c r="Z73">
        <v>11.629</v>
      </c>
      <c r="AA73">
        <v>149.082752</v>
      </c>
      <c r="AB73">
        <v>1.683589</v>
      </c>
      <c r="AC73">
        <v>57.224145</v>
      </c>
      <c r="AD73" s="1">
        <v>673</v>
      </c>
      <c r="AE73">
        <v>2</v>
      </c>
      <c r="AF73">
        <v>225</v>
      </c>
      <c r="AG73">
        <v>72</v>
      </c>
      <c r="AH73">
        <v>16.614141</v>
      </c>
      <c r="AI73">
        <v>3269.4</v>
      </c>
      <c r="AJ73">
        <v>0</v>
      </c>
      <c r="AK73">
        <v>38</v>
      </c>
      <c r="AL73">
        <v>20219</v>
      </c>
      <c r="AM73">
        <v>0.91611299444616456</v>
      </c>
      <c r="AN73" t="s">
        <v>68</v>
      </c>
      <c r="AO73">
        <v>456.19799999999998</v>
      </c>
      <c r="AP73" t="s">
        <v>599</v>
      </c>
      <c r="AQ73" t="s">
        <v>116</v>
      </c>
      <c r="AR73" t="s">
        <v>118</v>
      </c>
      <c r="AS73" t="s">
        <v>116</v>
      </c>
      <c r="AT73" t="s">
        <v>118</v>
      </c>
      <c r="AU73" t="s">
        <v>211</v>
      </c>
      <c r="AV73" t="s">
        <v>391</v>
      </c>
      <c r="AW73" t="s">
        <v>68</v>
      </c>
      <c r="AX73">
        <v>7248</v>
      </c>
      <c r="AY73" t="s">
        <v>415</v>
      </c>
      <c r="AZ73">
        <v>8</v>
      </c>
      <c r="BA73" t="s">
        <v>416</v>
      </c>
      <c r="BB73">
        <v>12</v>
      </c>
      <c r="BC73">
        <v>1</v>
      </c>
      <c r="BE73" t="s">
        <v>68</v>
      </c>
      <c r="BF73">
        <v>0</v>
      </c>
      <c r="BG73" t="s">
        <v>318</v>
      </c>
      <c r="BI73" t="s">
        <v>116</v>
      </c>
      <c r="BJ73" t="s">
        <v>391</v>
      </c>
      <c r="BK73" t="s">
        <v>68</v>
      </c>
      <c r="BL73">
        <v>0.91611299444616456</v>
      </c>
      <c r="BM73">
        <v>7248</v>
      </c>
      <c r="BN73" t="s">
        <v>118</v>
      </c>
      <c r="BO73" t="s">
        <v>211</v>
      </c>
      <c r="BP73">
        <v>12</v>
      </c>
      <c r="BQ73">
        <v>2472.0640000000003</v>
      </c>
      <c r="BR73">
        <v>1.1292983107797742E-2</v>
      </c>
      <c r="BS73">
        <v>0.38384148556635178</v>
      </c>
      <c r="BT73">
        <v>0.27171258057509401</v>
      </c>
      <c r="BU73">
        <v>11.629</v>
      </c>
      <c r="BV73">
        <v>8.0904054263967268E-2</v>
      </c>
      <c r="BW73">
        <v>9.1017061046963175</v>
      </c>
      <c r="BX73">
        <v>38</v>
      </c>
      <c r="BY73">
        <v>2</v>
      </c>
      <c r="BZ73">
        <v>225</v>
      </c>
    </row>
    <row r="74" spans="1:78" ht="16.5">
      <c r="A74" s="270" t="str">
        <f t="shared" si="19"/>
        <v>송도버스</v>
      </c>
      <c r="B74" s="107" t="str">
        <f t="shared" si="20"/>
        <v>유주현</v>
      </c>
      <c r="C74" s="108" t="str">
        <f t="shared" si="21"/>
        <v>D</v>
      </c>
      <c r="D74" s="109">
        <f t="shared" si="22"/>
        <v>0.82465691131851149</v>
      </c>
      <c r="E74" s="110">
        <f t="shared" si="23"/>
        <v>8628</v>
      </c>
      <c r="F74" s="111" t="str">
        <f t="shared" si="24"/>
        <v>8</v>
      </c>
      <c r="G74" s="112" t="str">
        <f t="shared" si="25"/>
        <v>70바2256</v>
      </c>
      <c r="H74" s="113">
        <f t="shared" si="26"/>
        <v>9</v>
      </c>
      <c r="I74" s="114">
        <f t="shared" si="27"/>
        <v>1652.3759999999997</v>
      </c>
      <c r="J74" s="115">
        <f t="shared" si="28"/>
        <v>2.3658095408267241E-3</v>
      </c>
      <c r="K74" s="115">
        <f t="shared" si="29"/>
        <v>0.38782701441856837</v>
      </c>
      <c r="L74" s="115">
        <f t="shared" si="30"/>
        <v>3.0864645819111393E-2</v>
      </c>
      <c r="M74" s="116">
        <f t="shared" si="31"/>
        <v>15.51</v>
      </c>
      <c r="N74" s="117">
        <f t="shared" si="32"/>
        <v>0.18155674011241996</v>
      </c>
      <c r="O74" s="117">
        <f t="shared" si="33"/>
        <v>35.100969755067858</v>
      </c>
      <c r="P74" s="217">
        <f t="shared" si="34"/>
        <v>24</v>
      </c>
      <c r="Q74" s="218">
        <f t="shared" si="35"/>
        <v>3</v>
      </c>
      <c r="R74" s="218">
        <f t="shared" si="36"/>
        <v>580</v>
      </c>
      <c r="T74">
        <v>521</v>
      </c>
      <c r="U74">
        <v>8628</v>
      </c>
      <c r="V74" t="s">
        <v>279</v>
      </c>
      <c r="W74">
        <v>1652.376</v>
      </c>
      <c r="X74">
        <v>874.5</v>
      </c>
      <c r="Y74">
        <v>1.89</v>
      </c>
      <c r="Z74">
        <v>15.51</v>
      </c>
      <c r="AA74">
        <v>90.871643000000006</v>
      </c>
      <c r="AB74">
        <v>0.21498500000000001</v>
      </c>
      <c r="AC74">
        <v>35.242477999999998</v>
      </c>
      <c r="AD74" s="1">
        <v>51</v>
      </c>
      <c r="AE74">
        <v>3</v>
      </c>
      <c r="AF74">
        <v>580</v>
      </c>
      <c r="AG74">
        <v>82</v>
      </c>
      <c r="AH74">
        <v>18.183626</v>
      </c>
      <c r="AI74">
        <v>1817.5</v>
      </c>
      <c r="AJ74">
        <v>2.5</v>
      </c>
      <c r="AK74">
        <v>24</v>
      </c>
      <c r="AL74">
        <v>8875</v>
      </c>
      <c r="AM74">
        <v>0.82465691131851149</v>
      </c>
      <c r="AN74" t="s">
        <v>67</v>
      </c>
      <c r="AO74">
        <v>307.32499999999999</v>
      </c>
      <c r="AP74" t="s">
        <v>600</v>
      </c>
      <c r="AQ74" t="s">
        <v>116</v>
      </c>
      <c r="AR74" t="s">
        <v>118</v>
      </c>
      <c r="AS74" t="s">
        <v>116</v>
      </c>
      <c r="AT74" t="s">
        <v>118</v>
      </c>
      <c r="AU74" t="s">
        <v>204</v>
      </c>
      <c r="AV74" t="s">
        <v>279</v>
      </c>
      <c r="AW74" t="s">
        <v>67</v>
      </c>
      <c r="AX74">
        <v>8628</v>
      </c>
      <c r="AY74" t="s">
        <v>406</v>
      </c>
      <c r="AZ74">
        <v>13</v>
      </c>
      <c r="BA74" t="s">
        <v>380</v>
      </c>
      <c r="BB74">
        <v>9</v>
      </c>
      <c r="BC74">
        <v>1</v>
      </c>
      <c r="BE74" t="s">
        <v>67</v>
      </c>
      <c r="BF74">
        <v>0</v>
      </c>
      <c r="BG74" t="s">
        <v>318</v>
      </c>
      <c r="BI74" t="s">
        <v>116</v>
      </c>
      <c r="BJ74" t="s">
        <v>279</v>
      </c>
      <c r="BK74" t="s">
        <v>67</v>
      </c>
      <c r="BL74">
        <v>0.82465691131851149</v>
      </c>
      <c r="BM74">
        <v>8628</v>
      </c>
      <c r="BN74" t="s">
        <v>118</v>
      </c>
      <c r="BO74" t="s">
        <v>204</v>
      </c>
      <c r="BP74">
        <v>9</v>
      </c>
      <c r="BQ74">
        <v>1652.3759999999997</v>
      </c>
      <c r="BR74">
        <v>2.3658095408267241E-3</v>
      </c>
      <c r="BS74">
        <v>0.38782701441856837</v>
      </c>
      <c r="BT74">
        <v>3.0864645819111389E-2</v>
      </c>
      <c r="BU74">
        <v>15.51</v>
      </c>
      <c r="BV74">
        <v>0.18155674011241996</v>
      </c>
      <c r="BW74">
        <v>35.100969755067858</v>
      </c>
      <c r="BX74">
        <v>24</v>
      </c>
      <c r="BY74">
        <v>3</v>
      </c>
      <c r="BZ74">
        <v>580</v>
      </c>
    </row>
    <row r="75" spans="1:78" ht="16.5">
      <c r="A75" s="269" t="str">
        <f t="shared" si="19"/>
        <v>송도버스</v>
      </c>
      <c r="B75" s="123" t="str">
        <f t="shared" si="20"/>
        <v>유태선</v>
      </c>
      <c r="C75" s="124" t="str">
        <f t="shared" si="21"/>
        <v>C</v>
      </c>
      <c r="D75" s="125">
        <f t="shared" si="22"/>
        <v>0.85207711192138702</v>
      </c>
      <c r="E75" s="126">
        <f t="shared" si="23"/>
        <v>6459</v>
      </c>
      <c r="F75" s="127" t="str">
        <f t="shared" si="24"/>
        <v>8</v>
      </c>
      <c r="G75" s="128" t="str">
        <f t="shared" si="25"/>
        <v>70바2240</v>
      </c>
      <c r="H75" s="129">
        <f t="shared" si="26"/>
        <v>12</v>
      </c>
      <c r="I75" s="130">
        <f t="shared" si="27"/>
        <v>1956.3360000000002</v>
      </c>
      <c r="J75" s="131">
        <f t="shared" si="28"/>
        <v>2.5368221447285205E-2</v>
      </c>
      <c r="K75" s="131">
        <f t="shared" si="29"/>
        <v>0.3428986248239469</v>
      </c>
      <c r="L75" s="131">
        <f t="shared" si="30"/>
        <v>0.19168486394975093</v>
      </c>
      <c r="M75" s="132">
        <f t="shared" si="31"/>
        <v>14.638</v>
      </c>
      <c r="N75" s="133">
        <f t="shared" si="32"/>
        <v>0.92008734695880456</v>
      </c>
      <c r="O75" s="133">
        <f t="shared" si="33"/>
        <v>30.771810159400019</v>
      </c>
      <c r="P75" s="215">
        <f t="shared" si="34"/>
        <v>20</v>
      </c>
      <c r="Q75" s="216">
        <f t="shared" si="35"/>
        <v>18</v>
      </c>
      <c r="R75" s="216">
        <f t="shared" si="36"/>
        <v>602</v>
      </c>
      <c r="T75">
        <v>521</v>
      </c>
      <c r="U75">
        <v>6459</v>
      </c>
      <c r="V75" t="s">
        <v>392</v>
      </c>
      <c r="W75">
        <v>1956.336</v>
      </c>
      <c r="X75">
        <v>1017.428</v>
      </c>
      <c r="Y75">
        <v>1.923</v>
      </c>
      <c r="Z75">
        <v>14.638</v>
      </c>
      <c r="AA75">
        <v>107.931926</v>
      </c>
      <c r="AB75">
        <v>2.7380409999999999</v>
      </c>
      <c r="AC75">
        <v>37.009709000000001</v>
      </c>
      <c r="AD75" s="1">
        <v>375</v>
      </c>
      <c r="AE75">
        <v>18</v>
      </c>
      <c r="AF75">
        <v>602</v>
      </c>
      <c r="AG75">
        <v>76</v>
      </c>
      <c r="AH75">
        <v>18.125647000000001</v>
      </c>
      <c r="AI75">
        <v>3983.1</v>
      </c>
      <c r="AJ75">
        <v>0</v>
      </c>
      <c r="AK75">
        <v>20</v>
      </c>
      <c r="AL75">
        <v>6044</v>
      </c>
      <c r="AM75">
        <v>0.85207711192138702</v>
      </c>
      <c r="AN75" t="s">
        <v>69</v>
      </c>
      <c r="AO75">
        <v>299.06799999999998</v>
      </c>
      <c r="AP75" t="s">
        <v>601</v>
      </c>
      <c r="AQ75" t="s">
        <v>116</v>
      </c>
      <c r="AR75" t="s">
        <v>118</v>
      </c>
      <c r="AS75" t="s">
        <v>116</v>
      </c>
      <c r="AT75" t="s">
        <v>118</v>
      </c>
      <c r="AU75" t="s">
        <v>196</v>
      </c>
      <c r="AV75" t="s">
        <v>392</v>
      </c>
      <c r="AW75" t="s">
        <v>69</v>
      </c>
      <c r="AX75">
        <v>6459</v>
      </c>
      <c r="AY75" t="s">
        <v>409</v>
      </c>
      <c r="AZ75">
        <v>25</v>
      </c>
      <c r="BA75" t="s">
        <v>602</v>
      </c>
      <c r="BB75">
        <v>12</v>
      </c>
      <c r="BC75">
        <v>1</v>
      </c>
      <c r="BE75" t="s">
        <v>69</v>
      </c>
      <c r="BF75">
        <v>0</v>
      </c>
      <c r="BG75" t="s">
        <v>318</v>
      </c>
      <c r="BI75" t="s">
        <v>116</v>
      </c>
      <c r="BJ75" t="s">
        <v>392</v>
      </c>
      <c r="BK75" t="s">
        <v>69</v>
      </c>
      <c r="BL75">
        <v>0.85207711192138702</v>
      </c>
      <c r="BM75">
        <v>6459</v>
      </c>
      <c r="BN75" t="s">
        <v>118</v>
      </c>
      <c r="BO75" t="s">
        <v>196</v>
      </c>
      <c r="BP75">
        <v>12</v>
      </c>
      <c r="BQ75">
        <v>1956.3360000000002</v>
      </c>
      <c r="BR75">
        <v>2.5368221447285205E-2</v>
      </c>
      <c r="BS75">
        <v>0.3428986248239469</v>
      </c>
      <c r="BT75">
        <v>0.19168486394975096</v>
      </c>
      <c r="BU75">
        <v>14.638</v>
      </c>
      <c r="BV75">
        <v>0.92008734695880456</v>
      </c>
      <c r="BW75">
        <v>30.771810159400019</v>
      </c>
      <c r="BX75">
        <v>20</v>
      </c>
      <c r="BY75">
        <v>18</v>
      </c>
      <c r="BZ75">
        <v>602</v>
      </c>
    </row>
    <row r="76" spans="1:78" ht="16.5">
      <c r="A76" s="270" t="str">
        <f t="shared" si="19"/>
        <v>송도버스</v>
      </c>
      <c r="B76" s="107" t="str">
        <f t="shared" si="20"/>
        <v>윤석훈</v>
      </c>
      <c r="C76" s="108" t="str">
        <f t="shared" si="21"/>
        <v>B</v>
      </c>
      <c r="D76" s="109">
        <f t="shared" si="22"/>
        <v>0.90377214971100961</v>
      </c>
      <c r="E76" s="110">
        <f t="shared" si="23"/>
        <v>5886</v>
      </c>
      <c r="F76" s="111" t="str">
        <f t="shared" si="24"/>
        <v>8</v>
      </c>
      <c r="G76" s="112" t="str">
        <f t="shared" si="25"/>
        <v>70바2251</v>
      </c>
      <c r="H76" s="113">
        <f t="shared" si="26"/>
        <v>2</v>
      </c>
      <c r="I76" s="114">
        <f t="shared" si="27"/>
        <v>2904.4589999999998</v>
      </c>
      <c r="J76" s="115">
        <f t="shared" si="28"/>
        <v>3.5982388472939414E-2</v>
      </c>
      <c r="K76" s="115">
        <f t="shared" si="29"/>
        <v>0.36396566472541209</v>
      </c>
      <c r="L76" s="115">
        <f t="shared" si="30"/>
        <v>6.541665762883897E-2</v>
      </c>
      <c r="M76" s="116">
        <f t="shared" si="31"/>
        <v>10.518000000000001</v>
      </c>
      <c r="N76" s="117">
        <f t="shared" si="32"/>
        <v>0.82631567531165018</v>
      </c>
      <c r="O76" s="117">
        <f t="shared" si="33"/>
        <v>11.499559814753798</v>
      </c>
      <c r="P76" s="217">
        <f t="shared" si="34"/>
        <v>72</v>
      </c>
      <c r="Q76" s="218">
        <f t="shared" si="35"/>
        <v>24</v>
      </c>
      <c r="R76" s="218">
        <f t="shared" si="36"/>
        <v>334</v>
      </c>
      <c r="T76">
        <v>521</v>
      </c>
      <c r="U76">
        <v>5886</v>
      </c>
      <c r="V76" t="s">
        <v>280</v>
      </c>
      <c r="W76">
        <v>2904.4589999999998</v>
      </c>
      <c r="X76">
        <v>1467.4780000000001</v>
      </c>
      <c r="Y76">
        <v>1.9790000000000001</v>
      </c>
      <c r="Z76">
        <v>10.518000000000001</v>
      </c>
      <c r="AA76">
        <v>184.97385199999999</v>
      </c>
      <c r="AB76">
        <v>6.6558010000000003</v>
      </c>
      <c r="AC76">
        <v>67.324130999999994</v>
      </c>
      <c r="AD76" s="1">
        <v>190</v>
      </c>
      <c r="AE76">
        <v>24</v>
      </c>
      <c r="AF76">
        <v>334</v>
      </c>
      <c r="AG76">
        <v>70</v>
      </c>
      <c r="AH76">
        <v>15.701997</v>
      </c>
      <c r="AI76">
        <v>406.7</v>
      </c>
      <c r="AJ76">
        <v>0</v>
      </c>
      <c r="AK76">
        <v>72</v>
      </c>
      <c r="AL76">
        <v>23754</v>
      </c>
      <c r="AM76">
        <v>0.90377214971100961</v>
      </c>
      <c r="AN76" t="s">
        <v>68</v>
      </c>
      <c r="AO76">
        <v>2756.5569999999998</v>
      </c>
      <c r="AP76" t="s">
        <v>603</v>
      </c>
      <c r="AQ76" t="s">
        <v>116</v>
      </c>
      <c r="AR76" t="s">
        <v>118</v>
      </c>
      <c r="AS76" t="s">
        <v>116</v>
      </c>
      <c r="AT76" t="s">
        <v>118</v>
      </c>
      <c r="AU76" t="s">
        <v>201</v>
      </c>
      <c r="AV76" t="s">
        <v>280</v>
      </c>
      <c r="AW76" t="s">
        <v>68</v>
      </c>
      <c r="AX76">
        <v>5886</v>
      </c>
      <c r="AY76" t="s">
        <v>415</v>
      </c>
      <c r="AZ76">
        <v>11</v>
      </c>
      <c r="BA76" t="s">
        <v>444</v>
      </c>
      <c r="BB76">
        <v>2</v>
      </c>
      <c r="BC76">
        <v>1</v>
      </c>
      <c r="BE76" t="s">
        <v>68</v>
      </c>
      <c r="BF76">
        <v>0</v>
      </c>
      <c r="BG76" t="s">
        <v>318</v>
      </c>
      <c r="BI76" t="s">
        <v>116</v>
      </c>
      <c r="BJ76" t="s">
        <v>280</v>
      </c>
      <c r="BK76" t="s">
        <v>68</v>
      </c>
      <c r="BL76">
        <v>0.90377214971100961</v>
      </c>
      <c r="BM76">
        <v>5886</v>
      </c>
      <c r="BN76" t="s">
        <v>118</v>
      </c>
      <c r="BO76" t="s">
        <v>201</v>
      </c>
      <c r="BP76">
        <v>2</v>
      </c>
      <c r="BQ76">
        <v>2904.4589999999998</v>
      </c>
      <c r="BR76">
        <v>3.5982388472939414E-2</v>
      </c>
      <c r="BS76">
        <v>0.36396566472541209</v>
      </c>
      <c r="BT76">
        <v>6.541665762883897E-2</v>
      </c>
      <c r="BU76">
        <v>10.518000000000001</v>
      </c>
      <c r="BV76">
        <v>0.82631567531165018</v>
      </c>
      <c r="BW76">
        <v>11.499559814753798</v>
      </c>
      <c r="BX76">
        <v>72</v>
      </c>
      <c r="BY76">
        <v>24</v>
      </c>
      <c r="BZ76">
        <v>334</v>
      </c>
    </row>
    <row r="77" spans="1:78" ht="16.5">
      <c r="A77" s="269" t="str">
        <f t="shared" si="19"/>
        <v>송도버스</v>
      </c>
      <c r="B77" s="123" t="str">
        <f t="shared" si="20"/>
        <v>이강욱</v>
      </c>
      <c r="C77" s="124" t="str">
        <f t="shared" si="21"/>
        <v>D</v>
      </c>
      <c r="D77" s="125">
        <f t="shared" si="22"/>
        <v>0.82663527501469147</v>
      </c>
      <c r="E77" s="126">
        <f t="shared" si="23"/>
        <v>541</v>
      </c>
      <c r="F77" s="127" t="str">
        <f t="shared" si="24"/>
        <v>16-1</v>
      </c>
      <c r="G77" s="128" t="str">
        <f t="shared" si="25"/>
        <v>70바2215</v>
      </c>
      <c r="H77" s="129">
        <f t="shared" si="26"/>
        <v>18</v>
      </c>
      <c r="I77" s="130">
        <f t="shared" si="27"/>
        <v>3164.5769999999998</v>
      </c>
      <c r="J77" s="131">
        <f t="shared" si="28"/>
        <v>2.927333311670878E-2</v>
      </c>
      <c r="K77" s="131">
        <f t="shared" si="29"/>
        <v>0.37993376765630699</v>
      </c>
      <c r="L77" s="131">
        <f t="shared" si="30"/>
        <v>0.23889448732010632</v>
      </c>
      <c r="M77" s="132">
        <f t="shared" si="31"/>
        <v>17.640999999999998</v>
      </c>
      <c r="N77" s="133">
        <f t="shared" si="32"/>
        <v>0.78999499775167425</v>
      </c>
      <c r="O77" s="133">
        <f t="shared" si="33"/>
        <v>38.140958491450832</v>
      </c>
      <c r="P77" s="215">
        <f t="shared" si="34"/>
        <v>38</v>
      </c>
      <c r="Q77" s="216">
        <f t="shared" si="35"/>
        <v>25</v>
      </c>
      <c r="R77" s="216">
        <f t="shared" si="36"/>
        <v>1207</v>
      </c>
      <c r="T77">
        <v>521</v>
      </c>
      <c r="U77">
        <v>541</v>
      </c>
      <c r="V77" t="s">
        <v>367</v>
      </c>
      <c r="W77">
        <v>3164.5770000000002</v>
      </c>
      <c r="X77">
        <v>1713.2370000000001</v>
      </c>
      <c r="Y77">
        <v>1.847</v>
      </c>
      <c r="Z77">
        <v>17.640999999999998</v>
      </c>
      <c r="AA77">
        <v>176.37274099999999</v>
      </c>
      <c r="AB77">
        <v>5.1630180000000001</v>
      </c>
      <c r="AC77">
        <v>67.009960000000007</v>
      </c>
      <c r="AD77" s="1">
        <v>756</v>
      </c>
      <c r="AE77">
        <v>25</v>
      </c>
      <c r="AF77">
        <v>1207</v>
      </c>
      <c r="AG77">
        <v>77</v>
      </c>
      <c r="AH77">
        <v>17.942551000000002</v>
      </c>
      <c r="AI77">
        <v>9931.9</v>
      </c>
      <c r="AJ77">
        <v>0</v>
      </c>
      <c r="AK77">
        <v>38</v>
      </c>
      <c r="AL77">
        <v>6941</v>
      </c>
      <c r="AM77">
        <v>0.82663527501469147</v>
      </c>
      <c r="AN77" t="s">
        <v>67</v>
      </c>
      <c r="AO77">
        <v>322.63499999999999</v>
      </c>
      <c r="AP77" t="s">
        <v>604</v>
      </c>
      <c r="AQ77" t="s">
        <v>116</v>
      </c>
      <c r="AR77" t="s">
        <v>117</v>
      </c>
      <c r="AS77" t="s">
        <v>116</v>
      </c>
      <c r="AT77" t="s">
        <v>117</v>
      </c>
      <c r="AU77" t="s">
        <v>166</v>
      </c>
      <c r="AV77" t="s">
        <v>367</v>
      </c>
      <c r="AW77" t="s">
        <v>67</v>
      </c>
      <c r="AX77">
        <v>541</v>
      </c>
      <c r="AY77" t="s">
        <v>407</v>
      </c>
      <c r="AZ77">
        <v>4</v>
      </c>
      <c r="BA77" t="s">
        <v>462</v>
      </c>
      <c r="BB77">
        <v>18</v>
      </c>
      <c r="BC77">
        <v>1</v>
      </c>
      <c r="BE77" t="s">
        <v>67</v>
      </c>
      <c r="BF77">
        <v>0</v>
      </c>
      <c r="BG77" t="s">
        <v>318</v>
      </c>
      <c r="BI77" t="s">
        <v>116</v>
      </c>
      <c r="BJ77" t="s">
        <v>367</v>
      </c>
      <c r="BK77" t="s">
        <v>67</v>
      </c>
      <c r="BL77">
        <v>0.82663527501469147</v>
      </c>
      <c r="BM77">
        <v>541</v>
      </c>
      <c r="BN77" t="s">
        <v>117</v>
      </c>
      <c r="BO77" t="s">
        <v>166</v>
      </c>
      <c r="BP77">
        <v>18</v>
      </c>
      <c r="BQ77">
        <v>3164.5769999999998</v>
      </c>
      <c r="BR77">
        <v>2.927333311670878E-2</v>
      </c>
      <c r="BS77">
        <v>0.37993376765630699</v>
      </c>
      <c r="BT77">
        <v>0.23889448732010626</v>
      </c>
      <c r="BU77">
        <v>17.640999999999998</v>
      </c>
      <c r="BV77">
        <v>0.78999499775167425</v>
      </c>
      <c r="BW77">
        <v>38.140958491450832</v>
      </c>
      <c r="BX77">
        <v>38</v>
      </c>
      <c r="BY77">
        <v>25</v>
      </c>
      <c r="BZ77">
        <v>1207</v>
      </c>
    </row>
    <row r="78" spans="1:78" ht="16.5">
      <c r="A78" s="270" t="str">
        <f t="shared" si="19"/>
        <v>송도버스</v>
      </c>
      <c r="B78" s="107" t="str">
        <f t="shared" si="20"/>
        <v>이경국</v>
      </c>
      <c r="C78" s="108" t="str">
        <f t="shared" si="21"/>
        <v>D</v>
      </c>
      <c r="D78" s="109">
        <f t="shared" si="22"/>
        <v>0.81286252518056901</v>
      </c>
      <c r="E78" s="110">
        <f t="shared" si="23"/>
        <v>2740</v>
      </c>
      <c r="F78" s="111" t="str">
        <f t="shared" si="24"/>
        <v>8</v>
      </c>
      <c r="G78" s="112" t="str">
        <f t="shared" si="25"/>
        <v>70바2234</v>
      </c>
      <c r="H78" s="113">
        <f t="shared" si="26"/>
        <v>9</v>
      </c>
      <c r="I78" s="114">
        <f t="shared" si="27"/>
        <v>934.00300000000004</v>
      </c>
      <c r="J78" s="115">
        <f t="shared" si="28"/>
        <v>5.9311444101016242E-2</v>
      </c>
      <c r="K78" s="115">
        <f t="shared" si="29"/>
        <v>0.38119525951625488</v>
      </c>
      <c r="L78" s="115">
        <f t="shared" si="30"/>
        <v>0.20663745191396601</v>
      </c>
      <c r="M78" s="116">
        <f t="shared" si="31"/>
        <v>18.327999999999999</v>
      </c>
      <c r="N78" s="117">
        <f t="shared" si="32"/>
        <v>1.3152702880441931</v>
      </c>
      <c r="O78" s="117">
        <f t="shared" si="33"/>
        <v>43.25777836234235</v>
      </c>
      <c r="P78" s="217">
        <f t="shared" si="34"/>
        <v>12</v>
      </c>
      <c r="Q78" s="218">
        <f t="shared" si="35"/>
        <v>9</v>
      </c>
      <c r="R78" s="218">
        <f t="shared" si="36"/>
        <v>542</v>
      </c>
      <c r="T78">
        <v>521</v>
      </c>
      <c r="U78">
        <v>2740</v>
      </c>
      <c r="V78" t="s">
        <v>605</v>
      </c>
      <c r="W78">
        <v>934.00300000000004</v>
      </c>
      <c r="X78">
        <v>525.78399999999999</v>
      </c>
      <c r="Y78">
        <v>1.776</v>
      </c>
      <c r="Z78">
        <v>18.327999999999999</v>
      </c>
      <c r="AA78">
        <v>55.905265</v>
      </c>
      <c r="AB78">
        <v>3.3158219999999998</v>
      </c>
      <c r="AC78">
        <v>21.310822000000002</v>
      </c>
      <c r="AD78" s="1">
        <v>193</v>
      </c>
      <c r="AE78">
        <v>9</v>
      </c>
      <c r="AF78">
        <v>542</v>
      </c>
      <c r="AG78">
        <v>76</v>
      </c>
      <c r="AH78">
        <v>16.706886999999998</v>
      </c>
      <c r="AI78">
        <v>1506</v>
      </c>
      <c r="AJ78">
        <v>0</v>
      </c>
      <c r="AK78">
        <v>12</v>
      </c>
      <c r="AL78">
        <v>13617</v>
      </c>
      <c r="AM78">
        <v>0.81286252518056901</v>
      </c>
      <c r="AN78" t="s">
        <v>67</v>
      </c>
      <c r="AO78">
        <v>157.172</v>
      </c>
      <c r="AP78" t="s">
        <v>606</v>
      </c>
      <c r="AQ78" t="s">
        <v>116</v>
      </c>
      <c r="AR78" t="s">
        <v>118</v>
      </c>
      <c r="AS78" t="s">
        <v>116</v>
      </c>
      <c r="AT78" t="s">
        <v>118</v>
      </c>
      <c r="AU78" t="s">
        <v>192</v>
      </c>
      <c r="AV78" t="s">
        <v>605</v>
      </c>
      <c r="AW78" t="s">
        <v>67</v>
      </c>
      <c r="AX78">
        <v>2740</v>
      </c>
      <c r="AY78" t="s">
        <v>406</v>
      </c>
      <c r="AZ78">
        <v>21</v>
      </c>
      <c r="BA78" t="s">
        <v>441</v>
      </c>
      <c r="BB78">
        <v>9</v>
      </c>
      <c r="BC78">
        <v>1</v>
      </c>
      <c r="BE78" t="s">
        <v>442</v>
      </c>
      <c r="BF78" t="s">
        <v>443</v>
      </c>
      <c r="BG78" t="s">
        <v>442</v>
      </c>
      <c r="BI78" t="s">
        <v>116</v>
      </c>
      <c r="BJ78" t="s">
        <v>605</v>
      </c>
      <c r="BK78" t="s">
        <v>67</v>
      </c>
      <c r="BL78">
        <v>0.81286252518056901</v>
      </c>
      <c r="BM78">
        <v>2740</v>
      </c>
      <c r="BN78" t="s">
        <v>118</v>
      </c>
      <c r="BO78" t="s">
        <v>192</v>
      </c>
      <c r="BP78">
        <v>9</v>
      </c>
      <c r="BQ78">
        <v>934.00300000000004</v>
      </c>
      <c r="BR78">
        <v>5.9311444101016242E-2</v>
      </c>
      <c r="BS78">
        <v>0.38119525951625488</v>
      </c>
      <c r="BT78">
        <v>0.20663745191396601</v>
      </c>
      <c r="BU78">
        <v>18.327999999999999</v>
      </c>
      <c r="BV78">
        <v>1.3152702880441931</v>
      </c>
      <c r="BW78">
        <v>43.25777836234235</v>
      </c>
      <c r="BX78">
        <v>12</v>
      </c>
      <c r="BY78">
        <v>9</v>
      </c>
      <c r="BZ78">
        <v>542</v>
      </c>
    </row>
    <row r="79" spans="1:78" ht="16.5">
      <c r="A79" s="269" t="str">
        <f t="shared" si="19"/>
        <v>송도버스</v>
      </c>
      <c r="B79" s="123" t="str">
        <f t="shared" si="20"/>
        <v>이경섭</v>
      </c>
      <c r="C79" s="124" t="str">
        <f t="shared" si="21"/>
        <v>D</v>
      </c>
      <c r="D79" s="125">
        <f t="shared" si="22"/>
        <v>0.8144331565992442</v>
      </c>
      <c r="E79" s="126">
        <f t="shared" si="23"/>
        <v>3748</v>
      </c>
      <c r="F79" s="127" t="str">
        <f t="shared" si="24"/>
        <v>8</v>
      </c>
      <c r="G79" s="128" t="str">
        <f t="shared" si="25"/>
        <v>70바2222</v>
      </c>
      <c r="H79" s="129">
        <f t="shared" si="26"/>
        <v>2</v>
      </c>
      <c r="I79" s="130">
        <f t="shared" si="27"/>
        <v>1992.0430000000001</v>
      </c>
      <c r="J79" s="131">
        <f t="shared" si="28"/>
        <v>4.0807851843268024E-2</v>
      </c>
      <c r="K79" s="131">
        <f t="shared" si="29"/>
        <v>0.36296000620608621</v>
      </c>
      <c r="L79" s="131">
        <f t="shared" si="30"/>
        <v>0.25903055305533063</v>
      </c>
      <c r="M79" s="132">
        <f t="shared" si="31"/>
        <v>18.437000000000001</v>
      </c>
      <c r="N79" s="133">
        <f t="shared" si="32"/>
        <v>0.1003994391687328</v>
      </c>
      <c r="O79" s="133">
        <f t="shared" si="33"/>
        <v>27.358847173479688</v>
      </c>
      <c r="P79" s="215">
        <f t="shared" si="34"/>
        <v>45</v>
      </c>
      <c r="Q79" s="216">
        <f t="shared" si="35"/>
        <v>2</v>
      </c>
      <c r="R79" s="216">
        <f t="shared" si="36"/>
        <v>545</v>
      </c>
      <c r="T79">
        <v>521</v>
      </c>
      <c r="U79">
        <v>3748</v>
      </c>
      <c r="V79" t="s">
        <v>281</v>
      </c>
      <c r="W79">
        <v>1992.0429999999999</v>
      </c>
      <c r="X79">
        <v>1164.5930000000001</v>
      </c>
      <c r="Y79">
        <v>1.7110000000000001</v>
      </c>
      <c r="Z79">
        <v>18.437000000000001</v>
      </c>
      <c r="AA79">
        <v>118.154982</v>
      </c>
      <c r="AB79">
        <v>4.8216510000000001</v>
      </c>
      <c r="AC79">
        <v>42.885533000000002</v>
      </c>
      <c r="AD79" s="1">
        <v>516</v>
      </c>
      <c r="AE79">
        <v>2</v>
      </c>
      <c r="AF79">
        <v>545</v>
      </c>
      <c r="AG79">
        <v>73</v>
      </c>
      <c r="AH79">
        <v>16.859576000000001</v>
      </c>
      <c r="AI79">
        <v>2477.1999999999998</v>
      </c>
      <c r="AJ79">
        <v>0</v>
      </c>
      <c r="AK79">
        <v>45</v>
      </c>
      <c r="AL79">
        <v>7240</v>
      </c>
      <c r="AM79">
        <v>0.8144331565992442</v>
      </c>
      <c r="AN79" t="s">
        <v>67</v>
      </c>
      <c r="AO79">
        <v>1722.1510000000001</v>
      </c>
      <c r="AP79" t="s">
        <v>607</v>
      </c>
      <c r="AQ79" t="s">
        <v>116</v>
      </c>
      <c r="AR79" t="s">
        <v>118</v>
      </c>
      <c r="AS79" t="s">
        <v>116</v>
      </c>
      <c r="AT79" t="s">
        <v>118</v>
      </c>
      <c r="AU79" t="s">
        <v>189</v>
      </c>
      <c r="AV79" t="s">
        <v>281</v>
      </c>
      <c r="AW79" t="s">
        <v>67</v>
      </c>
      <c r="AX79">
        <v>3748</v>
      </c>
      <c r="AY79" t="s">
        <v>406</v>
      </c>
      <c r="AZ79">
        <v>18</v>
      </c>
      <c r="BA79" t="s">
        <v>449</v>
      </c>
      <c r="BB79">
        <v>2</v>
      </c>
      <c r="BC79">
        <v>1</v>
      </c>
      <c r="BE79" t="s">
        <v>70</v>
      </c>
      <c r="BF79">
        <v>1</v>
      </c>
      <c r="BG79" t="s">
        <v>320</v>
      </c>
      <c r="BI79" t="s">
        <v>116</v>
      </c>
      <c r="BJ79" t="s">
        <v>281</v>
      </c>
      <c r="BK79" t="s">
        <v>67</v>
      </c>
      <c r="BL79">
        <v>0.8144331565992442</v>
      </c>
      <c r="BM79">
        <v>3748</v>
      </c>
      <c r="BN79" t="s">
        <v>118</v>
      </c>
      <c r="BO79" t="s">
        <v>189</v>
      </c>
      <c r="BP79">
        <v>2</v>
      </c>
      <c r="BQ79">
        <v>1992.0430000000001</v>
      </c>
      <c r="BR79">
        <v>4.0807851843268024E-2</v>
      </c>
      <c r="BS79">
        <v>0.36296000620608621</v>
      </c>
      <c r="BT79">
        <v>0.25903055305533063</v>
      </c>
      <c r="BU79">
        <v>18.437000000000001</v>
      </c>
      <c r="BV79">
        <v>0.1003994391687328</v>
      </c>
      <c r="BW79">
        <v>27.358847173479688</v>
      </c>
      <c r="BX79">
        <v>45</v>
      </c>
      <c r="BY79">
        <v>2</v>
      </c>
      <c r="BZ79">
        <v>545</v>
      </c>
    </row>
    <row r="80" spans="1:78" ht="16.5">
      <c r="A80" s="270" t="str">
        <f t="shared" si="19"/>
        <v>송도버스</v>
      </c>
      <c r="B80" s="107" t="str">
        <f t="shared" si="20"/>
        <v>이만규</v>
      </c>
      <c r="C80" s="108" t="str">
        <f t="shared" si="21"/>
        <v>C</v>
      </c>
      <c r="D80" s="109">
        <f t="shared" si="22"/>
        <v>0.89913139318870716</v>
      </c>
      <c r="E80" s="110">
        <f t="shared" si="23"/>
        <v>8511</v>
      </c>
      <c r="F80" s="111" t="str">
        <f t="shared" si="24"/>
        <v>8</v>
      </c>
      <c r="G80" s="112" t="str">
        <f t="shared" si="25"/>
        <v>70바2271</v>
      </c>
      <c r="H80" s="113">
        <f t="shared" si="26"/>
        <v>8</v>
      </c>
      <c r="I80" s="114">
        <f t="shared" si="27"/>
        <v>1154.6370000000002</v>
      </c>
      <c r="J80" s="115">
        <f t="shared" si="28"/>
        <v>1.5728084029760683E-3</v>
      </c>
      <c r="K80" s="115">
        <f t="shared" si="29"/>
        <v>0.45843277404233512</v>
      </c>
      <c r="L80" s="115">
        <f t="shared" si="30"/>
        <v>0.2104557536264644</v>
      </c>
      <c r="M80" s="116">
        <f t="shared" si="31"/>
        <v>16.279</v>
      </c>
      <c r="N80" s="117">
        <f t="shared" si="32"/>
        <v>0</v>
      </c>
      <c r="O80" s="117">
        <f t="shared" si="33"/>
        <v>45.836385522556206</v>
      </c>
      <c r="P80" s="217">
        <f t="shared" si="34"/>
        <v>41</v>
      </c>
      <c r="Q80" s="218">
        <f t="shared" si="35"/>
        <v>7</v>
      </c>
      <c r="R80" s="218">
        <f t="shared" si="36"/>
        <v>1047</v>
      </c>
      <c r="T80">
        <v>521</v>
      </c>
      <c r="U80">
        <v>8511</v>
      </c>
      <c r="V80" t="s">
        <v>282</v>
      </c>
      <c r="W80">
        <v>1198.7629999999999</v>
      </c>
      <c r="X80">
        <v>632.47500000000002</v>
      </c>
      <c r="Y80">
        <v>1.895</v>
      </c>
      <c r="Z80">
        <v>16.279</v>
      </c>
      <c r="AA80">
        <v>75.938047999999995</v>
      </c>
      <c r="AB80">
        <v>0.119436</v>
      </c>
      <c r="AC80">
        <v>34.812489999999997</v>
      </c>
      <c r="AD80" s="1">
        <v>243</v>
      </c>
      <c r="AE80">
        <v>7</v>
      </c>
      <c r="AF80">
        <v>1047</v>
      </c>
      <c r="AG80">
        <v>83</v>
      </c>
      <c r="AH80">
        <v>15.786065000000001</v>
      </c>
      <c r="AI80">
        <v>3213.8</v>
      </c>
      <c r="AJ80">
        <v>6.9</v>
      </c>
      <c r="AK80">
        <v>41</v>
      </c>
      <c r="AL80">
        <v>30594</v>
      </c>
      <c r="AM80">
        <v>0.89913139318870716</v>
      </c>
      <c r="AN80" t="s">
        <v>69</v>
      </c>
      <c r="AO80">
        <v>313.99400000000003</v>
      </c>
      <c r="AP80" t="s">
        <v>608</v>
      </c>
      <c r="AQ80" t="s">
        <v>116</v>
      </c>
      <c r="AR80" t="s">
        <v>118</v>
      </c>
      <c r="AS80" t="s">
        <v>116</v>
      </c>
      <c r="AT80" t="s">
        <v>118</v>
      </c>
      <c r="AU80" t="s">
        <v>208</v>
      </c>
      <c r="AV80" t="s">
        <v>282</v>
      </c>
      <c r="AW80" t="s">
        <v>69</v>
      </c>
      <c r="AX80">
        <v>8511</v>
      </c>
      <c r="AY80" t="s">
        <v>409</v>
      </c>
      <c r="AZ80">
        <v>1</v>
      </c>
      <c r="BA80" t="s">
        <v>345</v>
      </c>
      <c r="BB80">
        <v>8</v>
      </c>
      <c r="BC80">
        <v>1</v>
      </c>
      <c r="BE80" t="s">
        <v>67</v>
      </c>
      <c r="BF80">
        <v>1</v>
      </c>
      <c r="BG80" t="s">
        <v>320</v>
      </c>
      <c r="BI80" t="s">
        <v>116</v>
      </c>
      <c r="BJ80" t="s">
        <v>282</v>
      </c>
      <c r="BK80" t="s">
        <v>69</v>
      </c>
      <c r="BL80">
        <v>0.89913139318870716</v>
      </c>
      <c r="BM80">
        <v>8511</v>
      </c>
      <c r="BN80" t="s">
        <v>118</v>
      </c>
      <c r="BO80" t="s">
        <v>208</v>
      </c>
      <c r="BP80">
        <v>8</v>
      </c>
      <c r="BQ80">
        <v>1154.6370000000002</v>
      </c>
      <c r="BR80">
        <v>1.5728084029760683E-3</v>
      </c>
      <c r="BS80">
        <v>0.45843277404233512</v>
      </c>
      <c r="BT80">
        <v>0.20270895915205925</v>
      </c>
      <c r="BU80">
        <v>16.279</v>
      </c>
      <c r="BV80">
        <v>0</v>
      </c>
      <c r="BW80">
        <v>45.836385522556206</v>
      </c>
      <c r="BX80">
        <v>41</v>
      </c>
      <c r="BY80">
        <v>7</v>
      </c>
      <c r="BZ80">
        <v>1047</v>
      </c>
    </row>
    <row r="81" spans="1:78" ht="16.5">
      <c r="A81" s="269" t="str">
        <f t="shared" si="19"/>
        <v>송도버스</v>
      </c>
      <c r="B81" s="123" t="str">
        <f t="shared" si="20"/>
        <v>이봉택</v>
      </c>
      <c r="C81" s="124" t="str">
        <f t="shared" si="21"/>
        <v>D</v>
      </c>
      <c r="D81" s="125">
        <f t="shared" si="22"/>
        <v>0.80601593319308362</v>
      </c>
      <c r="E81" s="126">
        <f t="shared" si="23"/>
        <v>4408</v>
      </c>
      <c r="F81" s="127" t="str">
        <f t="shared" si="24"/>
        <v>16-1</v>
      </c>
      <c r="G81" s="128" t="str">
        <f t="shared" si="25"/>
        <v>70바2215</v>
      </c>
      <c r="H81" s="129">
        <f t="shared" si="26"/>
        <v>18</v>
      </c>
      <c r="I81" s="130">
        <f t="shared" si="27"/>
        <v>2890.9240000000004</v>
      </c>
      <c r="J81" s="131">
        <f t="shared" si="28"/>
        <v>5.0591543233166121E-2</v>
      </c>
      <c r="K81" s="131">
        <f t="shared" si="29"/>
        <v>0.40479490765123671</v>
      </c>
      <c r="L81" s="131">
        <f t="shared" si="30"/>
        <v>0.18333238784554692</v>
      </c>
      <c r="M81" s="132">
        <f t="shared" si="31"/>
        <v>16.225999999999999</v>
      </c>
      <c r="N81" s="133">
        <f t="shared" si="32"/>
        <v>0.48427423204484094</v>
      </c>
      <c r="O81" s="133">
        <f t="shared" si="33"/>
        <v>25.631943281801938</v>
      </c>
      <c r="P81" s="215">
        <f t="shared" si="34"/>
        <v>77</v>
      </c>
      <c r="Q81" s="216">
        <f t="shared" si="35"/>
        <v>14</v>
      </c>
      <c r="R81" s="216">
        <f t="shared" si="36"/>
        <v>741</v>
      </c>
      <c r="T81">
        <v>521</v>
      </c>
      <c r="U81">
        <v>4408</v>
      </c>
      <c r="V81" t="s">
        <v>393</v>
      </c>
      <c r="W81">
        <v>2890.924</v>
      </c>
      <c r="X81">
        <v>1557.46</v>
      </c>
      <c r="Y81">
        <v>1.8560000000000001</v>
      </c>
      <c r="Z81">
        <v>16.225999999999999</v>
      </c>
      <c r="AA81">
        <v>174.96303599999999</v>
      </c>
      <c r="AB81">
        <v>8.8516499999999994</v>
      </c>
      <c r="AC81">
        <v>70.824145999999999</v>
      </c>
      <c r="AD81" s="1">
        <v>530</v>
      </c>
      <c r="AE81">
        <v>14</v>
      </c>
      <c r="AF81">
        <v>741</v>
      </c>
      <c r="AG81">
        <v>77</v>
      </c>
      <c r="AH81">
        <v>16.523054999999999</v>
      </c>
      <c r="AI81">
        <v>13137.9</v>
      </c>
      <c r="AJ81">
        <v>0</v>
      </c>
      <c r="AK81">
        <v>77</v>
      </c>
      <c r="AL81">
        <v>43674</v>
      </c>
      <c r="AM81">
        <v>0.80601593319308362</v>
      </c>
      <c r="AN81" t="s">
        <v>67</v>
      </c>
      <c r="AO81">
        <v>490.28800000000001</v>
      </c>
      <c r="AP81" t="s">
        <v>609</v>
      </c>
      <c r="AQ81" t="s">
        <v>116</v>
      </c>
      <c r="AR81" t="s">
        <v>117</v>
      </c>
      <c r="AS81" t="s">
        <v>116</v>
      </c>
      <c r="AT81" t="s">
        <v>117</v>
      </c>
      <c r="AU81" t="s">
        <v>166</v>
      </c>
      <c r="AV81" t="s">
        <v>393</v>
      </c>
      <c r="AW81" t="s">
        <v>67</v>
      </c>
      <c r="AX81">
        <v>4408</v>
      </c>
      <c r="AY81" t="s">
        <v>407</v>
      </c>
      <c r="AZ81">
        <v>11</v>
      </c>
      <c r="BA81" t="s">
        <v>480</v>
      </c>
      <c r="BB81">
        <v>18</v>
      </c>
      <c r="BC81">
        <v>1</v>
      </c>
      <c r="BE81" t="s">
        <v>67</v>
      </c>
      <c r="BF81">
        <v>0</v>
      </c>
      <c r="BG81" t="s">
        <v>318</v>
      </c>
      <c r="BI81" t="s">
        <v>116</v>
      </c>
      <c r="BJ81" t="s">
        <v>393</v>
      </c>
      <c r="BK81" t="s">
        <v>67</v>
      </c>
      <c r="BL81">
        <v>0.80601593319308362</v>
      </c>
      <c r="BM81">
        <v>4408</v>
      </c>
      <c r="BN81" t="s">
        <v>117</v>
      </c>
      <c r="BO81" t="s">
        <v>166</v>
      </c>
      <c r="BP81">
        <v>18</v>
      </c>
      <c r="BQ81">
        <v>2890.9240000000004</v>
      </c>
      <c r="BR81">
        <v>5.0591543233166121E-2</v>
      </c>
      <c r="BS81">
        <v>0.40479490765123671</v>
      </c>
      <c r="BT81">
        <v>0.18333238784554695</v>
      </c>
      <c r="BU81">
        <v>16.225999999999999</v>
      </c>
      <c r="BV81">
        <v>0.48427423204484094</v>
      </c>
      <c r="BW81">
        <v>25.631943281801938</v>
      </c>
      <c r="BX81">
        <v>77</v>
      </c>
      <c r="BY81">
        <v>14</v>
      </c>
      <c r="BZ81">
        <v>741</v>
      </c>
    </row>
    <row r="82" spans="1:78" ht="16.5">
      <c r="A82" s="270" t="str">
        <f t="shared" si="19"/>
        <v>송도버스</v>
      </c>
      <c r="B82" s="107" t="str">
        <f t="shared" si="20"/>
        <v>이상용</v>
      </c>
      <c r="C82" s="108" t="str">
        <f t="shared" si="21"/>
        <v>B</v>
      </c>
      <c r="D82" s="109">
        <f t="shared" si="22"/>
        <v>0.93320000000000003</v>
      </c>
      <c r="E82" s="110">
        <f t="shared" si="23"/>
        <v>6185</v>
      </c>
      <c r="F82" s="111" t="str">
        <f t="shared" si="24"/>
        <v>16-1</v>
      </c>
      <c r="G82" s="112" t="str">
        <f t="shared" si="25"/>
        <v>70바2215</v>
      </c>
      <c r="H82" s="113">
        <f t="shared" si="26"/>
        <v>1</v>
      </c>
      <c r="I82" s="114">
        <f t="shared" si="27"/>
        <v>3089.152</v>
      </c>
      <c r="J82" s="115">
        <f t="shared" si="28"/>
        <v>4.8171270447836007E-2</v>
      </c>
      <c r="K82" s="115">
        <f t="shared" si="29"/>
        <v>0.33789064905392258</v>
      </c>
      <c r="L82" s="115">
        <f t="shared" si="30"/>
        <v>0.21041373166487112</v>
      </c>
      <c r="M82" s="116">
        <f t="shared" si="31"/>
        <v>12.182</v>
      </c>
      <c r="N82" s="117">
        <f t="shared" si="32"/>
        <v>0</v>
      </c>
      <c r="O82" s="117">
        <f t="shared" si="33"/>
        <v>6.5066400099444763</v>
      </c>
      <c r="P82" s="217">
        <f t="shared" si="34"/>
        <v>32</v>
      </c>
      <c r="Q82" s="218">
        <f t="shared" si="35"/>
        <v>0</v>
      </c>
      <c r="R82" s="218">
        <f t="shared" si="36"/>
        <v>201</v>
      </c>
      <c r="T82">
        <v>521</v>
      </c>
      <c r="U82">
        <v>6185</v>
      </c>
      <c r="V82" t="s">
        <v>283</v>
      </c>
      <c r="W82">
        <v>3089.152</v>
      </c>
      <c r="X82">
        <v>1323.9739999999999</v>
      </c>
      <c r="Y82">
        <v>2.3330000000000002</v>
      </c>
      <c r="Z82">
        <v>12.182</v>
      </c>
      <c r="AA82">
        <v>165.23747299999999</v>
      </c>
      <c r="AB82">
        <v>7.9596989999999996</v>
      </c>
      <c r="AC82">
        <v>55.832197000000001</v>
      </c>
      <c r="AD82" s="1">
        <v>650</v>
      </c>
      <c r="AE82">
        <v>0</v>
      </c>
      <c r="AF82">
        <v>201</v>
      </c>
      <c r="AG82">
        <v>74</v>
      </c>
      <c r="AH82">
        <v>18.695226000000002</v>
      </c>
      <c r="AI82">
        <v>6535.5</v>
      </c>
      <c r="AJ82">
        <v>0</v>
      </c>
      <c r="AK82">
        <v>32</v>
      </c>
      <c r="AL82">
        <v>10550</v>
      </c>
      <c r="AM82">
        <v>0.93320000000000003</v>
      </c>
      <c r="AN82" t="s">
        <v>68</v>
      </c>
      <c r="AO82">
        <v>3089.152</v>
      </c>
      <c r="AP82" t="s">
        <v>610</v>
      </c>
      <c r="AQ82" t="s">
        <v>116</v>
      </c>
      <c r="AR82" t="s">
        <v>117</v>
      </c>
      <c r="AS82" t="s">
        <v>116</v>
      </c>
      <c r="AT82" t="s">
        <v>117</v>
      </c>
      <c r="AU82" t="s">
        <v>166</v>
      </c>
      <c r="AV82" t="s">
        <v>283</v>
      </c>
      <c r="AW82" t="s">
        <v>68</v>
      </c>
      <c r="AX82">
        <v>6185</v>
      </c>
      <c r="AY82" t="s">
        <v>424</v>
      </c>
      <c r="AZ82">
        <v>5</v>
      </c>
      <c r="BA82" t="s">
        <v>481</v>
      </c>
      <c r="BB82">
        <v>1</v>
      </c>
      <c r="BC82">
        <v>1</v>
      </c>
      <c r="BE82" t="s">
        <v>68</v>
      </c>
      <c r="BF82">
        <v>0</v>
      </c>
      <c r="BG82" t="s">
        <v>318</v>
      </c>
      <c r="BI82" t="s">
        <v>116</v>
      </c>
      <c r="BJ82" t="s">
        <v>283</v>
      </c>
      <c r="BK82" t="s">
        <v>68</v>
      </c>
      <c r="BL82">
        <v>0.93320000000000003</v>
      </c>
      <c r="BM82">
        <v>6185</v>
      </c>
      <c r="BN82" t="s">
        <v>117</v>
      </c>
      <c r="BO82" t="s">
        <v>166</v>
      </c>
      <c r="BP82">
        <v>1</v>
      </c>
      <c r="BQ82">
        <v>3089.152</v>
      </c>
      <c r="BR82">
        <v>4.8171270447836007E-2</v>
      </c>
      <c r="BS82">
        <v>0.33789064905392258</v>
      </c>
      <c r="BT82">
        <v>0.21041373166487112</v>
      </c>
      <c r="BU82">
        <v>12.182</v>
      </c>
      <c r="BV82">
        <v>0</v>
      </c>
      <c r="BW82">
        <v>6.5066400099444763</v>
      </c>
      <c r="BX82">
        <v>32</v>
      </c>
      <c r="BY82">
        <v>0</v>
      </c>
      <c r="BZ82">
        <v>201</v>
      </c>
    </row>
    <row r="83" spans="1:78" ht="16.5">
      <c r="A83" s="269" t="str">
        <f t="shared" si="19"/>
        <v>송도버스</v>
      </c>
      <c r="B83" s="123" t="str">
        <f t="shared" si="20"/>
        <v>이승완</v>
      </c>
      <c r="C83" s="124" t="str">
        <f t="shared" si="21"/>
        <v>B</v>
      </c>
      <c r="D83" s="125">
        <f t="shared" si="22"/>
        <v>0.91882857969290854</v>
      </c>
      <c r="E83" s="126">
        <f t="shared" si="23"/>
        <v>7119</v>
      </c>
      <c r="F83" s="127" t="str">
        <f t="shared" si="24"/>
        <v>16-1</v>
      </c>
      <c r="G83" s="128" t="str">
        <f t="shared" si="25"/>
        <v>70바2243</v>
      </c>
      <c r="H83" s="129">
        <f t="shared" si="26"/>
        <v>18</v>
      </c>
      <c r="I83" s="130">
        <f t="shared" si="27"/>
        <v>3221.9369999999994</v>
      </c>
      <c r="J83" s="131">
        <f t="shared" si="28"/>
        <v>1.4319712239702886E-2</v>
      </c>
      <c r="K83" s="131">
        <f t="shared" si="29"/>
        <v>0.33050450982770524</v>
      </c>
      <c r="L83" s="131">
        <f t="shared" si="30"/>
        <v>0.2095013030981053</v>
      </c>
      <c r="M83" s="132">
        <f t="shared" si="31"/>
        <v>10.904999999999999</v>
      </c>
      <c r="N83" s="133">
        <f t="shared" si="32"/>
        <v>0.15518615044304096</v>
      </c>
      <c r="O83" s="133">
        <f t="shared" si="33"/>
        <v>25.388454212481502</v>
      </c>
      <c r="P83" s="215">
        <f t="shared" si="34"/>
        <v>37</v>
      </c>
      <c r="Q83" s="216">
        <f t="shared" si="35"/>
        <v>5</v>
      </c>
      <c r="R83" s="216">
        <f t="shared" si="36"/>
        <v>818</v>
      </c>
      <c r="T83">
        <v>521</v>
      </c>
      <c r="U83">
        <v>7119</v>
      </c>
      <c r="V83" t="s">
        <v>611</v>
      </c>
      <c r="W83">
        <v>3221.9369999999999</v>
      </c>
      <c r="X83">
        <v>1494.2190000000001</v>
      </c>
      <c r="Y83">
        <v>2.1560000000000001</v>
      </c>
      <c r="Z83">
        <v>10.904999999999999</v>
      </c>
      <c r="AA83">
        <v>179.509962</v>
      </c>
      <c r="AB83">
        <v>2.5705309999999999</v>
      </c>
      <c r="AC83">
        <v>59.328851999999998</v>
      </c>
      <c r="AD83" s="1">
        <v>675</v>
      </c>
      <c r="AE83">
        <v>5</v>
      </c>
      <c r="AF83">
        <v>818</v>
      </c>
      <c r="AG83">
        <v>79</v>
      </c>
      <c r="AH83">
        <v>17.948512999999998</v>
      </c>
      <c r="AI83">
        <v>5296.6</v>
      </c>
      <c r="AJ83">
        <v>0</v>
      </c>
      <c r="AK83">
        <v>37</v>
      </c>
      <c r="AL83">
        <v>12314</v>
      </c>
      <c r="AM83">
        <v>0.91882857969290854</v>
      </c>
      <c r="AN83" t="s">
        <v>68</v>
      </c>
      <c r="AO83">
        <v>345.404</v>
      </c>
      <c r="AP83" t="s">
        <v>612</v>
      </c>
      <c r="AQ83" t="s">
        <v>116</v>
      </c>
      <c r="AR83" t="s">
        <v>117</v>
      </c>
      <c r="AS83" t="s">
        <v>116</v>
      </c>
      <c r="AT83" t="s">
        <v>117</v>
      </c>
      <c r="AU83" t="s">
        <v>173</v>
      </c>
      <c r="AV83" t="s">
        <v>611</v>
      </c>
      <c r="AW83" t="s">
        <v>68</v>
      </c>
      <c r="AX83">
        <v>7119</v>
      </c>
      <c r="AY83" t="s">
        <v>424</v>
      </c>
      <c r="AZ83">
        <v>9</v>
      </c>
      <c r="BA83" t="s">
        <v>474</v>
      </c>
      <c r="BB83">
        <v>18</v>
      </c>
      <c r="BC83">
        <v>1</v>
      </c>
      <c r="BE83" t="s">
        <v>66</v>
      </c>
      <c r="BF83">
        <v>-1</v>
      </c>
      <c r="BG83" t="s">
        <v>319</v>
      </c>
      <c r="BI83" t="s">
        <v>116</v>
      </c>
      <c r="BJ83" t="s">
        <v>611</v>
      </c>
      <c r="BK83" t="s">
        <v>68</v>
      </c>
      <c r="BL83">
        <v>0.91882857969290854</v>
      </c>
      <c r="BM83">
        <v>7119</v>
      </c>
      <c r="BN83" t="s">
        <v>117</v>
      </c>
      <c r="BO83" t="s">
        <v>173</v>
      </c>
      <c r="BP83">
        <v>18</v>
      </c>
      <c r="BQ83">
        <v>3221.9369999999994</v>
      </c>
      <c r="BR83">
        <v>1.4319712239702886E-2</v>
      </c>
      <c r="BS83">
        <v>0.33050450982770524</v>
      </c>
      <c r="BT83">
        <v>0.20950130309810527</v>
      </c>
      <c r="BU83">
        <v>10.904999999999999</v>
      </c>
      <c r="BV83">
        <v>0.15518615044304096</v>
      </c>
      <c r="BW83">
        <v>25.388454212481502</v>
      </c>
      <c r="BX83">
        <v>37</v>
      </c>
      <c r="BY83">
        <v>5</v>
      </c>
      <c r="BZ83">
        <v>818</v>
      </c>
    </row>
    <row r="84" spans="1:78" ht="16.5">
      <c r="A84" s="270" t="str">
        <f t="shared" si="19"/>
        <v>송도버스</v>
      </c>
      <c r="B84" s="107" t="str">
        <f t="shared" si="20"/>
        <v>이승환</v>
      </c>
      <c r="C84" s="108" t="str">
        <f t="shared" si="21"/>
        <v>B</v>
      </c>
      <c r="D84" s="109">
        <f t="shared" si="22"/>
        <v>0.90083183130598377</v>
      </c>
      <c r="E84" s="110">
        <f t="shared" si="23"/>
        <v>8444</v>
      </c>
      <c r="F84" s="111" t="str">
        <f t="shared" si="24"/>
        <v>8</v>
      </c>
      <c r="G84" s="112" t="str">
        <f t="shared" si="25"/>
        <v>70바2307</v>
      </c>
      <c r="H84" s="113">
        <f t="shared" si="26"/>
        <v>8</v>
      </c>
      <c r="I84" s="114">
        <f t="shared" si="27"/>
        <v>1874.193</v>
      </c>
      <c r="J84" s="115">
        <f t="shared" si="28"/>
        <v>2.8975759709568467E-2</v>
      </c>
      <c r="K84" s="115">
        <f t="shared" si="29"/>
        <v>0.36352143305671203</v>
      </c>
      <c r="L84" s="115">
        <f t="shared" si="30"/>
        <v>0.1755422200381711</v>
      </c>
      <c r="M84" s="116">
        <f t="shared" si="31"/>
        <v>14.095000000000001</v>
      </c>
      <c r="N84" s="117">
        <f t="shared" si="32"/>
        <v>1.6006889365182775</v>
      </c>
      <c r="O84" s="117">
        <f t="shared" si="33"/>
        <v>39.270235242581741</v>
      </c>
      <c r="P84" s="217">
        <f t="shared" si="34"/>
        <v>17</v>
      </c>
      <c r="Q84" s="218">
        <f t="shared" si="35"/>
        <v>30</v>
      </c>
      <c r="R84" s="218">
        <f t="shared" si="36"/>
        <v>736</v>
      </c>
      <c r="T84">
        <v>521</v>
      </c>
      <c r="U84">
        <v>8444</v>
      </c>
      <c r="V84" t="s">
        <v>613</v>
      </c>
      <c r="W84">
        <v>1874.193</v>
      </c>
      <c r="X84">
        <v>874.54100000000005</v>
      </c>
      <c r="Y84">
        <v>2.1429999999999998</v>
      </c>
      <c r="Z84">
        <v>14.095000000000001</v>
      </c>
      <c r="AA84">
        <v>100.514431</v>
      </c>
      <c r="AB84">
        <v>2.9124819999999998</v>
      </c>
      <c r="AC84">
        <v>36.539149999999999</v>
      </c>
      <c r="AD84" s="1">
        <v>329</v>
      </c>
      <c r="AE84">
        <v>30</v>
      </c>
      <c r="AF84">
        <v>736</v>
      </c>
      <c r="AG84">
        <v>76</v>
      </c>
      <c r="AH84">
        <v>18.646008999999999</v>
      </c>
      <c r="AI84">
        <v>3696.8</v>
      </c>
      <c r="AJ84">
        <v>0</v>
      </c>
      <c r="AK84">
        <v>17</v>
      </c>
      <c r="AL84">
        <v>4868</v>
      </c>
      <c r="AM84">
        <v>0.90083183130598377</v>
      </c>
      <c r="AN84" t="s">
        <v>68</v>
      </c>
      <c r="AO84">
        <v>407.83499999999998</v>
      </c>
      <c r="AP84" t="s">
        <v>614</v>
      </c>
      <c r="AQ84" t="s">
        <v>116</v>
      </c>
      <c r="AR84" t="s">
        <v>118</v>
      </c>
      <c r="AS84" t="s">
        <v>116</v>
      </c>
      <c r="AT84" t="s">
        <v>118</v>
      </c>
      <c r="AU84" t="s">
        <v>218</v>
      </c>
      <c r="AV84" t="s">
        <v>613</v>
      </c>
      <c r="AW84" t="s">
        <v>68</v>
      </c>
      <c r="AX84">
        <v>8444</v>
      </c>
      <c r="AY84" t="s">
        <v>415</v>
      </c>
      <c r="AZ84">
        <v>13</v>
      </c>
      <c r="BA84" t="s">
        <v>479</v>
      </c>
      <c r="BB84">
        <v>8</v>
      </c>
      <c r="BC84">
        <v>1</v>
      </c>
      <c r="BE84" t="s">
        <v>442</v>
      </c>
      <c r="BF84" t="s">
        <v>443</v>
      </c>
      <c r="BG84" t="s">
        <v>442</v>
      </c>
      <c r="BI84" t="s">
        <v>116</v>
      </c>
      <c r="BJ84" t="s">
        <v>613</v>
      </c>
      <c r="BK84" t="s">
        <v>68</v>
      </c>
      <c r="BL84">
        <v>0.90083183130598377</v>
      </c>
      <c r="BM84">
        <v>8444</v>
      </c>
      <c r="BN84" t="s">
        <v>118</v>
      </c>
      <c r="BO84" t="s">
        <v>218</v>
      </c>
      <c r="BP84">
        <v>8</v>
      </c>
      <c r="BQ84">
        <v>1874.193</v>
      </c>
      <c r="BR84">
        <v>2.8975759709568467E-2</v>
      </c>
      <c r="BS84">
        <v>0.36352143305671203</v>
      </c>
      <c r="BT84">
        <v>0.1755422200381711</v>
      </c>
      <c r="BU84">
        <v>14.095000000000001</v>
      </c>
      <c r="BV84">
        <v>1.6006889365182775</v>
      </c>
      <c r="BW84">
        <v>39.270235242581741</v>
      </c>
      <c r="BX84">
        <v>17</v>
      </c>
      <c r="BY84">
        <v>30</v>
      </c>
      <c r="BZ84">
        <v>736</v>
      </c>
    </row>
    <row r="85" spans="1:78" ht="16.5">
      <c r="A85" s="269" t="str">
        <f t="shared" si="19"/>
        <v>송도버스</v>
      </c>
      <c r="B85" s="123" t="str">
        <f t="shared" si="20"/>
        <v>이영복</v>
      </c>
      <c r="C85" s="124" t="str">
        <f t="shared" si="21"/>
        <v>D</v>
      </c>
      <c r="D85" s="125">
        <f t="shared" si="22"/>
        <v>0.80267556557305919</v>
      </c>
      <c r="E85" s="126">
        <f t="shared" si="23"/>
        <v>2037</v>
      </c>
      <c r="F85" s="127" t="str">
        <f t="shared" si="24"/>
        <v>8</v>
      </c>
      <c r="G85" s="128" t="str">
        <f t="shared" si="25"/>
        <v>70바2308</v>
      </c>
      <c r="H85" s="129">
        <f t="shared" si="26"/>
        <v>4</v>
      </c>
      <c r="I85" s="130">
        <f t="shared" si="27"/>
        <v>2386.8870000000002</v>
      </c>
      <c r="J85" s="131">
        <f t="shared" si="28"/>
        <v>1.6623402907704535E-2</v>
      </c>
      <c r="K85" s="131">
        <f t="shared" si="29"/>
        <v>0.40217524793040482</v>
      </c>
      <c r="L85" s="131">
        <f t="shared" si="30"/>
        <v>0.28321407758306111</v>
      </c>
      <c r="M85" s="132">
        <f t="shared" si="31"/>
        <v>19.306000000000001</v>
      </c>
      <c r="N85" s="133">
        <f t="shared" si="32"/>
        <v>1.0473893401740426</v>
      </c>
      <c r="O85" s="133">
        <f t="shared" si="33"/>
        <v>21.450533686764391</v>
      </c>
      <c r="P85" s="215">
        <f t="shared" si="34"/>
        <v>62</v>
      </c>
      <c r="Q85" s="216">
        <f t="shared" si="35"/>
        <v>28</v>
      </c>
      <c r="R85" s="216">
        <f t="shared" si="36"/>
        <v>532</v>
      </c>
      <c r="T85">
        <v>521</v>
      </c>
      <c r="U85">
        <v>2037</v>
      </c>
      <c r="V85" t="s">
        <v>370</v>
      </c>
      <c r="W85">
        <v>2432.5079999999998</v>
      </c>
      <c r="X85">
        <v>1384.0989999999999</v>
      </c>
      <c r="Y85">
        <v>1.7569999999999999</v>
      </c>
      <c r="Z85">
        <v>19.306000000000001</v>
      </c>
      <c r="AA85">
        <v>143.604412</v>
      </c>
      <c r="AB85">
        <v>2.387194</v>
      </c>
      <c r="AC85">
        <v>57.75414</v>
      </c>
      <c r="AD85" s="1">
        <v>676</v>
      </c>
      <c r="AE85">
        <v>28</v>
      </c>
      <c r="AF85">
        <v>532</v>
      </c>
      <c r="AG85">
        <v>87</v>
      </c>
      <c r="AH85">
        <v>16.938949999999998</v>
      </c>
      <c r="AI85">
        <v>6823</v>
      </c>
      <c r="AJ85">
        <v>48.8</v>
      </c>
      <c r="AK85">
        <v>62</v>
      </c>
      <c r="AL85">
        <v>18898</v>
      </c>
      <c r="AM85">
        <v>0.80267556557305919</v>
      </c>
      <c r="AN85" t="s">
        <v>67</v>
      </c>
      <c r="AO85">
        <v>2142.0540000000001</v>
      </c>
      <c r="AP85" t="s">
        <v>615</v>
      </c>
      <c r="AQ85" t="s">
        <v>116</v>
      </c>
      <c r="AR85" t="s">
        <v>118</v>
      </c>
      <c r="AS85" t="s">
        <v>116</v>
      </c>
      <c r="AT85" t="s">
        <v>118</v>
      </c>
      <c r="AU85" t="s">
        <v>219</v>
      </c>
      <c r="AV85" t="s">
        <v>370</v>
      </c>
      <c r="AW85" t="s">
        <v>67</v>
      </c>
      <c r="AX85">
        <v>2037</v>
      </c>
      <c r="AY85" t="s">
        <v>406</v>
      </c>
      <c r="AZ85">
        <v>22</v>
      </c>
      <c r="BA85" t="s">
        <v>457</v>
      </c>
      <c r="BB85">
        <v>4</v>
      </c>
      <c r="BC85">
        <v>1</v>
      </c>
      <c r="BE85" t="s">
        <v>67</v>
      </c>
      <c r="BF85">
        <v>0</v>
      </c>
      <c r="BG85" t="s">
        <v>318</v>
      </c>
      <c r="BI85" t="s">
        <v>116</v>
      </c>
      <c r="BJ85" t="s">
        <v>370</v>
      </c>
      <c r="BK85" t="s">
        <v>67</v>
      </c>
      <c r="BL85">
        <v>0.80267556557305919</v>
      </c>
      <c r="BM85">
        <v>2037</v>
      </c>
      <c r="BN85" t="s">
        <v>118</v>
      </c>
      <c r="BO85" t="s">
        <v>219</v>
      </c>
      <c r="BP85">
        <v>4</v>
      </c>
      <c r="BQ85">
        <v>2386.8870000000002</v>
      </c>
      <c r="BR85">
        <v>1.6623402907704535E-2</v>
      </c>
      <c r="BS85">
        <v>0.40217524793040482</v>
      </c>
      <c r="BT85">
        <v>0.27790247760747344</v>
      </c>
      <c r="BU85">
        <v>19.306000000000001</v>
      </c>
      <c r="BV85">
        <v>1.0473893401740426</v>
      </c>
      <c r="BW85">
        <v>21.450533686764391</v>
      </c>
      <c r="BX85">
        <v>62</v>
      </c>
      <c r="BY85">
        <v>28</v>
      </c>
      <c r="BZ85">
        <v>532</v>
      </c>
    </row>
    <row r="86" spans="1:78" ht="16.5">
      <c r="A86" s="270" t="str">
        <f t="shared" si="19"/>
        <v>송도버스</v>
      </c>
      <c r="B86" s="107" t="str">
        <f t="shared" si="20"/>
        <v>이영수</v>
      </c>
      <c r="C86" s="108" t="str">
        <f t="shared" si="21"/>
        <v>B</v>
      </c>
      <c r="D86" s="109">
        <f t="shared" si="22"/>
        <v>0.93084281332020746</v>
      </c>
      <c r="E86" s="110">
        <f t="shared" si="23"/>
        <v>5152</v>
      </c>
      <c r="F86" s="111" t="str">
        <f t="shared" si="24"/>
        <v>8</v>
      </c>
      <c r="G86" s="112" t="str">
        <f t="shared" si="25"/>
        <v>70바2308</v>
      </c>
      <c r="H86" s="113">
        <f t="shared" si="26"/>
        <v>5</v>
      </c>
      <c r="I86" s="114">
        <f t="shared" si="27"/>
        <v>2577.8639999999996</v>
      </c>
      <c r="J86" s="115">
        <f t="shared" si="28"/>
        <v>1.5165246596508291E-2</v>
      </c>
      <c r="K86" s="115">
        <f t="shared" si="29"/>
        <v>0.37374107559500236</v>
      </c>
      <c r="L86" s="115">
        <f t="shared" si="30"/>
        <v>0.25486216495517222</v>
      </c>
      <c r="M86" s="116">
        <f t="shared" si="31"/>
        <v>14.128</v>
      </c>
      <c r="N86" s="117">
        <f t="shared" si="32"/>
        <v>0.54308528300949943</v>
      </c>
      <c r="O86" s="117">
        <f t="shared" si="33"/>
        <v>8.8057399459397399</v>
      </c>
      <c r="P86" s="217">
        <f t="shared" si="34"/>
        <v>41</v>
      </c>
      <c r="Q86" s="218">
        <f t="shared" si="35"/>
        <v>14</v>
      </c>
      <c r="R86" s="218">
        <f t="shared" si="36"/>
        <v>227</v>
      </c>
      <c r="T86">
        <v>521</v>
      </c>
      <c r="U86">
        <v>5152</v>
      </c>
      <c r="V86" t="s">
        <v>163</v>
      </c>
      <c r="W86">
        <v>2577.864</v>
      </c>
      <c r="X86">
        <v>1268.4549999999999</v>
      </c>
      <c r="Y86">
        <v>2.032</v>
      </c>
      <c r="Z86">
        <v>14.128</v>
      </c>
      <c r="AA86">
        <v>153.85941700000001</v>
      </c>
      <c r="AB86">
        <v>2.3333159999999999</v>
      </c>
      <c r="AC86">
        <v>57.503583999999996</v>
      </c>
      <c r="AD86" s="1">
        <v>657</v>
      </c>
      <c r="AE86">
        <v>14</v>
      </c>
      <c r="AF86">
        <v>227</v>
      </c>
      <c r="AG86">
        <v>82</v>
      </c>
      <c r="AH86">
        <v>16.754670999999998</v>
      </c>
      <c r="AI86">
        <v>3661.7</v>
      </c>
      <c r="AJ86">
        <v>0</v>
      </c>
      <c r="AK86">
        <v>41</v>
      </c>
      <c r="AL86">
        <v>10209</v>
      </c>
      <c r="AM86">
        <v>0.93084281332020746</v>
      </c>
      <c r="AN86" t="s">
        <v>68</v>
      </c>
      <c r="AO86">
        <v>2015.1079999999999</v>
      </c>
      <c r="AP86" t="s">
        <v>616</v>
      </c>
      <c r="AQ86" t="s">
        <v>116</v>
      </c>
      <c r="AR86" t="s">
        <v>118</v>
      </c>
      <c r="AS86" t="s">
        <v>116</v>
      </c>
      <c r="AT86" t="s">
        <v>118</v>
      </c>
      <c r="AU86" t="s">
        <v>219</v>
      </c>
      <c r="AV86" t="s">
        <v>163</v>
      </c>
      <c r="AW86" t="s">
        <v>68</v>
      </c>
      <c r="AX86">
        <v>5152</v>
      </c>
      <c r="AY86" t="s">
        <v>415</v>
      </c>
      <c r="AZ86">
        <v>3</v>
      </c>
      <c r="BA86" t="s">
        <v>353</v>
      </c>
      <c r="BB86">
        <v>5</v>
      </c>
      <c r="BC86">
        <v>1</v>
      </c>
      <c r="BE86" t="s">
        <v>68</v>
      </c>
      <c r="BF86">
        <v>0</v>
      </c>
      <c r="BG86" t="s">
        <v>318</v>
      </c>
      <c r="BI86" t="s">
        <v>116</v>
      </c>
      <c r="BJ86" t="s">
        <v>163</v>
      </c>
      <c r="BK86" t="s">
        <v>68</v>
      </c>
      <c r="BL86">
        <v>0.93084281332020746</v>
      </c>
      <c r="BM86">
        <v>5152</v>
      </c>
      <c r="BN86" t="s">
        <v>118</v>
      </c>
      <c r="BO86" t="s">
        <v>219</v>
      </c>
      <c r="BP86">
        <v>5</v>
      </c>
      <c r="BQ86">
        <v>2577.8639999999996</v>
      </c>
      <c r="BR86">
        <v>1.5165246596508291E-2</v>
      </c>
      <c r="BS86">
        <v>0.37374107559500236</v>
      </c>
      <c r="BT86">
        <v>0.25486216495517217</v>
      </c>
      <c r="BU86">
        <v>14.128</v>
      </c>
      <c r="BV86">
        <v>0.54308528300949943</v>
      </c>
      <c r="BW86">
        <v>8.8057399459397399</v>
      </c>
      <c r="BX86">
        <v>41</v>
      </c>
      <c r="BY86">
        <v>14</v>
      </c>
      <c r="BZ86">
        <v>227</v>
      </c>
    </row>
    <row r="87" spans="1:78" ht="16.5">
      <c r="A87" s="269" t="str">
        <f t="shared" si="19"/>
        <v>송도버스</v>
      </c>
      <c r="B87" s="123" t="str">
        <f t="shared" si="20"/>
        <v>이인호</v>
      </c>
      <c r="C87" s="124" t="str">
        <f t="shared" si="21"/>
        <v>A</v>
      </c>
      <c r="D87" s="125">
        <f t="shared" si="22"/>
        <v>0.96254049484413184</v>
      </c>
      <c r="E87" s="126">
        <f t="shared" si="23"/>
        <v>7290</v>
      </c>
      <c r="F87" s="127" t="str">
        <f t="shared" si="24"/>
        <v>8</v>
      </c>
      <c r="G87" s="128" t="str">
        <f t="shared" si="25"/>
        <v>70바2221</v>
      </c>
      <c r="H87" s="129">
        <f t="shared" si="26"/>
        <v>3</v>
      </c>
      <c r="I87" s="130">
        <f t="shared" si="27"/>
        <v>2666.5269999999996</v>
      </c>
      <c r="J87" s="131">
        <f t="shared" si="28"/>
        <v>1.9253316734227314E-2</v>
      </c>
      <c r="K87" s="131">
        <f t="shared" si="29"/>
        <v>0.35767094380858466</v>
      </c>
      <c r="L87" s="131">
        <f t="shared" si="30"/>
        <v>0.14550762096164788</v>
      </c>
      <c r="M87" s="132">
        <f t="shared" si="31"/>
        <v>15.257999999999999</v>
      </c>
      <c r="N87" s="133">
        <f t="shared" si="32"/>
        <v>0</v>
      </c>
      <c r="O87" s="133">
        <f t="shared" si="33"/>
        <v>51.790212512380343</v>
      </c>
      <c r="P87" s="215">
        <f t="shared" si="34"/>
        <v>38</v>
      </c>
      <c r="Q87" s="216">
        <f t="shared" si="35"/>
        <v>0</v>
      </c>
      <c r="R87" s="216">
        <f t="shared" si="36"/>
        <v>1396</v>
      </c>
      <c r="T87">
        <v>521</v>
      </c>
      <c r="U87">
        <v>7290</v>
      </c>
      <c r="V87" t="s">
        <v>284</v>
      </c>
      <c r="W87">
        <v>2711.5839999999998</v>
      </c>
      <c r="X87">
        <v>1339.607</v>
      </c>
      <c r="Y87">
        <v>2.024</v>
      </c>
      <c r="Z87">
        <v>15.257999999999999</v>
      </c>
      <c r="AA87">
        <v>160.648009</v>
      </c>
      <c r="AB87">
        <v>3.0930070000000001</v>
      </c>
      <c r="AC87">
        <v>57.459125</v>
      </c>
      <c r="AD87" s="1">
        <v>388</v>
      </c>
      <c r="AE87">
        <v>0</v>
      </c>
      <c r="AF87">
        <v>1396</v>
      </c>
      <c r="AG87">
        <v>79</v>
      </c>
      <c r="AH87">
        <v>16.879038000000001</v>
      </c>
      <c r="AI87">
        <v>2418.3000000000002</v>
      </c>
      <c r="AJ87">
        <v>0</v>
      </c>
      <c r="AK87">
        <v>38</v>
      </c>
      <c r="AL87">
        <v>9773</v>
      </c>
      <c r="AM87">
        <v>0.96254049484413184</v>
      </c>
      <c r="AN87" t="s">
        <v>66</v>
      </c>
      <c r="AO87">
        <v>2361.3119999999999</v>
      </c>
      <c r="AP87" t="s">
        <v>617</v>
      </c>
      <c r="AQ87" t="s">
        <v>116</v>
      </c>
      <c r="AR87" t="s">
        <v>118</v>
      </c>
      <c r="AS87" t="s">
        <v>116</v>
      </c>
      <c r="AT87" t="s">
        <v>118</v>
      </c>
      <c r="AU87" t="s">
        <v>188</v>
      </c>
      <c r="AV87" t="s">
        <v>284</v>
      </c>
      <c r="AW87" t="s">
        <v>66</v>
      </c>
      <c r="AX87">
        <v>7290</v>
      </c>
      <c r="AY87" t="s">
        <v>437</v>
      </c>
      <c r="AZ87">
        <v>6</v>
      </c>
      <c r="BA87" t="s">
        <v>618</v>
      </c>
      <c r="BB87">
        <v>3</v>
      </c>
      <c r="BC87">
        <v>1</v>
      </c>
      <c r="BE87" t="s">
        <v>68</v>
      </c>
      <c r="BF87">
        <v>1</v>
      </c>
      <c r="BG87" t="s">
        <v>320</v>
      </c>
      <c r="BI87" t="s">
        <v>116</v>
      </c>
      <c r="BJ87" t="s">
        <v>284</v>
      </c>
      <c r="BK87" t="s">
        <v>66</v>
      </c>
      <c r="BL87">
        <v>0.96254049484413184</v>
      </c>
      <c r="BM87">
        <v>7290</v>
      </c>
      <c r="BN87" t="s">
        <v>118</v>
      </c>
      <c r="BO87" t="s">
        <v>188</v>
      </c>
      <c r="BP87">
        <v>3</v>
      </c>
      <c r="BQ87">
        <v>2666.5269999999996</v>
      </c>
      <c r="BR87">
        <v>1.9253316734227314E-2</v>
      </c>
      <c r="BS87">
        <v>0.35767094380858466</v>
      </c>
      <c r="BT87">
        <v>0.14308979548485315</v>
      </c>
      <c r="BU87">
        <v>15.257999999999999</v>
      </c>
      <c r="BV87">
        <v>0</v>
      </c>
      <c r="BW87">
        <v>51.790212512380343</v>
      </c>
      <c r="BX87">
        <v>38</v>
      </c>
      <c r="BY87">
        <v>0</v>
      </c>
      <c r="BZ87">
        <v>1396</v>
      </c>
    </row>
    <row r="88" spans="1:78" ht="16.5">
      <c r="A88" s="270" t="str">
        <f t="shared" si="19"/>
        <v>송도버스</v>
      </c>
      <c r="B88" s="107" t="str">
        <f t="shared" si="20"/>
        <v>이재원</v>
      </c>
      <c r="C88" s="108" t="str">
        <f t="shared" si="21"/>
        <v>C</v>
      </c>
      <c r="D88" s="109">
        <f t="shared" si="22"/>
        <v>0.86276534835174579</v>
      </c>
      <c r="E88" s="110">
        <f t="shared" si="23"/>
        <v>8004</v>
      </c>
      <c r="F88" s="111" t="str">
        <f t="shared" si="24"/>
        <v>8</v>
      </c>
      <c r="G88" s="112" t="str">
        <f t="shared" si="25"/>
        <v>70바2291</v>
      </c>
      <c r="H88" s="113">
        <f t="shared" si="26"/>
        <v>4</v>
      </c>
      <c r="I88" s="114">
        <f t="shared" si="27"/>
        <v>2673.29</v>
      </c>
      <c r="J88" s="115">
        <f t="shared" si="28"/>
        <v>2.5360597735283097E-2</v>
      </c>
      <c r="K88" s="115">
        <f t="shared" si="29"/>
        <v>0.41776695677552927</v>
      </c>
      <c r="L88" s="115">
        <f t="shared" si="30"/>
        <v>0.28878273587975867</v>
      </c>
      <c r="M88" s="116">
        <f t="shared" si="31"/>
        <v>15.08</v>
      </c>
      <c r="N88" s="117">
        <f t="shared" si="32"/>
        <v>1.68331905629393</v>
      </c>
      <c r="O88" s="117">
        <f t="shared" si="33"/>
        <v>37.369683049725246</v>
      </c>
      <c r="P88" s="217">
        <f t="shared" si="34"/>
        <v>76</v>
      </c>
      <c r="Q88" s="218">
        <f t="shared" si="35"/>
        <v>45</v>
      </c>
      <c r="R88" s="218">
        <f t="shared" si="36"/>
        <v>999</v>
      </c>
      <c r="T88">
        <v>521</v>
      </c>
      <c r="U88">
        <v>8004</v>
      </c>
      <c r="V88" t="s">
        <v>285</v>
      </c>
      <c r="W88">
        <v>2673.29</v>
      </c>
      <c r="X88">
        <v>1476.0930000000001</v>
      </c>
      <c r="Y88">
        <v>1.8109999999999999</v>
      </c>
      <c r="Z88">
        <v>15.08</v>
      </c>
      <c r="AA88">
        <v>172.24775399999999</v>
      </c>
      <c r="AB88">
        <v>4.3683059999999996</v>
      </c>
      <c r="AC88">
        <v>71.959419999999994</v>
      </c>
      <c r="AD88" s="1">
        <v>772</v>
      </c>
      <c r="AE88">
        <v>45</v>
      </c>
      <c r="AF88">
        <v>999</v>
      </c>
      <c r="AG88">
        <v>85</v>
      </c>
      <c r="AH88">
        <v>15.520028</v>
      </c>
      <c r="AI88">
        <v>3290.6</v>
      </c>
      <c r="AJ88">
        <v>13.5</v>
      </c>
      <c r="AK88">
        <v>76</v>
      </c>
      <c r="AL88">
        <v>43559</v>
      </c>
      <c r="AM88">
        <v>0.86276534835174579</v>
      </c>
      <c r="AN88" t="s">
        <v>69</v>
      </c>
      <c r="AO88">
        <v>2362.8960000000002</v>
      </c>
      <c r="AP88" t="s">
        <v>619</v>
      </c>
      <c r="AQ88" t="s">
        <v>116</v>
      </c>
      <c r="AR88" t="s">
        <v>118</v>
      </c>
      <c r="AS88" t="s">
        <v>116</v>
      </c>
      <c r="AT88" t="s">
        <v>118</v>
      </c>
      <c r="AU88" t="s">
        <v>213</v>
      </c>
      <c r="AV88" t="s">
        <v>285</v>
      </c>
      <c r="AW88" t="s">
        <v>69</v>
      </c>
      <c r="AX88">
        <v>8004</v>
      </c>
      <c r="AY88" t="s">
        <v>409</v>
      </c>
      <c r="AZ88">
        <v>19</v>
      </c>
      <c r="BA88" t="s">
        <v>620</v>
      </c>
      <c r="BB88">
        <v>4</v>
      </c>
      <c r="BC88">
        <v>1</v>
      </c>
      <c r="BE88" t="s">
        <v>69</v>
      </c>
      <c r="BF88">
        <v>0</v>
      </c>
      <c r="BG88" t="s">
        <v>318</v>
      </c>
      <c r="BI88" t="s">
        <v>116</v>
      </c>
      <c r="BJ88" t="s">
        <v>285</v>
      </c>
      <c r="BK88" t="s">
        <v>69</v>
      </c>
      <c r="BL88">
        <v>0.86276534835174579</v>
      </c>
      <c r="BM88">
        <v>8004</v>
      </c>
      <c r="BN88" t="s">
        <v>118</v>
      </c>
      <c r="BO88" t="s">
        <v>213</v>
      </c>
      <c r="BP88">
        <v>4</v>
      </c>
      <c r="BQ88">
        <v>2673.29</v>
      </c>
      <c r="BR88">
        <v>2.5360597735283097E-2</v>
      </c>
      <c r="BS88">
        <v>0.41776695677552927</v>
      </c>
      <c r="BT88">
        <v>0.28878273587975867</v>
      </c>
      <c r="BU88">
        <v>15.08</v>
      </c>
      <c r="BV88">
        <v>1.68331905629393</v>
      </c>
      <c r="BW88">
        <v>37.369683049725246</v>
      </c>
      <c r="BX88">
        <v>76</v>
      </c>
      <c r="BY88">
        <v>45</v>
      </c>
      <c r="BZ88">
        <v>999</v>
      </c>
    </row>
    <row r="89" spans="1:78" ht="16.5">
      <c r="A89" s="269" t="str">
        <f t="shared" si="19"/>
        <v>송도버스</v>
      </c>
      <c r="B89" s="123" t="str">
        <f t="shared" si="20"/>
        <v>이종수</v>
      </c>
      <c r="C89" s="124" t="str">
        <f t="shared" si="21"/>
        <v>C</v>
      </c>
      <c r="D89" s="125">
        <f t="shared" si="22"/>
        <v>0.85828517919411262</v>
      </c>
      <c r="E89" s="126">
        <f t="shared" si="23"/>
        <v>8949</v>
      </c>
      <c r="F89" s="127" t="str">
        <f t="shared" si="24"/>
        <v>8</v>
      </c>
      <c r="G89" s="128" t="str">
        <f t="shared" si="25"/>
        <v>70바2240</v>
      </c>
      <c r="H89" s="129">
        <f t="shared" si="26"/>
        <v>8</v>
      </c>
      <c r="I89" s="130">
        <f t="shared" si="27"/>
        <v>3120.3710000000001</v>
      </c>
      <c r="J89" s="131">
        <f t="shared" si="28"/>
        <v>5.5439993211200529E-2</v>
      </c>
      <c r="K89" s="131">
        <f t="shared" si="29"/>
        <v>0.37475642877793824</v>
      </c>
      <c r="L89" s="131">
        <f t="shared" si="30"/>
        <v>0.24067650929969545</v>
      </c>
      <c r="M89" s="132">
        <f t="shared" si="31"/>
        <v>13.664</v>
      </c>
      <c r="N89" s="133">
        <f t="shared" si="32"/>
        <v>0.38456965533906062</v>
      </c>
      <c r="O89" s="133">
        <f t="shared" si="33"/>
        <v>12.979225867693296</v>
      </c>
      <c r="P89" s="215">
        <f t="shared" si="34"/>
        <v>57</v>
      </c>
      <c r="Q89" s="216">
        <f t="shared" si="35"/>
        <v>12</v>
      </c>
      <c r="R89" s="216">
        <f t="shared" si="36"/>
        <v>405</v>
      </c>
      <c r="T89">
        <v>521</v>
      </c>
      <c r="U89">
        <v>8949</v>
      </c>
      <c r="V89" t="s">
        <v>286</v>
      </c>
      <c r="W89">
        <v>3120.3710000000001</v>
      </c>
      <c r="X89">
        <v>1686.798</v>
      </c>
      <c r="Y89">
        <v>1.85</v>
      </c>
      <c r="Z89">
        <v>13.664</v>
      </c>
      <c r="AA89">
        <v>198.126341</v>
      </c>
      <c r="AB89">
        <v>10.984123</v>
      </c>
      <c r="AC89">
        <v>74.249120000000005</v>
      </c>
      <c r="AD89" s="1">
        <v>751</v>
      </c>
      <c r="AE89">
        <v>12</v>
      </c>
      <c r="AF89">
        <v>405</v>
      </c>
      <c r="AG89">
        <v>76</v>
      </c>
      <c r="AH89">
        <v>15.7494</v>
      </c>
      <c r="AI89">
        <v>4053.1</v>
      </c>
      <c r="AJ89">
        <v>0</v>
      </c>
      <c r="AK89">
        <v>57</v>
      </c>
      <c r="AL89">
        <v>18781</v>
      </c>
      <c r="AM89">
        <v>0.85828517919411262</v>
      </c>
      <c r="AN89" t="s">
        <v>69</v>
      </c>
      <c r="AO89">
        <v>1413.7090000000001</v>
      </c>
      <c r="AP89" t="s">
        <v>621</v>
      </c>
      <c r="AQ89" t="s">
        <v>116</v>
      </c>
      <c r="AR89" t="s">
        <v>118</v>
      </c>
      <c r="AS89" t="s">
        <v>116</v>
      </c>
      <c r="AT89" t="s">
        <v>118</v>
      </c>
      <c r="AU89" t="s">
        <v>196</v>
      </c>
      <c r="AV89" t="s">
        <v>286</v>
      </c>
      <c r="AW89" t="s">
        <v>69</v>
      </c>
      <c r="AX89">
        <v>8949</v>
      </c>
      <c r="AY89" t="s">
        <v>409</v>
      </c>
      <c r="AZ89">
        <v>23</v>
      </c>
      <c r="BA89" t="s">
        <v>622</v>
      </c>
      <c r="BB89">
        <v>8</v>
      </c>
      <c r="BC89">
        <v>1</v>
      </c>
      <c r="BE89" t="s">
        <v>67</v>
      </c>
      <c r="BF89">
        <v>1</v>
      </c>
      <c r="BG89" t="s">
        <v>320</v>
      </c>
      <c r="BI89" t="s">
        <v>116</v>
      </c>
      <c r="BJ89" t="s">
        <v>286</v>
      </c>
      <c r="BK89" t="s">
        <v>69</v>
      </c>
      <c r="BL89">
        <v>0.85828517919411262</v>
      </c>
      <c r="BM89">
        <v>8949</v>
      </c>
      <c r="BN89" t="s">
        <v>118</v>
      </c>
      <c r="BO89" t="s">
        <v>196</v>
      </c>
      <c r="BP89">
        <v>8</v>
      </c>
      <c r="BQ89">
        <v>3120.3710000000001</v>
      </c>
      <c r="BR89">
        <v>5.5439993211200529E-2</v>
      </c>
      <c r="BS89">
        <v>0.37475642877793824</v>
      </c>
      <c r="BT89">
        <v>0.24067650929969545</v>
      </c>
      <c r="BU89">
        <v>13.664</v>
      </c>
      <c r="BV89">
        <v>0.38456965533906062</v>
      </c>
      <c r="BW89">
        <v>12.979225867693296</v>
      </c>
      <c r="BX89">
        <v>57</v>
      </c>
      <c r="BY89">
        <v>12</v>
      </c>
      <c r="BZ89">
        <v>405</v>
      </c>
    </row>
    <row r="90" spans="1:78" ht="16.5">
      <c r="A90" s="270" t="str">
        <f t="shared" si="19"/>
        <v>송도버스</v>
      </c>
      <c r="B90" s="107" t="str">
        <f t="shared" si="20"/>
        <v>이종협</v>
      </c>
      <c r="C90" s="108" t="str">
        <f t="shared" si="21"/>
        <v>C</v>
      </c>
      <c r="D90" s="109">
        <f t="shared" si="22"/>
        <v>0.85475559999684148</v>
      </c>
      <c r="E90" s="110">
        <f t="shared" si="23"/>
        <v>1047</v>
      </c>
      <c r="F90" s="111" t="str">
        <f t="shared" si="24"/>
        <v>16-1</v>
      </c>
      <c r="G90" s="112" t="str">
        <f t="shared" si="25"/>
        <v>70바2283</v>
      </c>
      <c r="H90" s="113">
        <f t="shared" si="26"/>
        <v>9</v>
      </c>
      <c r="I90" s="114">
        <f t="shared" si="27"/>
        <v>1752.144</v>
      </c>
      <c r="J90" s="115">
        <f t="shared" si="28"/>
        <v>1.6000401198702593E-2</v>
      </c>
      <c r="K90" s="115">
        <f t="shared" si="29"/>
        <v>0.401261192261396</v>
      </c>
      <c r="L90" s="115">
        <f t="shared" si="30"/>
        <v>0.30762311773461543</v>
      </c>
      <c r="M90" s="116">
        <f t="shared" si="31"/>
        <v>14.775</v>
      </c>
      <c r="N90" s="117">
        <f t="shared" si="32"/>
        <v>1.426823366116027</v>
      </c>
      <c r="O90" s="117">
        <f t="shared" si="33"/>
        <v>23.685267877526048</v>
      </c>
      <c r="P90" s="217">
        <f t="shared" si="34"/>
        <v>35</v>
      </c>
      <c r="Q90" s="218">
        <f t="shared" si="35"/>
        <v>25</v>
      </c>
      <c r="R90" s="218">
        <f t="shared" si="36"/>
        <v>415</v>
      </c>
      <c r="T90">
        <v>521</v>
      </c>
      <c r="U90">
        <v>1047</v>
      </c>
      <c r="V90" t="s">
        <v>317</v>
      </c>
      <c r="W90">
        <v>1752.144</v>
      </c>
      <c r="X90">
        <v>937.91099999999994</v>
      </c>
      <c r="Y90">
        <v>1.8680000000000001</v>
      </c>
      <c r="Z90">
        <v>14.775</v>
      </c>
      <c r="AA90">
        <v>103.72914900000001</v>
      </c>
      <c r="AB90">
        <v>1.659708</v>
      </c>
      <c r="AC90">
        <v>41.622481999999998</v>
      </c>
      <c r="AD90" s="1">
        <v>539</v>
      </c>
      <c r="AE90">
        <v>25</v>
      </c>
      <c r="AF90">
        <v>415</v>
      </c>
      <c r="AG90">
        <v>88</v>
      </c>
      <c r="AH90">
        <v>16.891528999999998</v>
      </c>
      <c r="AI90">
        <v>4767.6000000000004</v>
      </c>
      <c r="AJ90">
        <v>9.8000000000000007</v>
      </c>
      <c r="AK90">
        <v>35</v>
      </c>
      <c r="AL90">
        <v>18980</v>
      </c>
      <c r="AM90">
        <v>0.85475559999684148</v>
      </c>
      <c r="AN90" t="s">
        <v>69</v>
      </c>
      <c r="AO90">
        <v>363.05099999999999</v>
      </c>
      <c r="AP90" t="s">
        <v>623</v>
      </c>
      <c r="AQ90" t="s">
        <v>116</v>
      </c>
      <c r="AR90" t="s">
        <v>117</v>
      </c>
      <c r="AS90" t="s">
        <v>116</v>
      </c>
      <c r="AT90" t="s">
        <v>117</v>
      </c>
      <c r="AU90" t="s">
        <v>178</v>
      </c>
      <c r="AV90" t="s">
        <v>317</v>
      </c>
      <c r="AW90" t="s">
        <v>69</v>
      </c>
      <c r="AX90">
        <v>1047</v>
      </c>
      <c r="AY90" t="s">
        <v>404</v>
      </c>
      <c r="AZ90">
        <v>10</v>
      </c>
      <c r="BA90" t="s">
        <v>463</v>
      </c>
      <c r="BB90">
        <v>9</v>
      </c>
      <c r="BC90">
        <v>1</v>
      </c>
      <c r="BE90" t="s">
        <v>69</v>
      </c>
      <c r="BF90">
        <v>0</v>
      </c>
      <c r="BG90" t="s">
        <v>318</v>
      </c>
      <c r="BI90" t="s">
        <v>116</v>
      </c>
      <c r="BJ90" t="s">
        <v>317</v>
      </c>
      <c r="BK90" t="s">
        <v>69</v>
      </c>
      <c r="BL90">
        <v>0.85475559999684148</v>
      </c>
      <c r="BM90">
        <v>1047</v>
      </c>
      <c r="BN90" t="s">
        <v>117</v>
      </c>
      <c r="BO90" t="s">
        <v>178</v>
      </c>
      <c r="BP90">
        <v>9</v>
      </c>
      <c r="BQ90">
        <v>1752.144</v>
      </c>
      <c r="BR90">
        <v>1.6000401198702593E-2</v>
      </c>
      <c r="BS90">
        <v>0.401261192261396</v>
      </c>
      <c r="BT90">
        <v>0.30762311773461543</v>
      </c>
      <c r="BU90">
        <v>14.775</v>
      </c>
      <c r="BV90">
        <v>1.426823366116027</v>
      </c>
      <c r="BW90">
        <v>23.685267877526048</v>
      </c>
      <c r="BX90">
        <v>35</v>
      </c>
      <c r="BY90">
        <v>25</v>
      </c>
      <c r="BZ90">
        <v>415</v>
      </c>
    </row>
    <row r="91" spans="1:78" ht="16.5">
      <c r="A91" s="269" t="str">
        <f t="shared" si="19"/>
        <v>송도버스</v>
      </c>
      <c r="B91" s="123" t="str">
        <f t="shared" si="20"/>
        <v>이치열</v>
      </c>
      <c r="C91" s="124" t="str">
        <f t="shared" si="21"/>
        <v>F</v>
      </c>
      <c r="D91" s="125">
        <f t="shared" si="22"/>
        <v>0.78488339923186534</v>
      </c>
      <c r="E91" s="126">
        <f t="shared" si="23"/>
        <v>6210</v>
      </c>
      <c r="F91" s="127" t="str">
        <f t="shared" si="24"/>
        <v>8</v>
      </c>
      <c r="G91" s="128" t="str">
        <f t="shared" si="25"/>
        <v>70바2227</v>
      </c>
      <c r="H91" s="129">
        <f t="shared" si="26"/>
        <v>16</v>
      </c>
      <c r="I91" s="130">
        <f t="shared" si="27"/>
        <v>2300.4140000000002</v>
      </c>
      <c r="J91" s="131">
        <f t="shared" si="28"/>
        <v>6.2702715342109056E-2</v>
      </c>
      <c r="K91" s="131">
        <f t="shared" si="29"/>
        <v>0.3369958822242034</v>
      </c>
      <c r="L91" s="131">
        <f t="shared" si="30"/>
        <v>0.17301233604038227</v>
      </c>
      <c r="M91" s="132">
        <f t="shared" si="31"/>
        <v>16.919</v>
      </c>
      <c r="N91" s="133">
        <f t="shared" si="32"/>
        <v>1.3192444095880864</v>
      </c>
      <c r="O91" s="133">
        <f t="shared" si="33"/>
        <v>20.243578009196497</v>
      </c>
      <c r="P91" s="215">
        <f t="shared" si="34"/>
        <v>29</v>
      </c>
      <c r="Q91" s="216">
        <f t="shared" si="35"/>
        <v>56</v>
      </c>
      <c r="R91" s="216">
        <f t="shared" si="36"/>
        <v>476</v>
      </c>
      <c r="T91">
        <v>521</v>
      </c>
      <c r="U91">
        <v>6210</v>
      </c>
      <c r="V91" t="s">
        <v>394</v>
      </c>
      <c r="W91">
        <v>2300.4140000000002</v>
      </c>
      <c r="X91">
        <v>1302.1679999999999</v>
      </c>
      <c r="Y91">
        <v>1.7669999999999999</v>
      </c>
      <c r="Z91">
        <v>16.919</v>
      </c>
      <c r="AA91">
        <v>132.48997199999999</v>
      </c>
      <c r="AB91">
        <v>8.3074809999999992</v>
      </c>
      <c r="AC91">
        <v>44.648575000000001</v>
      </c>
      <c r="AD91" s="1">
        <v>398</v>
      </c>
      <c r="AE91">
        <v>56</v>
      </c>
      <c r="AF91">
        <v>476</v>
      </c>
      <c r="AG91">
        <v>74</v>
      </c>
      <c r="AH91">
        <v>17.362929000000001</v>
      </c>
      <c r="AI91">
        <v>4040.7</v>
      </c>
      <c r="AJ91">
        <v>0</v>
      </c>
      <c r="AK91">
        <v>29</v>
      </c>
      <c r="AL91">
        <v>16535</v>
      </c>
      <c r="AM91">
        <v>0.78488339923186534</v>
      </c>
      <c r="AN91" t="s">
        <v>70</v>
      </c>
      <c r="AO91">
        <v>315.67099999999999</v>
      </c>
      <c r="AP91" t="s">
        <v>624</v>
      </c>
      <c r="AQ91" t="s">
        <v>116</v>
      </c>
      <c r="AR91" t="s">
        <v>118</v>
      </c>
      <c r="AS91" t="s">
        <v>116</v>
      </c>
      <c r="AT91" t="s">
        <v>118</v>
      </c>
      <c r="AU91" t="s">
        <v>168</v>
      </c>
      <c r="AV91" t="s">
        <v>394</v>
      </c>
      <c r="AW91" t="s">
        <v>70</v>
      </c>
      <c r="AX91">
        <v>6210</v>
      </c>
      <c r="AY91" t="s">
        <v>413</v>
      </c>
      <c r="AZ91">
        <v>3</v>
      </c>
      <c r="BA91" t="s">
        <v>458</v>
      </c>
      <c r="BB91">
        <v>16</v>
      </c>
      <c r="BC91">
        <v>1</v>
      </c>
      <c r="BE91" t="s">
        <v>70</v>
      </c>
      <c r="BF91">
        <v>0</v>
      </c>
      <c r="BG91" t="s">
        <v>318</v>
      </c>
      <c r="BI91" t="s">
        <v>116</v>
      </c>
      <c r="BJ91" t="s">
        <v>394</v>
      </c>
      <c r="BK91" t="s">
        <v>70</v>
      </c>
      <c r="BL91">
        <v>0.78488339923186534</v>
      </c>
      <c r="BM91">
        <v>6210</v>
      </c>
      <c r="BN91" t="s">
        <v>118</v>
      </c>
      <c r="BO91" t="s">
        <v>168</v>
      </c>
      <c r="BP91">
        <v>16</v>
      </c>
      <c r="BQ91">
        <v>2300.4140000000002</v>
      </c>
      <c r="BR91">
        <v>6.2702715342109056E-2</v>
      </c>
      <c r="BS91">
        <v>0.3369958822242034</v>
      </c>
      <c r="BT91">
        <v>0.17301233604038227</v>
      </c>
      <c r="BU91">
        <v>16.919</v>
      </c>
      <c r="BV91">
        <v>1.3192444095880864</v>
      </c>
      <c r="BW91">
        <v>20.243578009196497</v>
      </c>
      <c r="BX91">
        <v>29</v>
      </c>
      <c r="BY91">
        <v>56</v>
      </c>
      <c r="BZ91">
        <v>476</v>
      </c>
    </row>
    <row r="92" spans="1:78" ht="16.5">
      <c r="A92" s="270" t="str">
        <f t="shared" si="19"/>
        <v>송도버스</v>
      </c>
      <c r="B92" s="107" t="str">
        <f t="shared" si="20"/>
        <v>이태열</v>
      </c>
      <c r="C92" s="108" t="str">
        <f t="shared" si="21"/>
        <v>C</v>
      </c>
      <c r="D92" s="109">
        <f t="shared" si="22"/>
        <v>0.88911106233849047</v>
      </c>
      <c r="E92" s="110">
        <f t="shared" si="23"/>
        <v>7691</v>
      </c>
      <c r="F92" s="111" t="str">
        <f t="shared" si="24"/>
        <v>8</v>
      </c>
      <c r="G92" s="112" t="str">
        <f t="shared" si="25"/>
        <v>70바2246</v>
      </c>
      <c r="H92" s="113">
        <f t="shared" si="26"/>
        <v>13</v>
      </c>
      <c r="I92" s="114">
        <f t="shared" si="27"/>
        <v>2326.8620000000001</v>
      </c>
      <c r="J92" s="115">
        <f t="shared" si="28"/>
        <v>3.6349208468985844E-2</v>
      </c>
      <c r="K92" s="115">
        <f t="shared" si="29"/>
        <v>0.35700836238108097</v>
      </c>
      <c r="L92" s="115">
        <f t="shared" si="30"/>
        <v>0.20198877286233563</v>
      </c>
      <c r="M92" s="116">
        <f t="shared" si="31"/>
        <v>13.933</v>
      </c>
      <c r="N92" s="117">
        <f t="shared" si="32"/>
        <v>8.5952669303121537E-2</v>
      </c>
      <c r="O92" s="117">
        <f t="shared" si="33"/>
        <v>7.7787165719324998</v>
      </c>
      <c r="P92" s="217">
        <f t="shared" si="34"/>
        <v>47</v>
      </c>
      <c r="Q92" s="218">
        <f t="shared" si="35"/>
        <v>2</v>
      </c>
      <c r="R92" s="218">
        <f t="shared" si="36"/>
        <v>181</v>
      </c>
      <c r="T92">
        <v>521</v>
      </c>
      <c r="U92">
        <v>7691</v>
      </c>
      <c r="V92" t="s">
        <v>372</v>
      </c>
      <c r="W92">
        <v>2326.8620000000001</v>
      </c>
      <c r="X92">
        <v>1163.771</v>
      </c>
      <c r="Y92">
        <v>1.9990000000000001</v>
      </c>
      <c r="Z92">
        <v>13.933</v>
      </c>
      <c r="AA92">
        <v>136.132758</v>
      </c>
      <c r="AB92">
        <v>4.9483180000000004</v>
      </c>
      <c r="AC92">
        <v>48.600532999999999</v>
      </c>
      <c r="AD92" s="1">
        <v>470</v>
      </c>
      <c r="AE92">
        <v>2</v>
      </c>
      <c r="AF92">
        <v>181</v>
      </c>
      <c r="AG92">
        <v>76</v>
      </c>
      <c r="AH92">
        <v>17.092593999999998</v>
      </c>
      <c r="AI92">
        <v>6422.1</v>
      </c>
      <c r="AJ92">
        <v>0</v>
      </c>
      <c r="AK92">
        <v>47</v>
      </c>
      <c r="AL92">
        <v>18077</v>
      </c>
      <c r="AM92">
        <v>0.88911106233849047</v>
      </c>
      <c r="AN92" t="s">
        <v>69</v>
      </c>
      <c r="AO92">
        <v>380.51499999999999</v>
      </c>
      <c r="AP92" t="s">
        <v>625</v>
      </c>
      <c r="AQ92" t="s">
        <v>116</v>
      </c>
      <c r="AR92" t="s">
        <v>118</v>
      </c>
      <c r="AS92" t="s">
        <v>116</v>
      </c>
      <c r="AT92" t="s">
        <v>118</v>
      </c>
      <c r="AU92" t="s">
        <v>199</v>
      </c>
      <c r="AV92" t="s">
        <v>372</v>
      </c>
      <c r="AW92" t="s">
        <v>69</v>
      </c>
      <c r="AX92">
        <v>7691</v>
      </c>
      <c r="AY92" t="s">
        <v>409</v>
      </c>
      <c r="AZ92">
        <v>4</v>
      </c>
      <c r="BA92" t="s">
        <v>224</v>
      </c>
      <c r="BB92">
        <v>13</v>
      </c>
      <c r="BC92">
        <v>1</v>
      </c>
      <c r="BE92" t="s">
        <v>69</v>
      </c>
      <c r="BF92">
        <v>0</v>
      </c>
      <c r="BG92" t="s">
        <v>318</v>
      </c>
      <c r="BI92" t="s">
        <v>116</v>
      </c>
      <c r="BJ92" t="s">
        <v>372</v>
      </c>
      <c r="BK92" t="s">
        <v>69</v>
      </c>
      <c r="BL92">
        <v>0.88911106233849047</v>
      </c>
      <c r="BM92">
        <v>7691</v>
      </c>
      <c r="BN92" t="s">
        <v>118</v>
      </c>
      <c r="BO92" t="s">
        <v>199</v>
      </c>
      <c r="BP92">
        <v>13</v>
      </c>
      <c r="BQ92">
        <v>2326.8620000000001</v>
      </c>
      <c r="BR92">
        <v>3.6349208468985844E-2</v>
      </c>
      <c r="BS92">
        <v>0.35700836238108097</v>
      </c>
      <c r="BT92">
        <v>0.20198877286233563</v>
      </c>
      <c r="BU92">
        <v>13.933</v>
      </c>
      <c r="BV92">
        <v>8.5952669303121537E-2</v>
      </c>
      <c r="BW92">
        <v>7.7787165719324998</v>
      </c>
      <c r="BX92">
        <v>47</v>
      </c>
      <c r="BY92">
        <v>2</v>
      </c>
      <c r="BZ92">
        <v>181</v>
      </c>
    </row>
    <row r="93" spans="1:78" ht="16.5">
      <c r="A93" s="269" t="str">
        <f t="shared" si="19"/>
        <v>송도버스</v>
      </c>
      <c r="B93" s="123" t="str">
        <f t="shared" si="20"/>
        <v>임병옥</v>
      </c>
      <c r="C93" s="124" t="str">
        <f t="shared" si="21"/>
        <v>A</v>
      </c>
      <c r="D93" s="125">
        <f t="shared" si="22"/>
        <v>0.98615384615384616</v>
      </c>
      <c r="E93" s="126">
        <f t="shared" si="23"/>
        <v>6511</v>
      </c>
      <c r="F93" s="127" t="str">
        <f t="shared" si="24"/>
        <v>16-1</v>
      </c>
      <c r="G93" s="128" t="str">
        <f t="shared" si="25"/>
        <v>70바2320</v>
      </c>
      <c r="H93" s="129">
        <f t="shared" si="26"/>
        <v>1</v>
      </c>
      <c r="I93" s="130">
        <f t="shared" si="27"/>
        <v>3221.36</v>
      </c>
      <c r="J93" s="131">
        <f t="shared" si="28"/>
        <v>4.3911575435221076E-2</v>
      </c>
      <c r="K93" s="131">
        <f t="shared" si="29"/>
        <v>0.36668868729108151</v>
      </c>
      <c r="L93" s="131">
        <f t="shared" si="30"/>
        <v>0.18439416892244267</v>
      </c>
      <c r="M93" s="132">
        <f t="shared" si="31"/>
        <v>11.691000000000001</v>
      </c>
      <c r="N93" s="133">
        <f t="shared" si="32"/>
        <v>0.15521394690441304</v>
      </c>
      <c r="O93" s="133">
        <f t="shared" si="33"/>
        <v>12.758586435542751</v>
      </c>
      <c r="P93" s="215">
        <f t="shared" si="34"/>
        <v>36</v>
      </c>
      <c r="Q93" s="216">
        <f t="shared" si="35"/>
        <v>5</v>
      </c>
      <c r="R93" s="216">
        <f t="shared" si="36"/>
        <v>411</v>
      </c>
      <c r="T93">
        <v>521</v>
      </c>
      <c r="U93">
        <v>6511</v>
      </c>
      <c r="V93" t="s">
        <v>287</v>
      </c>
      <c r="W93">
        <v>3221.36</v>
      </c>
      <c r="X93">
        <v>1256.1890000000001</v>
      </c>
      <c r="Y93">
        <v>2.5640000000000001</v>
      </c>
      <c r="Z93">
        <v>11.691000000000001</v>
      </c>
      <c r="AA93">
        <v>171.050251</v>
      </c>
      <c r="AB93">
        <v>7.5110859999999997</v>
      </c>
      <c r="AC93">
        <v>62.722192</v>
      </c>
      <c r="AD93" s="1">
        <v>594</v>
      </c>
      <c r="AE93">
        <v>5</v>
      </c>
      <c r="AF93">
        <v>411</v>
      </c>
      <c r="AG93">
        <v>87</v>
      </c>
      <c r="AH93">
        <v>18.832827999999999</v>
      </c>
      <c r="AI93">
        <v>4777.7</v>
      </c>
      <c r="AJ93">
        <v>19.5</v>
      </c>
      <c r="AK93">
        <v>36</v>
      </c>
      <c r="AL93">
        <v>20374</v>
      </c>
      <c r="AM93">
        <v>0.98615384615384616</v>
      </c>
      <c r="AN93" t="s">
        <v>66</v>
      </c>
      <c r="AO93">
        <v>3221.36</v>
      </c>
      <c r="AP93" t="s">
        <v>626</v>
      </c>
      <c r="AQ93" t="s">
        <v>116</v>
      </c>
      <c r="AR93" t="s">
        <v>117</v>
      </c>
      <c r="AS93" t="s">
        <v>116</v>
      </c>
      <c r="AT93" t="s">
        <v>117</v>
      </c>
      <c r="AU93" t="s">
        <v>184</v>
      </c>
      <c r="AV93" t="s">
        <v>287</v>
      </c>
      <c r="AW93" t="s">
        <v>66</v>
      </c>
      <c r="AX93">
        <v>6511</v>
      </c>
      <c r="AY93" t="s">
        <v>411</v>
      </c>
      <c r="AZ93">
        <v>1</v>
      </c>
      <c r="BA93" t="s">
        <v>363</v>
      </c>
      <c r="BB93">
        <v>1</v>
      </c>
      <c r="BC93">
        <v>1</v>
      </c>
      <c r="BE93" t="s">
        <v>68</v>
      </c>
      <c r="BF93">
        <v>1</v>
      </c>
      <c r="BG93" t="s">
        <v>320</v>
      </c>
      <c r="BI93" t="s">
        <v>116</v>
      </c>
      <c r="BJ93" t="s">
        <v>287</v>
      </c>
      <c r="BK93" t="s">
        <v>66</v>
      </c>
      <c r="BL93">
        <v>0.98615384615384616</v>
      </c>
      <c r="BM93">
        <v>6511</v>
      </c>
      <c r="BN93" t="s">
        <v>117</v>
      </c>
      <c r="BO93" t="s">
        <v>184</v>
      </c>
      <c r="BP93">
        <v>1</v>
      </c>
      <c r="BQ93">
        <v>3221.36</v>
      </c>
      <c r="BR93">
        <v>4.3911575435221076E-2</v>
      </c>
      <c r="BS93">
        <v>0.36668868729108151</v>
      </c>
      <c r="BT93">
        <v>0.18439416892244267</v>
      </c>
      <c r="BU93">
        <v>11.691000000000001</v>
      </c>
      <c r="BV93">
        <v>0.15521394690441304</v>
      </c>
      <c r="BW93">
        <v>12.758586435542751</v>
      </c>
      <c r="BX93">
        <v>36</v>
      </c>
      <c r="BY93">
        <v>5</v>
      </c>
      <c r="BZ93">
        <v>411</v>
      </c>
    </row>
    <row r="94" spans="1:78" ht="16.5">
      <c r="A94" s="270" t="str">
        <f t="shared" si="19"/>
        <v>송도버스</v>
      </c>
      <c r="B94" s="107" t="str">
        <f t="shared" si="20"/>
        <v>임상준</v>
      </c>
      <c r="C94" s="108" t="str">
        <f t="shared" si="21"/>
        <v>F</v>
      </c>
      <c r="D94" s="109">
        <f t="shared" si="22"/>
        <v>0.76919999999999999</v>
      </c>
      <c r="E94" s="110">
        <f t="shared" si="23"/>
        <v>8591</v>
      </c>
      <c r="F94" s="111" t="str">
        <f t="shared" si="24"/>
        <v>16-1</v>
      </c>
      <c r="G94" s="112" t="str">
        <f t="shared" si="25"/>
        <v>70바2231</v>
      </c>
      <c r="H94" s="113">
        <f t="shared" si="26"/>
        <v>1</v>
      </c>
      <c r="I94" s="114">
        <f t="shared" si="27"/>
        <v>3149.79</v>
      </c>
      <c r="J94" s="115">
        <f t="shared" si="28"/>
        <v>6.4979604579355144E-2</v>
      </c>
      <c r="K94" s="115">
        <f t="shared" si="29"/>
        <v>0.34022982481807967</v>
      </c>
      <c r="L94" s="115">
        <f t="shared" si="30"/>
        <v>0.25112785296797563</v>
      </c>
      <c r="M94" s="116">
        <f t="shared" si="31"/>
        <v>15.045</v>
      </c>
      <c r="N94" s="117">
        <f t="shared" si="32"/>
        <v>3.6192889049746175</v>
      </c>
      <c r="O94" s="117">
        <f t="shared" si="33"/>
        <v>52.733674308445963</v>
      </c>
      <c r="P94" s="217">
        <f t="shared" si="34"/>
        <v>32</v>
      </c>
      <c r="Q94" s="218">
        <f t="shared" si="35"/>
        <v>114</v>
      </c>
      <c r="R94" s="218">
        <f t="shared" si="36"/>
        <v>1661</v>
      </c>
      <c r="T94">
        <v>521</v>
      </c>
      <c r="U94">
        <v>8591</v>
      </c>
      <c r="V94" t="s">
        <v>288</v>
      </c>
      <c r="W94">
        <v>3149.79</v>
      </c>
      <c r="X94">
        <v>1638.376</v>
      </c>
      <c r="Y94">
        <v>1.923</v>
      </c>
      <c r="Z94">
        <v>15.045</v>
      </c>
      <c r="AA94">
        <v>164.935799</v>
      </c>
      <c r="AB94">
        <v>10.717463</v>
      </c>
      <c r="AC94">
        <v>56.116078000000002</v>
      </c>
      <c r="AD94" s="1">
        <v>791</v>
      </c>
      <c r="AE94">
        <v>114</v>
      </c>
      <c r="AF94">
        <v>1661</v>
      </c>
      <c r="AG94">
        <v>77</v>
      </c>
      <c r="AH94">
        <v>19.097066000000002</v>
      </c>
      <c r="AI94">
        <v>8637.7999999999993</v>
      </c>
      <c r="AJ94">
        <v>0</v>
      </c>
      <c r="AK94">
        <v>32</v>
      </c>
      <c r="AL94">
        <v>18407</v>
      </c>
      <c r="AM94">
        <v>0.76919999999999999</v>
      </c>
      <c r="AN94" t="s">
        <v>70</v>
      </c>
      <c r="AO94">
        <v>3149.79</v>
      </c>
      <c r="AP94" t="s">
        <v>627</v>
      </c>
      <c r="AQ94" t="s">
        <v>116</v>
      </c>
      <c r="AR94" t="s">
        <v>117</v>
      </c>
      <c r="AS94" t="s">
        <v>116</v>
      </c>
      <c r="AT94" t="s">
        <v>117</v>
      </c>
      <c r="AU94" t="s">
        <v>170</v>
      </c>
      <c r="AV94" t="s">
        <v>288</v>
      </c>
      <c r="AW94" t="s">
        <v>70</v>
      </c>
      <c r="AX94">
        <v>8591</v>
      </c>
      <c r="AY94" t="s">
        <v>419</v>
      </c>
      <c r="AZ94">
        <v>4</v>
      </c>
      <c r="BA94" t="s">
        <v>342</v>
      </c>
      <c r="BB94">
        <v>1</v>
      </c>
      <c r="BC94">
        <v>1</v>
      </c>
      <c r="BE94" t="s">
        <v>70</v>
      </c>
      <c r="BF94">
        <v>0</v>
      </c>
      <c r="BG94" t="s">
        <v>318</v>
      </c>
      <c r="BI94" t="s">
        <v>116</v>
      </c>
      <c r="BJ94" t="s">
        <v>288</v>
      </c>
      <c r="BK94" t="s">
        <v>70</v>
      </c>
      <c r="BL94">
        <v>0.76919999999999999</v>
      </c>
      <c r="BM94">
        <v>8591</v>
      </c>
      <c r="BN94" t="s">
        <v>117</v>
      </c>
      <c r="BO94" t="s">
        <v>170</v>
      </c>
      <c r="BP94">
        <v>1</v>
      </c>
      <c r="BQ94">
        <v>3149.79</v>
      </c>
      <c r="BR94">
        <v>6.4979604579355144E-2</v>
      </c>
      <c r="BS94">
        <v>0.34022982481807967</v>
      </c>
      <c r="BT94">
        <v>0.25112785296797563</v>
      </c>
      <c r="BU94">
        <v>15.045</v>
      </c>
      <c r="BV94">
        <v>3.6192889049746175</v>
      </c>
      <c r="BW94">
        <v>52.733674308445963</v>
      </c>
      <c r="BX94">
        <v>32</v>
      </c>
      <c r="BY94">
        <v>114</v>
      </c>
      <c r="BZ94">
        <v>1661</v>
      </c>
    </row>
    <row r="95" spans="1:78" ht="16.5">
      <c r="A95" s="269" t="str">
        <f t="shared" si="19"/>
        <v>송도버스</v>
      </c>
      <c r="B95" s="123" t="str">
        <f t="shared" si="20"/>
        <v>임숙주</v>
      </c>
      <c r="C95" s="124" t="str">
        <f t="shared" si="21"/>
        <v>B</v>
      </c>
      <c r="D95" s="125">
        <f t="shared" si="22"/>
        <v>0.92289723260336698</v>
      </c>
      <c r="E95" s="126">
        <f t="shared" si="23"/>
        <v>5565</v>
      </c>
      <c r="F95" s="127" t="str">
        <f t="shared" si="24"/>
        <v>16-1</v>
      </c>
      <c r="G95" s="128" t="str">
        <f t="shared" si="25"/>
        <v>70바2279</v>
      </c>
      <c r="H95" s="129">
        <f t="shared" si="26"/>
        <v>2</v>
      </c>
      <c r="I95" s="130">
        <f t="shared" si="27"/>
        <v>2604.2860000000001</v>
      </c>
      <c r="J95" s="131">
        <f t="shared" si="28"/>
        <v>3.5584753428564889E-2</v>
      </c>
      <c r="K95" s="131">
        <f t="shared" si="29"/>
        <v>0.36754862317946529</v>
      </c>
      <c r="L95" s="131">
        <f t="shared" si="30"/>
        <v>0.20965439279710446</v>
      </c>
      <c r="M95" s="132">
        <f t="shared" si="31"/>
        <v>14.858000000000001</v>
      </c>
      <c r="N95" s="133">
        <f t="shared" si="32"/>
        <v>0.15359296175612047</v>
      </c>
      <c r="O95" s="133">
        <f t="shared" si="33"/>
        <v>23.038944263418074</v>
      </c>
      <c r="P95" s="215">
        <f t="shared" si="34"/>
        <v>34</v>
      </c>
      <c r="Q95" s="216">
        <f t="shared" si="35"/>
        <v>4</v>
      </c>
      <c r="R95" s="216">
        <f t="shared" si="36"/>
        <v>600</v>
      </c>
      <c r="T95">
        <v>521</v>
      </c>
      <c r="U95">
        <v>5565</v>
      </c>
      <c r="V95" t="s">
        <v>289</v>
      </c>
      <c r="W95">
        <v>2604.2860000000001</v>
      </c>
      <c r="X95">
        <v>1085.3599999999999</v>
      </c>
      <c r="Y95">
        <v>2.399</v>
      </c>
      <c r="Z95">
        <v>14.858000000000001</v>
      </c>
      <c r="AA95">
        <v>136.63719800000001</v>
      </c>
      <c r="AB95">
        <v>4.8622009999999998</v>
      </c>
      <c r="AC95">
        <v>50.220813999999997</v>
      </c>
      <c r="AD95" s="1">
        <v>546</v>
      </c>
      <c r="AE95">
        <v>4</v>
      </c>
      <c r="AF95">
        <v>600</v>
      </c>
      <c r="AG95">
        <v>75</v>
      </c>
      <c r="AH95">
        <v>19.05986</v>
      </c>
      <c r="AI95">
        <v>4665.1000000000004</v>
      </c>
      <c r="AJ95">
        <v>0</v>
      </c>
      <c r="AK95">
        <v>34</v>
      </c>
      <c r="AL95">
        <v>22055</v>
      </c>
      <c r="AM95">
        <v>0.92289723260336698</v>
      </c>
      <c r="AN95" t="s">
        <v>68</v>
      </c>
      <c r="AO95">
        <v>2460.326</v>
      </c>
      <c r="AP95" t="s">
        <v>628</v>
      </c>
      <c r="AQ95" t="s">
        <v>116</v>
      </c>
      <c r="AR95" t="s">
        <v>117</v>
      </c>
      <c r="AS95" t="s">
        <v>116</v>
      </c>
      <c r="AT95" t="s">
        <v>117</v>
      </c>
      <c r="AU95" t="s">
        <v>176</v>
      </c>
      <c r="AV95" t="s">
        <v>289</v>
      </c>
      <c r="AW95" t="s">
        <v>68</v>
      </c>
      <c r="AX95">
        <v>5565</v>
      </c>
      <c r="AY95" t="s">
        <v>424</v>
      </c>
      <c r="AZ95">
        <v>7</v>
      </c>
      <c r="BA95" t="s">
        <v>476</v>
      </c>
      <c r="BB95">
        <v>2</v>
      </c>
      <c r="BC95">
        <v>1</v>
      </c>
      <c r="BE95" t="s">
        <v>68</v>
      </c>
      <c r="BF95">
        <v>0</v>
      </c>
      <c r="BG95" t="s">
        <v>318</v>
      </c>
      <c r="BI95" t="s">
        <v>116</v>
      </c>
      <c r="BJ95" t="s">
        <v>289</v>
      </c>
      <c r="BK95" t="s">
        <v>68</v>
      </c>
      <c r="BL95">
        <v>0.92289723260336698</v>
      </c>
      <c r="BM95">
        <v>5565</v>
      </c>
      <c r="BN95" t="s">
        <v>117</v>
      </c>
      <c r="BO95" t="s">
        <v>176</v>
      </c>
      <c r="BP95">
        <v>2</v>
      </c>
      <c r="BQ95">
        <v>2604.2860000000001</v>
      </c>
      <c r="BR95">
        <v>3.5584753428564889E-2</v>
      </c>
      <c r="BS95">
        <v>0.36754862317946529</v>
      </c>
      <c r="BT95">
        <v>0.20965439279710446</v>
      </c>
      <c r="BU95">
        <v>14.858000000000001</v>
      </c>
      <c r="BV95">
        <v>0.15359296175612047</v>
      </c>
      <c r="BW95">
        <v>23.038944263418074</v>
      </c>
      <c r="BX95">
        <v>34</v>
      </c>
      <c r="BY95">
        <v>4</v>
      </c>
      <c r="BZ95">
        <v>600</v>
      </c>
    </row>
    <row r="96" spans="1:78" ht="16.5">
      <c r="A96" s="270" t="str">
        <f t="shared" si="19"/>
        <v>송도버스</v>
      </c>
      <c r="B96" s="107" t="str">
        <f t="shared" si="20"/>
        <v>임하수</v>
      </c>
      <c r="C96" s="108" t="str">
        <f t="shared" si="21"/>
        <v>D</v>
      </c>
      <c r="D96" s="109">
        <f t="shared" si="22"/>
        <v>0.82902586217165786</v>
      </c>
      <c r="E96" s="110">
        <f t="shared" si="23"/>
        <v>5062</v>
      </c>
      <c r="F96" s="111" t="str">
        <f t="shared" si="24"/>
        <v>8</v>
      </c>
      <c r="G96" s="112" t="str">
        <f t="shared" si="25"/>
        <v>70바2217</v>
      </c>
      <c r="H96" s="113">
        <f t="shared" si="26"/>
        <v>4</v>
      </c>
      <c r="I96" s="114">
        <f t="shared" si="27"/>
        <v>2715.7309999999998</v>
      </c>
      <c r="J96" s="115">
        <f t="shared" si="28"/>
        <v>7.0836914463132963E-2</v>
      </c>
      <c r="K96" s="115">
        <f t="shared" si="29"/>
        <v>0.44365447104266381</v>
      </c>
      <c r="L96" s="115">
        <f t="shared" si="30"/>
        <v>0.23640043877688918</v>
      </c>
      <c r="M96" s="116">
        <f t="shared" si="31"/>
        <v>15.467000000000001</v>
      </c>
      <c r="N96" s="117">
        <f t="shared" si="32"/>
        <v>1.4728999300740759</v>
      </c>
      <c r="O96" s="117">
        <f t="shared" si="33"/>
        <v>75.191541430281575</v>
      </c>
      <c r="P96" s="217">
        <f t="shared" si="34"/>
        <v>77</v>
      </c>
      <c r="Q96" s="218">
        <f t="shared" si="35"/>
        <v>40</v>
      </c>
      <c r="R96" s="218">
        <f t="shared" si="36"/>
        <v>2042</v>
      </c>
      <c r="T96">
        <v>521</v>
      </c>
      <c r="U96">
        <v>5062</v>
      </c>
      <c r="V96" t="s">
        <v>290</v>
      </c>
      <c r="W96">
        <v>2715.7310000000002</v>
      </c>
      <c r="X96">
        <v>1556.729</v>
      </c>
      <c r="Y96">
        <v>1.7450000000000001</v>
      </c>
      <c r="Z96">
        <v>15.467000000000001</v>
      </c>
      <c r="AA96">
        <v>189.66081600000001</v>
      </c>
      <c r="AB96">
        <v>13.434987</v>
      </c>
      <c r="AC96">
        <v>84.143868999999995</v>
      </c>
      <c r="AD96" s="1">
        <v>642</v>
      </c>
      <c r="AE96">
        <v>40</v>
      </c>
      <c r="AF96">
        <v>2042</v>
      </c>
      <c r="AG96">
        <v>81</v>
      </c>
      <c r="AH96">
        <v>14.318882</v>
      </c>
      <c r="AI96">
        <v>8198.7000000000007</v>
      </c>
      <c r="AJ96">
        <v>0</v>
      </c>
      <c r="AK96">
        <v>77</v>
      </c>
      <c r="AL96">
        <v>94390</v>
      </c>
      <c r="AM96">
        <v>0.82902586217165786</v>
      </c>
      <c r="AN96" t="s">
        <v>67</v>
      </c>
      <c r="AO96">
        <v>2372.1489999999999</v>
      </c>
      <c r="AP96" t="s">
        <v>629</v>
      </c>
      <c r="AQ96" t="s">
        <v>116</v>
      </c>
      <c r="AR96" t="s">
        <v>118</v>
      </c>
      <c r="AS96" t="s">
        <v>116</v>
      </c>
      <c r="AT96" t="s">
        <v>118</v>
      </c>
      <c r="AU96" t="s">
        <v>187</v>
      </c>
      <c r="AV96" t="s">
        <v>290</v>
      </c>
      <c r="AW96" t="s">
        <v>67</v>
      </c>
      <c r="AX96">
        <v>5062</v>
      </c>
      <c r="AY96" t="s">
        <v>406</v>
      </c>
      <c r="AZ96">
        <v>11</v>
      </c>
      <c r="BA96" t="s">
        <v>384</v>
      </c>
      <c r="BB96">
        <v>4</v>
      </c>
      <c r="BC96">
        <v>1</v>
      </c>
      <c r="BE96" t="s">
        <v>67</v>
      </c>
      <c r="BF96">
        <v>0</v>
      </c>
      <c r="BG96" t="s">
        <v>318</v>
      </c>
      <c r="BI96" t="s">
        <v>116</v>
      </c>
      <c r="BJ96" t="s">
        <v>290</v>
      </c>
      <c r="BK96" t="s">
        <v>67</v>
      </c>
      <c r="BL96">
        <v>0.82902586217165786</v>
      </c>
      <c r="BM96">
        <v>5062</v>
      </c>
      <c r="BN96" t="s">
        <v>118</v>
      </c>
      <c r="BO96" t="s">
        <v>187</v>
      </c>
      <c r="BP96">
        <v>4</v>
      </c>
      <c r="BQ96">
        <v>2715.7309999999998</v>
      </c>
      <c r="BR96">
        <v>7.0836914463132963E-2</v>
      </c>
      <c r="BS96">
        <v>0.44365447104266381</v>
      </c>
      <c r="BT96">
        <v>0.23640043877688915</v>
      </c>
      <c r="BU96">
        <v>15.467000000000001</v>
      </c>
      <c r="BV96">
        <v>1.4728999300740759</v>
      </c>
      <c r="BW96">
        <v>75.191541430281575</v>
      </c>
      <c r="BX96">
        <v>77</v>
      </c>
      <c r="BY96">
        <v>40</v>
      </c>
      <c r="BZ96">
        <v>2042</v>
      </c>
    </row>
    <row r="97" spans="1:78" ht="16.5">
      <c r="A97" s="269" t="str">
        <f t="shared" si="19"/>
        <v>송도버스</v>
      </c>
      <c r="B97" s="123" t="str">
        <f t="shared" si="20"/>
        <v>장경환</v>
      </c>
      <c r="C97" s="124" t="str">
        <f t="shared" si="21"/>
        <v>C</v>
      </c>
      <c r="D97" s="125">
        <f t="shared" si="22"/>
        <v>0.89806355998114629</v>
      </c>
      <c r="E97" s="126">
        <f t="shared" si="23"/>
        <v>3049</v>
      </c>
      <c r="F97" s="127" t="str">
        <f t="shared" si="24"/>
        <v>16-1</v>
      </c>
      <c r="G97" s="128" t="str">
        <f t="shared" si="25"/>
        <v>70바2279</v>
      </c>
      <c r="H97" s="129">
        <f t="shared" si="26"/>
        <v>15</v>
      </c>
      <c r="I97" s="130">
        <f t="shared" si="27"/>
        <v>2356.2429999999999</v>
      </c>
      <c r="J97" s="131">
        <f t="shared" si="28"/>
        <v>9.3953261100458638E-3</v>
      </c>
      <c r="K97" s="131">
        <f t="shared" si="29"/>
        <v>0.36885490607970806</v>
      </c>
      <c r="L97" s="131">
        <f t="shared" si="30"/>
        <v>0.18716235973963638</v>
      </c>
      <c r="M97" s="132">
        <f t="shared" si="31"/>
        <v>15.259</v>
      </c>
      <c r="N97" s="133">
        <f t="shared" si="32"/>
        <v>0.93857055704162551</v>
      </c>
      <c r="O97" s="133">
        <f t="shared" si="33"/>
        <v>48.474408769561599</v>
      </c>
      <c r="P97" s="215">
        <f t="shared" si="34"/>
        <v>31</v>
      </c>
      <c r="Q97" s="216">
        <f t="shared" si="35"/>
        <v>30</v>
      </c>
      <c r="R97" s="216">
        <f t="shared" si="36"/>
        <v>1386</v>
      </c>
      <c r="T97">
        <v>521</v>
      </c>
      <c r="U97">
        <v>3049</v>
      </c>
      <c r="V97" t="s">
        <v>395</v>
      </c>
      <c r="W97">
        <v>2365.0770000000002</v>
      </c>
      <c r="X97">
        <v>1179.8720000000001</v>
      </c>
      <c r="Y97">
        <v>2.0049999999999999</v>
      </c>
      <c r="Z97">
        <v>15.259</v>
      </c>
      <c r="AA97">
        <v>127.543311</v>
      </c>
      <c r="AB97">
        <v>1.1983109999999999</v>
      </c>
      <c r="AC97">
        <v>47.044975999999998</v>
      </c>
      <c r="AD97" s="1">
        <v>441</v>
      </c>
      <c r="AE97">
        <v>30</v>
      </c>
      <c r="AF97">
        <v>1386</v>
      </c>
      <c r="AG97">
        <v>81</v>
      </c>
      <c r="AH97">
        <v>18.543323999999998</v>
      </c>
      <c r="AI97">
        <v>6075.5</v>
      </c>
      <c r="AJ97">
        <v>0</v>
      </c>
      <c r="AK97">
        <v>31</v>
      </c>
      <c r="AL97">
        <v>13146</v>
      </c>
      <c r="AM97">
        <v>0.89806355998114629</v>
      </c>
      <c r="AN97" t="s">
        <v>69</v>
      </c>
      <c r="AO97">
        <v>351.96499999999997</v>
      </c>
      <c r="AP97" t="s">
        <v>630</v>
      </c>
      <c r="AQ97" t="s">
        <v>116</v>
      </c>
      <c r="AR97" t="s">
        <v>117</v>
      </c>
      <c r="AS97" t="s">
        <v>116</v>
      </c>
      <c r="AT97" t="s">
        <v>117</v>
      </c>
      <c r="AU97" t="s">
        <v>176</v>
      </c>
      <c r="AV97" t="s">
        <v>395</v>
      </c>
      <c r="AW97" t="s">
        <v>69</v>
      </c>
      <c r="AX97">
        <v>3049</v>
      </c>
      <c r="AY97" t="s">
        <v>404</v>
      </c>
      <c r="AZ97">
        <v>1</v>
      </c>
      <c r="BA97" t="s">
        <v>331</v>
      </c>
      <c r="BB97">
        <v>15</v>
      </c>
      <c r="BC97">
        <v>1</v>
      </c>
      <c r="BE97" t="s">
        <v>67</v>
      </c>
      <c r="BF97">
        <v>1</v>
      </c>
      <c r="BG97" t="s">
        <v>320</v>
      </c>
      <c r="BI97" t="s">
        <v>116</v>
      </c>
      <c r="BJ97" t="s">
        <v>395</v>
      </c>
      <c r="BK97" t="s">
        <v>69</v>
      </c>
      <c r="BL97">
        <v>0.89806355998114629</v>
      </c>
      <c r="BM97">
        <v>3049</v>
      </c>
      <c r="BN97" t="s">
        <v>117</v>
      </c>
      <c r="BO97" t="s">
        <v>176</v>
      </c>
      <c r="BP97">
        <v>15</v>
      </c>
      <c r="BQ97">
        <v>2356.2429999999999</v>
      </c>
      <c r="BR97">
        <v>9.3953261100458638E-3</v>
      </c>
      <c r="BS97">
        <v>0.36885490607970806</v>
      </c>
      <c r="BT97">
        <v>0.18646327371159585</v>
      </c>
      <c r="BU97">
        <v>15.259</v>
      </c>
      <c r="BV97">
        <v>0.93857055704162551</v>
      </c>
      <c r="BW97">
        <v>48.474408769561599</v>
      </c>
      <c r="BX97">
        <v>31</v>
      </c>
      <c r="BY97">
        <v>30</v>
      </c>
      <c r="BZ97">
        <v>1386</v>
      </c>
    </row>
    <row r="98" spans="1:78" ht="16.5">
      <c r="A98" s="270" t="str">
        <f t="shared" si="19"/>
        <v>송도버스</v>
      </c>
      <c r="B98" s="107" t="str">
        <f t="shared" si="20"/>
        <v>장도현</v>
      </c>
      <c r="C98" s="108" t="str">
        <f t="shared" si="21"/>
        <v>F</v>
      </c>
      <c r="D98" s="109">
        <f t="shared" si="22"/>
        <v>0.79624418181473522</v>
      </c>
      <c r="E98" s="110">
        <f t="shared" si="23"/>
        <v>9199</v>
      </c>
      <c r="F98" s="111" t="str">
        <f t="shared" si="24"/>
        <v>8</v>
      </c>
      <c r="G98" s="112" t="str">
        <f t="shared" si="25"/>
        <v>70바2247</v>
      </c>
      <c r="H98" s="113">
        <f t="shared" si="26"/>
        <v>3</v>
      </c>
      <c r="I98" s="114">
        <f t="shared" si="27"/>
        <v>1168.1550000000002</v>
      </c>
      <c r="J98" s="115">
        <f t="shared" si="28"/>
        <v>6.5420784883445979E-2</v>
      </c>
      <c r="K98" s="115">
        <f t="shared" si="29"/>
        <v>0.39896928090731837</v>
      </c>
      <c r="L98" s="115">
        <f t="shared" si="30"/>
        <v>0.20202798430002863</v>
      </c>
      <c r="M98" s="116">
        <f t="shared" si="31"/>
        <v>18.335999999999999</v>
      </c>
      <c r="N98" s="117">
        <f t="shared" si="32"/>
        <v>1.968916796144347</v>
      </c>
      <c r="O98" s="117">
        <f t="shared" si="33"/>
        <v>33.385980456360663</v>
      </c>
      <c r="P98" s="217">
        <f t="shared" si="34"/>
        <v>35</v>
      </c>
      <c r="Q98" s="218">
        <f t="shared" si="35"/>
        <v>23</v>
      </c>
      <c r="R98" s="218">
        <f t="shared" si="36"/>
        <v>390</v>
      </c>
      <c r="T98">
        <v>521</v>
      </c>
      <c r="U98">
        <v>9199</v>
      </c>
      <c r="V98" t="s">
        <v>359</v>
      </c>
      <c r="W98">
        <v>1168.155</v>
      </c>
      <c r="X98">
        <v>687.82100000000003</v>
      </c>
      <c r="Y98">
        <v>1.698</v>
      </c>
      <c r="Z98">
        <v>18.335999999999999</v>
      </c>
      <c r="AA98">
        <v>74.012212000000005</v>
      </c>
      <c r="AB98">
        <v>4.8419369999999997</v>
      </c>
      <c r="AC98">
        <v>29.528599</v>
      </c>
      <c r="AD98" s="1">
        <v>236</v>
      </c>
      <c r="AE98">
        <v>23</v>
      </c>
      <c r="AF98">
        <v>390</v>
      </c>
      <c r="AG98">
        <v>78</v>
      </c>
      <c r="AH98">
        <v>15.783272999999999</v>
      </c>
      <c r="AI98">
        <v>4101.3999999999996</v>
      </c>
      <c r="AJ98">
        <v>0</v>
      </c>
      <c r="AK98">
        <v>35</v>
      </c>
      <c r="AL98">
        <v>21309</v>
      </c>
      <c r="AM98">
        <v>0.79624418181473522</v>
      </c>
      <c r="AN98" t="s">
        <v>70</v>
      </c>
      <c r="AO98">
        <v>765.01300000000003</v>
      </c>
      <c r="AP98" t="s">
        <v>631</v>
      </c>
      <c r="AQ98" t="s">
        <v>116</v>
      </c>
      <c r="AR98" t="s">
        <v>118</v>
      </c>
      <c r="AS98" t="s">
        <v>116</v>
      </c>
      <c r="AT98" t="s">
        <v>118</v>
      </c>
      <c r="AU98" t="s">
        <v>200</v>
      </c>
      <c r="AV98" t="s">
        <v>359</v>
      </c>
      <c r="AW98" t="s">
        <v>70</v>
      </c>
      <c r="AX98">
        <v>9199</v>
      </c>
      <c r="AY98" t="s">
        <v>413</v>
      </c>
      <c r="AZ98">
        <v>1</v>
      </c>
      <c r="BA98" t="s">
        <v>438</v>
      </c>
      <c r="BB98">
        <v>3</v>
      </c>
      <c r="BC98">
        <v>1</v>
      </c>
      <c r="BE98" t="s">
        <v>70</v>
      </c>
      <c r="BF98">
        <v>0</v>
      </c>
      <c r="BG98" t="s">
        <v>318</v>
      </c>
      <c r="BI98" t="s">
        <v>116</v>
      </c>
      <c r="BJ98" t="s">
        <v>359</v>
      </c>
      <c r="BK98" t="s">
        <v>70</v>
      </c>
      <c r="BL98">
        <v>0.79624418181473522</v>
      </c>
      <c r="BM98">
        <v>9199</v>
      </c>
      <c r="BN98" t="s">
        <v>118</v>
      </c>
      <c r="BO98" t="s">
        <v>200</v>
      </c>
      <c r="BP98">
        <v>3</v>
      </c>
      <c r="BQ98">
        <v>1168.1550000000002</v>
      </c>
      <c r="BR98">
        <v>6.5420784883445979E-2</v>
      </c>
      <c r="BS98">
        <v>0.39896928090731837</v>
      </c>
      <c r="BT98">
        <v>0.20202798430002869</v>
      </c>
      <c r="BU98">
        <v>18.335999999999999</v>
      </c>
      <c r="BV98">
        <v>1.968916796144347</v>
      </c>
      <c r="BW98">
        <v>33.385980456360663</v>
      </c>
      <c r="BX98">
        <v>35</v>
      </c>
      <c r="BY98">
        <v>23</v>
      </c>
      <c r="BZ98">
        <v>390</v>
      </c>
    </row>
    <row r="99" spans="1:78" ht="16.5">
      <c r="A99" s="269" t="str">
        <f t="shared" si="19"/>
        <v>송도버스</v>
      </c>
      <c r="B99" s="123" t="str">
        <f t="shared" si="20"/>
        <v>장수봉</v>
      </c>
      <c r="C99" s="124" t="str">
        <f t="shared" si="21"/>
        <v>S</v>
      </c>
      <c r="D99" s="125">
        <f t="shared" si="22"/>
        <v>1.010735096457956</v>
      </c>
      <c r="E99" s="126">
        <f t="shared" si="23"/>
        <v>431</v>
      </c>
      <c r="F99" s="127" t="str">
        <f t="shared" si="24"/>
        <v>16-1</v>
      </c>
      <c r="G99" s="128" t="str">
        <f t="shared" si="25"/>
        <v>70바2313</v>
      </c>
      <c r="H99" s="129">
        <f t="shared" si="26"/>
        <v>2</v>
      </c>
      <c r="I99" s="130">
        <f t="shared" si="27"/>
        <v>2445.6610000000001</v>
      </c>
      <c r="J99" s="131">
        <f t="shared" si="28"/>
        <v>3.1920529034324727E-2</v>
      </c>
      <c r="K99" s="131">
        <f t="shared" si="29"/>
        <v>0.31919826756650693</v>
      </c>
      <c r="L99" s="131">
        <f t="shared" si="30"/>
        <v>0.18236378631380229</v>
      </c>
      <c r="M99" s="132">
        <f t="shared" si="31"/>
        <v>8.6449999999999996</v>
      </c>
      <c r="N99" s="133">
        <f t="shared" si="32"/>
        <v>0</v>
      </c>
      <c r="O99" s="133">
        <f t="shared" si="33"/>
        <v>3.0666555994473477</v>
      </c>
      <c r="P99" s="215">
        <f t="shared" si="34"/>
        <v>17</v>
      </c>
      <c r="Q99" s="216">
        <f t="shared" si="35"/>
        <v>0</v>
      </c>
      <c r="R99" s="216">
        <f t="shared" si="36"/>
        <v>75</v>
      </c>
      <c r="T99">
        <v>521</v>
      </c>
      <c r="U99">
        <v>431</v>
      </c>
      <c r="V99" t="s">
        <v>291</v>
      </c>
      <c r="W99">
        <v>2445.6610000000001</v>
      </c>
      <c r="X99">
        <v>933.33900000000006</v>
      </c>
      <c r="Y99">
        <v>2.62</v>
      </c>
      <c r="Z99">
        <v>8.6449999999999996</v>
      </c>
      <c r="AA99">
        <v>127.44246800000001</v>
      </c>
      <c r="AB99">
        <v>4.0680310000000004</v>
      </c>
      <c r="AC99">
        <v>40.679414999999999</v>
      </c>
      <c r="AD99" s="1">
        <v>446</v>
      </c>
      <c r="AE99">
        <v>0</v>
      </c>
      <c r="AF99">
        <v>75</v>
      </c>
      <c r="AG99">
        <v>86</v>
      </c>
      <c r="AH99">
        <v>19.190314000000001</v>
      </c>
      <c r="AI99">
        <v>3930.9</v>
      </c>
      <c r="AJ99">
        <v>14.5</v>
      </c>
      <c r="AK99">
        <v>17</v>
      </c>
      <c r="AL99">
        <v>5429</v>
      </c>
      <c r="AM99">
        <v>1.010735096457956</v>
      </c>
      <c r="AN99" t="s">
        <v>71</v>
      </c>
      <c r="AO99">
        <v>2274.4639999999999</v>
      </c>
      <c r="AP99" t="s">
        <v>632</v>
      </c>
      <c r="AQ99" t="s">
        <v>116</v>
      </c>
      <c r="AR99" t="s">
        <v>117</v>
      </c>
      <c r="AS99" t="s">
        <v>116</v>
      </c>
      <c r="AT99" t="s">
        <v>117</v>
      </c>
      <c r="AU99" t="s">
        <v>222</v>
      </c>
      <c r="AV99" t="s">
        <v>291</v>
      </c>
      <c r="AW99" t="s">
        <v>71</v>
      </c>
      <c r="AX99">
        <v>431</v>
      </c>
      <c r="AY99" t="s">
        <v>417</v>
      </c>
      <c r="AZ99">
        <v>4</v>
      </c>
      <c r="BA99" t="s">
        <v>420</v>
      </c>
      <c r="BB99">
        <v>2</v>
      </c>
      <c r="BC99">
        <v>1</v>
      </c>
      <c r="BE99" t="s">
        <v>71</v>
      </c>
      <c r="BF99">
        <v>0</v>
      </c>
      <c r="BG99" t="s">
        <v>318</v>
      </c>
      <c r="BI99" t="s">
        <v>116</v>
      </c>
      <c r="BJ99" t="s">
        <v>291</v>
      </c>
      <c r="BK99" t="s">
        <v>71</v>
      </c>
      <c r="BL99">
        <v>1.010735096457956</v>
      </c>
      <c r="BM99">
        <v>431</v>
      </c>
      <c r="BN99" t="s">
        <v>117</v>
      </c>
      <c r="BO99" t="s">
        <v>222</v>
      </c>
      <c r="BP99">
        <v>2</v>
      </c>
      <c r="BQ99">
        <v>2445.6610000000001</v>
      </c>
      <c r="BR99">
        <v>3.1920529034324727E-2</v>
      </c>
      <c r="BS99">
        <v>0.31919826756650693</v>
      </c>
      <c r="BT99">
        <v>0.18236378631380229</v>
      </c>
      <c r="BU99">
        <v>8.6449999999999996</v>
      </c>
      <c r="BV99">
        <v>0</v>
      </c>
      <c r="BW99">
        <v>3.0666555994473477</v>
      </c>
      <c r="BX99">
        <v>17</v>
      </c>
      <c r="BY99">
        <v>0</v>
      </c>
      <c r="BZ99">
        <v>75</v>
      </c>
    </row>
    <row r="100" spans="1:78" ht="16.5">
      <c r="A100" s="270" t="str">
        <f t="shared" si="19"/>
        <v>송도버스</v>
      </c>
      <c r="B100" s="107" t="str">
        <f t="shared" si="20"/>
        <v>장지희</v>
      </c>
      <c r="C100" s="108" t="str">
        <f t="shared" si="21"/>
        <v>C</v>
      </c>
      <c r="D100" s="109">
        <f t="shared" si="22"/>
        <v>0.86975058995754273</v>
      </c>
      <c r="E100" s="110">
        <f t="shared" si="23"/>
        <v>3021</v>
      </c>
      <c r="F100" s="111" t="str">
        <f t="shared" si="24"/>
        <v>8</v>
      </c>
      <c r="G100" s="112" t="str">
        <f t="shared" si="25"/>
        <v>70바2232</v>
      </c>
      <c r="H100" s="113">
        <f t="shared" si="26"/>
        <v>15</v>
      </c>
      <c r="I100" s="114">
        <f t="shared" si="27"/>
        <v>2422.9639999999999</v>
      </c>
      <c r="J100" s="115">
        <f t="shared" si="28"/>
        <v>2.511028761777289E-2</v>
      </c>
      <c r="K100" s="115">
        <f t="shared" si="29"/>
        <v>0.40262602142759124</v>
      </c>
      <c r="L100" s="115">
        <f t="shared" si="30"/>
        <v>0.16302347042712975</v>
      </c>
      <c r="M100" s="116">
        <f t="shared" si="31"/>
        <v>15.878</v>
      </c>
      <c r="N100" s="117">
        <f t="shared" si="32"/>
        <v>0.46816676662027146</v>
      </c>
      <c r="O100" s="117">
        <f t="shared" si="33"/>
        <v>34.503890699914002</v>
      </c>
      <c r="P100" s="217">
        <f t="shared" si="34"/>
        <v>61</v>
      </c>
      <c r="Q100" s="218">
        <f t="shared" si="35"/>
        <v>13</v>
      </c>
      <c r="R100" s="218">
        <f t="shared" si="36"/>
        <v>969</v>
      </c>
      <c r="T100">
        <v>521</v>
      </c>
      <c r="U100">
        <v>3021</v>
      </c>
      <c r="V100" t="s">
        <v>323</v>
      </c>
      <c r="W100">
        <v>2422.9639999999999</v>
      </c>
      <c r="X100">
        <v>1310.8219999999999</v>
      </c>
      <c r="Y100">
        <v>1.8480000000000001</v>
      </c>
      <c r="Z100">
        <v>15.878</v>
      </c>
      <c r="AA100">
        <v>145.545804</v>
      </c>
      <c r="AB100">
        <v>3.6546970000000001</v>
      </c>
      <c r="AC100">
        <v>58.600527999999997</v>
      </c>
      <c r="AD100" s="1">
        <v>395</v>
      </c>
      <c r="AE100">
        <v>13</v>
      </c>
      <c r="AF100">
        <v>969</v>
      </c>
      <c r="AG100">
        <v>76</v>
      </c>
      <c r="AH100">
        <v>16.647431999999998</v>
      </c>
      <c r="AI100">
        <v>3272.9</v>
      </c>
      <c r="AJ100">
        <v>0</v>
      </c>
      <c r="AK100">
        <v>61</v>
      </c>
      <c r="AL100">
        <v>18732</v>
      </c>
      <c r="AM100">
        <v>0.86975058995754273</v>
      </c>
      <c r="AN100" t="s">
        <v>69</v>
      </c>
      <c r="AO100">
        <v>322.75299999999999</v>
      </c>
      <c r="AP100" t="s">
        <v>633</v>
      </c>
      <c r="AQ100" t="s">
        <v>116</v>
      </c>
      <c r="AR100" t="s">
        <v>118</v>
      </c>
      <c r="AS100" t="s">
        <v>116</v>
      </c>
      <c r="AT100" t="s">
        <v>118</v>
      </c>
      <c r="AU100" t="s">
        <v>191</v>
      </c>
      <c r="AV100" t="s">
        <v>323</v>
      </c>
      <c r="AW100" t="s">
        <v>69</v>
      </c>
      <c r="AX100">
        <v>3021</v>
      </c>
      <c r="AY100" t="s">
        <v>409</v>
      </c>
      <c r="AZ100">
        <v>14</v>
      </c>
      <c r="BA100" t="s">
        <v>388</v>
      </c>
      <c r="BB100">
        <v>15</v>
      </c>
      <c r="BC100">
        <v>1</v>
      </c>
      <c r="BE100" t="s">
        <v>69</v>
      </c>
      <c r="BF100">
        <v>0</v>
      </c>
      <c r="BG100" t="s">
        <v>318</v>
      </c>
      <c r="BI100" t="s">
        <v>116</v>
      </c>
      <c r="BJ100" t="s">
        <v>323</v>
      </c>
      <c r="BK100" t="s">
        <v>69</v>
      </c>
      <c r="BL100">
        <v>0.86975058995754273</v>
      </c>
      <c r="BM100">
        <v>3021</v>
      </c>
      <c r="BN100" t="s">
        <v>118</v>
      </c>
      <c r="BO100" t="s">
        <v>191</v>
      </c>
      <c r="BP100">
        <v>15</v>
      </c>
      <c r="BQ100">
        <v>2422.9639999999999</v>
      </c>
      <c r="BR100">
        <v>2.511028761777289E-2</v>
      </c>
      <c r="BS100">
        <v>0.40262602142759124</v>
      </c>
      <c r="BT100">
        <v>0.16302347042712975</v>
      </c>
      <c r="BU100">
        <v>15.878</v>
      </c>
      <c r="BV100">
        <v>0.46816676662027146</v>
      </c>
      <c r="BW100">
        <v>34.503890699914002</v>
      </c>
      <c r="BX100">
        <v>61</v>
      </c>
      <c r="BY100">
        <v>13</v>
      </c>
      <c r="BZ100">
        <v>969</v>
      </c>
    </row>
    <row r="101" spans="1:78" ht="16.5">
      <c r="A101" s="269" t="str">
        <f t="shared" si="19"/>
        <v>송도버스</v>
      </c>
      <c r="B101" s="123" t="str">
        <f t="shared" si="20"/>
        <v>장태순</v>
      </c>
      <c r="C101" s="124" t="str">
        <f t="shared" si="21"/>
        <v>B</v>
      </c>
      <c r="D101" s="125">
        <f t="shared" si="22"/>
        <v>0.93582088090378246</v>
      </c>
      <c r="E101" s="126">
        <f t="shared" si="23"/>
        <v>8532</v>
      </c>
      <c r="F101" s="127" t="str">
        <f t="shared" si="24"/>
        <v>8</v>
      </c>
      <c r="G101" s="128" t="str">
        <f t="shared" si="25"/>
        <v>70바2287</v>
      </c>
      <c r="H101" s="129">
        <f t="shared" si="26"/>
        <v>4</v>
      </c>
      <c r="I101" s="130">
        <f t="shared" si="27"/>
        <v>2796.5699999999997</v>
      </c>
      <c r="J101" s="131">
        <f t="shared" si="28"/>
        <v>6.9793218120565631E-2</v>
      </c>
      <c r="K101" s="131">
        <f t="shared" si="29"/>
        <v>0.30657479501623824</v>
      </c>
      <c r="L101" s="131">
        <f t="shared" si="30"/>
        <v>0.13588073962032063</v>
      </c>
      <c r="M101" s="132">
        <f t="shared" si="31"/>
        <v>10.747999999999999</v>
      </c>
      <c r="N101" s="133">
        <f t="shared" si="32"/>
        <v>2.1097272730523464</v>
      </c>
      <c r="O101" s="133">
        <f t="shared" si="33"/>
        <v>11.085007705868261</v>
      </c>
      <c r="P101" s="215">
        <f t="shared" si="34"/>
        <v>37</v>
      </c>
      <c r="Q101" s="216">
        <f t="shared" si="35"/>
        <v>59</v>
      </c>
      <c r="R101" s="216">
        <f t="shared" si="36"/>
        <v>310</v>
      </c>
      <c r="T101">
        <v>521</v>
      </c>
      <c r="U101">
        <v>8532</v>
      </c>
      <c r="V101" t="s">
        <v>292</v>
      </c>
      <c r="W101">
        <v>2796.57</v>
      </c>
      <c r="X101">
        <v>1365.4570000000001</v>
      </c>
      <c r="Y101">
        <v>2.048</v>
      </c>
      <c r="Z101">
        <v>10.747999999999999</v>
      </c>
      <c r="AA101">
        <v>181.13386</v>
      </c>
      <c r="AB101">
        <v>12.641914999999999</v>
      </c>
      <c r="AC101">
        <v>55.531075999999999</v>
      </c>
      <c r="AD101" s="1">
        <v>380</v>
      </c>
      <c r="AE101">
        <v>59</v>
      </c>
      <c r="AF101">
        <v>310</v>
      </c>
      <c r="AG101">
        <v>83</v>
      </c>
      <c r="AH101">
        <v>15.439244</v>
      </c>
      <c r="AI101">
        <v>1428.9</v>
      </c>
      <c r="AJ101">
        <v>5.7</v>
      </c>
      <c r="AK101">
        <v>37</v>
      </c>
      <c r="AL101">
        <v>15905</v>
      </c>
      <c r="AM101">
        <v>0.93582088090378246</v>
      </c>
      <c r="AN101" t="s">
        <v>68</v>
      </c>
      <c r="AO101">
        <v>2373.9079999999999</v>
      </c>
      <c r="AP101" t="s">
        <v>634</v>
      </c>
      <c r="AQ101" t="s">
        <v>116</v>
      </c>
      <c r="AR101" t="s">
        <v>118</v>
      </c>
      <c r="AS101" t="s">
        <v>116</v>
      </c>
      <c r="AT101" t="s">
        <v>118</v>
      </c>
      <c r="AU101" t="s">
        <v>211</v>
      </c>
      <c r="AV101" t="s">
        <v>292</v>
      </c>
      <c r="AW101" t="s">
        <v>68</v>
      </c>
      <c r="AX101">
        <v>8532</v>
      </c>
      <c r="AY101" t="s">
        <v>415</v>
      </c>
      <c r="AZ101">
        <v>1</v>
      </c>
      <c r="BA101" t="s">
        <v>350</v>
      </c>
      <c r="BB101">
        <v>4</v>
      </c>
      <c r="BC101">
        <v>1</v>
      </c>
      <c r="BE101" t="s">
        <v>68</v>
      </c>
      <c r="BF101">
        <v>0</v>
      </c>
      <c r="BG101" t="s">
        <v>318</v>
      </c>
      <c r="BI101" t="s">
        <v>116</v>
      </c>
      <c r="BJ101" t="s">
        <v>292</v>
      </c>
      <c r="BK101" t="s">
        <v>68</v>
      </c>
      <c r="BL101">
        <v>0.93582088090378246</v>
      </c>
      <c r="BM101">
        <v>8532</v>
      </c>
      <c r="BN101" t="s">
        <v>118</v>
      </c>
      <c r="BO101" t="s">
        <v>211</v>
      </c>
      <c r="BP101">
        <v>4</v>
      </c>
      <c r="BQ101">
        <v>2796.5699999999997</v>
      </c>
      <c r="BR101">
        <v>6.9793218120565631E-2</v>
      </c>
      <c r="BS101">
        <v>0.30657479501623824</v>
      </c>
      <c r="BT101">
        <v>0.1358807396203206</v>
      </c>
      <c r="BU101">
        <v>10.747999999999999</v>
      </c>
      <c r="BV101">
        <v>2.1097272730523464</v>
      </c>
      <c r="BW101">
        <v>11.085007705868261</v>
      </c>
      <c r="BX101">
        <v>37</v>
      </c>
      <c r="BY101">
        <v>59</v>
      </c>
      <c r="BZ101">
        <v>310</v>
      </c>
    </row>
    <row r="102" spans="1:78" ht="16.5">
      <c r="A102" s="270" t="str">
        <f t="shared" si="19"/>
        <v>송도버스</v>
      </c>
      <c r="B102" s="107" t="str">
        <f t="shared" si="20"/>
        <v>전금석</v>
      </c>
      <c r="C102" s="108" t="str">
        <f t="shared" si="21"/>
        <v>D</v>
      </c>
      <c r="D102" s="109">
        <f t="shared" si="22"/>
        <v>0.81319999999999992</v>
      </c>
      <c r="E102" s="110">
        <f t="shared" si="23"/>
        <v>6802</v>
      </c>
      <c r="F102" s="111" t="str">
        <f t="shared" si="24"/>
        <v>16-1</v>
      </c>
      <c r="G102" s="112" t="str">
        <f t="shared" si="25"/>
        <v>70바2236</v>
      </c>
      <c r="H102" s="113">
        <f t="shared" si="26"/>
        <v>1</v>
      </c>
      <c r="I102" s="114">
        <f t="shared" si="27"/>
        <v>3243.6080000000002</v>
      </c>
      <c r="J102" s="115">
        <f t="shared" si="28"/>
        <v>2.0615034929101893E-2</v>
      </c>
      <c r="K102" s="115">
        <f t="shared" si="29"/>
        <v>0.33162001763468796</v>
      </c>
      <c r="L102" s="115">
        <f t="shared" si="30"/>
        <v>0.11376220554394982</v>
      </c>
      <c r="M102" s="116">
        <f t="shared" si="31"/>
        <v>9.7949999999999999</v>
      </c>
      <c r="N102" s="117">
        <f t="shared" si="32"/>
        <v>0.524107722018197</v>
      </c>
      <c r="O102" s="117">
        <f t="shared" si="33"/>
        <v>13.380161844464558</v>
      </c>
      <c r="P102" s="217">
        <f t="shared" si="34"/>
        <v>37</v>
      </c>
      <c r="Q102" s="218">
        <f t="shared" si="35"/>
        <v>17</v>
      </c>
      <c r="R102" s="218">
        <f t="shared" si="36"/>
        <v>434</v>
      </c>
      <c r="T102">
        <v>521</v>
      </c>
      <c r="U102">
        <v>6802</v>
      </c>
      <c r="V102" t="s">
        <v>293</v>
      </c>
      <c r="W102">
        <v>3248.3470000000002</v>
      </c>
      <c r="X102">
        <v>1597.7560000000001</v>
      </c>
      <c r="Y102">
        <v>2.0329999999999999</v>
      </c>
      <c r="Z102">
        <v>9.7949999999999999</v>
      </c>
      <c r="AA102">
        <v>171.920252</v>
      </c>
      <c r="AB102">
        <v>3.5441419999999999</v>
      </c>
      <c r="AC102">
        <v>57.012197</v>
      </c>
      <c r="AD102" s="1">
        <v>369</v>
      </c>
      <c r="AE102">
        <v>17</v>
      </c>
      <c r="AF102">
        <v>434</v>
      </c>
      <c r="AG102">
        <v>79</v>
      </c>
      <c r="AH102">
        <v>18.894497999999999</v>
      </c>
      <c r="AI102">
        <v>8141</v>
      </c>
      <c r="AJ102">
        <v>0</v>
      </c>
      <c r="AK102">
        <v>37</v>
      </c>
      <c r="AL102">
        <v>21039</v>
      </c>
      <c r="AM102">
        <v>0.81319999999999992</v>
      </c>
      <c r="AN102" t="s">
        <v>67</v>
      </c>
      <c r="AO102">
        <v>3243.6080000000002</v>
      </c>
      <c r="AP102" t="s">
        <v>635</v>
      </c>
      <c r="AQ102" t="s">
        <v>116</v>
      </c>
      <c r="AR102" t="s">
        <v>117</v>
      </c>
      <c r="AS102" t="s">
        <v>116</v>
      </c>
      <c r="AT102" t="s">
        <v>117</v>
      </c>
      <c r="AU102" t="s">
        <v>172</v>
      </c>
      <c r="AV102" t="s">
        <v>293</v>
      </c>
      <c r="AW102" t="s">
        <v>67</v>
      </c>
      <c r="AX102">
        <v>6802</v>
      </c>
      <c r="AY102" t="s">
        <v>407</v>
      </c>
      <c r="AZ102">
        <v>8</v>
      </c>
      <c r="BA102" t="s">
        <v>465</v>
      </c>
      <c r="BB102">
        <v>1</v>
      </c>
      <c r="BC102">
        <v>1</v>
      </c>
      <c r="BE102" t="s">
        <v>70</v>
      </c>
      <c r="BF102">
        <v>1</v>
      </c>
      <c r="BG102" t="s">
        <v>320</v>
      </c>
      <c r="BI102" t="s">
        <v>116</v>
      </c>
      <c r="BJ102" t="s">
        <v>293</v>
      </c>
      <c r="BK102" t="s">
        <v>67</v>
      </c>
      <c r="BL102">
        <v>0.81319999999999992</v>
      </c>
      <c r="BM102">
        <v>6802</v>
      </c>
      <c r="BN102" t="s">
        <v>117</v>
      </c>
      <c r="BO102" t="s">
        <v>172</v>
      </c>
      <c r="BP102">
        <v>1</v>
      </c>
      <c r="BQ102">
        <v>3243.6080000000002</v>
      </c>
      <c r="BR102">
        <v>2.0615034929101893E-2</v>
      </c>
      <c r="BS102">
        <v>0.33162001763468796</v>
      </c>
      <c r="BT102">
        <v>0.11359623833291209</v>
      </c>
      <c r="BU102">
        <v>9.7949999999999999</v>
      </c>
      <c r="BV102">
        <v>0.524107722018197</v>
      </c>
      <c r="BW102">
        <v>13.380161844464558</v>
      </c>
      <c r="BX102">
        <v>37</v>
      </c>
      <c r="BY102">
        <v>17</v>
      </c>
      <c r="BZ102">
        <v>434</v>
      </c>
    </row>
    <row r="103" spans="1:78" ht="16.5">
      <c r="A103" s="269" t="str">
        <f t="shared" si="19"/>
        <v>송도버스</v>
      </c>
      <c r="B103" s="123" t="str">
        <f t="shared" si="20"/>
        <v>전동한</v>
      </c>
      <c r="C103" s="124" t="str">
        <f t="shared" si="21"/>
        <v>D</v>
      </c>
      <c r="D103" s="125">
        <f t="shared" si="22"/>
        <v>0.84962454591173275</v>
      </c>
      <c r="E103" s="126">
        <f t="shared" si="23"/>
        <v>1635</v>
      </c>
      <c r="F103" s="127" t="str">
        <f t="shared" si="24"/>
        <v>8</v>
      </c>
      <c r="G103" s="128" t="str">
        <f t="shared" si="25"/>
        <v>70바2286</v>
      </c>
      <c r="H103" s="129">
        <f t="shared" si="26"/>
        <v>11</v>
      </c>
      <c r="I103" s="130">
        <f t="shared" si="27"/>
        <v>1612.6469999999999</v>
      </c>
      <c r="J103" s="131">
        <f t="shared" si="28"/>
        <v>8.8260898793205006E-2</v>
      </c>
      <c r="K103" s="131">
        <f t="shared" si="29"/>
        <v>0.36675810569108369</v>
      </c>
      <c r="L103" s="131">
        <f t="shared" si="30"/>
        <v>0.23253694081841841</v>
      </c>
      <c r="M103" s="132">
        <f t="shared" si="31"/>
        <v>16.305</v>
      </c>
      <c r="N103" s="133">
        <f t="shared" si="32"/>
        <v>0.68210835973402739</v>
      </c>
      <c r="O103" s="133">
        <f t="shared" si="33"/>
        <v>28.524531407059328</v>
      </c>
      <c r="P103" s="215">
        <f t="shared" si="34"/>
        <v>42</v>
      </c>
      <c r="Q103" s="216">
        <f t="shared" si="35"/>
        <v>11</v>
      </c>
      <c r="R103" s="216">
        <f t="shared" si="36"/>
        <v>460</v>
      </c>
      <c r="T103">
        <v>521</v>
      </c>
      <c r="U103">
        <v>1635</v>
      </c>
      <c r="V103" t="s">
        <v>469</v>
      </c>
      <c r="W103">
        <v>1627.22</v>
      </c>
      <c r="X103">
        <v>900.90200000000004</v>
      </c>
      <c r="Y103">
        <v>1.806</v>
      </c>
      <c r="Z103">
        <v>16.305</v>
      </c>
      <c r="AA103">
        <v>104.233031</v>
      </c>
      <c r="AB103">
        <v>9.1997009999999992</v>
      </c>
      <c r="AC103">
        <v>38.228309000000003</v>
      </c>
      <c r="AD103" s="1">
        <v>375</v>
      </c>
      <c r="AE103">
        <v>11</v>
      </c>
      <c r="AF103">
        <v>460</v>
      </c>
      <c r="AG103">
        <v>73</v>
      </c>
      <c r="AH103">
        <v>15.611366</v>
      </c>
      <c r="AI103">
        <v>2884.9</v>
      </c>
      <c r="AJ103">
        <v>0</v>
      </c>
      <c r="AK103">
        <v>42</v>
      </c>
      <c r="AL103">
        <v>17540</v>
      </c>
      <c r="AM103">
        <v>0.84962454591173275</v>
      </c>
      <c r="AN103" t="s">
        <v>67</v>
      </c>
      <c r="AO103">
        <v>304.69400000000002</v>
      </c>
      <c r="AP103" t="s">
        <v>636</v>
      </c>
      <c r="AQ103" t="s">
        <v>116</v>
      </c>
      <c r="AR103" t="s">
        <v>118</v>
      </c>
      <c r="AS103" t="s">
        <v>116</v>
      </c>
      <c r="AT103" t="s">
        <v>118</v>
      </c>
      <c r="AU103" t="s">
        <v>179</v>
      </c>
      <c r="AV103" t="s">
        <v>469</v>
      </c>
      <c r="AW103" t="s">
        <v>67</v>
      </c>
      <c r="AX103">
        <v>1635</v>
      </c>
      <c r="AY103" t="s">
        <v>406</v>
      </c>
      <c r="AZ103">
        <v>1</v>
      </c>
      <c r="BA103" t="s">
        <v>354</v>
      </c>
      <c r="BB103">
        <v>11</v>
      </c>
      <c r="BC103">
        <v>1</v>
      </c>
      <c r="BE103" t="s">
        <v>67</v>
      </c>
      <c r="BF103">
        <v>0</v>
      </c>
      <c r="BG103" t="s">
        <v>318</v>
      </c>
      <c r="BI103" t="s">
        <v>116</v>
      </c>
      <c r="BJ103" t="s">
        <v>469</v>
      </c>
      <c r="BK103" t="s">
        <v>67</v>
      </c>
      <c r="BL103">
        <v>0.84962454591173275</v>
      </c>
      <c r="BM103">
        <v>1635</v>
      </c>
      <c r="BN103" t="s">
        <v>118</v>
      </c>
      <c r="BO103" t="s">
        <v>179</v>
      </c>
      <c r="BP103">
        <v>11</v>
      </c>
      <c r="BQ103">
        <v>1612.6469999999999</v>
      </c>
      <c r="BR103">
        <v>8.8260898793205006E-2</v>
      </c>
      <c r="BS103">
        <v>0.36675810569108369</v>
      </c>
      <c r="BT103">
        <v>0.23045439461166897</v>
      </c>
      <c r="BU103">
        <v>16.305</v>
      </c>
      <c r="BV103">
        <v>0.68210835973402739</v>
      </c>
      <c r="BW103">
        <v>28.524531407059328</v>
      </c>
      <c r="BX103">
        <v>42</v>
      </c>
      <c r="BY103">
        <v>11</v>
      </c>
      <c r="BZ103">
        <v>460</v>
      </c>
    </row>
    <row r="104" spans="1:78" ht="16.5">
      <c r="A104" s="270" t="str">
        <f t="shared" si="19"/>
        <v>송도버스</v>
      </c>
      <c r="B104" s="107" t="str">
        <f t="shared" si="20"/>
        <v>정길환</v>
      </c>
      <c r="C104" s="108" t="str">
        <f t="shared" si="21"/>
        <v>F</v>
      </c>
      <c r="D104" s="109">
        <f t="shared" si="22"/>
        <v>0.79924722354802891</v>
      </c>
      <c r="E104" s="110">
        <f t="shared" si="23"/>
        <v>303</v>
      </c>
      <c r="F104" s="111" t="str">
        <f t="shared" si="24"/>
        <v>16-1</v>
      </c>
      <c r="G104" s="112" t="str">
        <f t="shared" si="25"/>
        <v>70바2294</v>
      </c>
      <c r="H104" s="113">
        <f t="shared" si="26"/>
        <v>10</v>
      </c>
      <c r="I104" s="114">
        <f t="shared" si="27"/>
        <v>2567.884</v>
      </c>
      <c r="J104" s="115">
        <f t="shared" si="28"/>
        <v>4.0450722074581141E-2</v>
      </c>
      <c r="K104" s="115">
        <f t="shared" si="29"/>
        <v>0.3351698823260118</v>
      </c>
      <c r="L104" s="115">
        <f t="shared" si="30"/>
        <v>0.14681348534435357</v>
      </c>
      <c r="M104" s="116">
        <f t="shared" si="31"/>
        <v>13.944000000000001</v>
      </c>
      <c r="N104" s="117">
        <f t="shared" si="32"/>
        <v>1.781610219316218</v>
      </c>
      <c r="O104" s="117">
        <f t="shared" si="33"/>
        <v>30.570811717812379</v>
      </c>
      <c r="P104" s="217">
        <f t="shared" si="34"/>
        <v>24</v>
      </c>
      <c r="Q104" s="218">
        <f t="shared" si="35"/>
        <v>44</v>
      </c>
      <c r="R104" s="218">
        <f t="shared" si="36"/>
        <v>845</v>
      </c>
      <c r="T104">
        <v>521</v>
      </c>
      <c r="U104">
        <v>303</v>
      </c>
      <c r="V104" t="s">
        <v>294</v>
      </c>
      <c r="W104">
        <v>2567.884</v>
      </c>
      <c r="X104">
        <v>1274.152</v>
      </c>
      <c r="Y104">
        <v>2.0150000000000001</v>
      </c>
      <c r="Z104">
        <v>13.944000000000001</v>
      </c>
      <c r="AA104">
        <v>137.07302899999999</v>
      </c>
      <c r="AB104">
        <v>5.5447030000000002</v>
      </c>
      <c r="AC104">
        <v>45.942751000000001</v>
      </c>
      <c r="AD104" s="1">
        <v>377</v>
      </c>
      <c r="AE104">
        <v>44</v>
      </c>
      <c r="AF104">
        <v>845</v>
      </c>
      <c r="AG104">
        <v>77</v>
      </c>
      <c r="AH104">
        <v>18.733692000000001</v>
      </c>
      <c r="AI104">
        <v>4353.6000000000004</v>
      </c>
      <c r="AJ104">
        <v>0</v>
      </c>
      <c r="AK104">
        <v>24</v>
      </c>
      <c r="AL104">
        <v>11389</v>
      </c>
      <c r="AM104">
        <v>0.79924722354802891</v>
      </c>
      <c r="AN104" t="s">
        <v>70</v>
      </c>
      <c r="AO104">
        <v>447.52600000000001</v>
      </c>
      <c r="AP104" t="s">
        <v>637</v>
      </c>
      <c r="AQ104" t="s">
        <v>116</v>
      </c>
      <c r="AR104" t="s">
        <v>117</v>
      </c>
      <c r="AS104" t="s">
        <v>116</v>
      </c>
      <c r="AT104" t="s">
        <v>117</v>
      </c>
      <c r="AU104" t="s">
        <v>180</v>
      </c>
      <c r="AV104" t="s">
        <v>294</v>
      </c>
      <c r="AW104" t="s">
        <v>70</v>
      </c>
      <c r="AX104">
        <v>303</v>
      </c>
      <c r="AY104" t="s">
        <v>419</v>
      </c>
      <c r="AZ104">
        <v>1</v>
      </c>
      <c r="BA104" t="s">
        <v>332</v>
      </c>
      <c r="BB104">
        <v>10</v>
      </c>
      <c r="BC104">
        <v>1</v>
      </c>
      <c r="BE104" t="s">
        <v>70</v>
      </c>
      <c r="BF104">
        <v>0</v>
      </c>
      <c r="BG104" t="s">
        <v>318</v>
      </c>
      <c r="BI104" t="s">
        <v>116</v>
      </c>
      <c r="BJ104" t="s">
        <v>294</v>
      </c>
      <c r="BK104" t="s">
        <v>70</v>
      </c>
      <c r="BL104">
        <v>0.79924722354802891</v>
      </c>
      <c r="BM104">
        <v>303</v>
      </c>
      <c r="BN104" t="s">
        <v>117</v>
      </c>
      <c r="BO104" t="s">
        <v>180</v>
      </c>
      <c r="BP104">
        <v>10</v>
      </c>
      <c r="BQ104">
        <v>2567.884</v>
      </c>
      <c r="BR104">
        <v>4.0450722074581141E-2</v>
      </c>
      <c r="BS104">
        <v>0.3351698823260118</v>
      </c>
      <c r="BT104">
        <v>0.14681348534435357</v>
      </c>
      <c r="BU104">
        <v>13.944000000000001</v>
      </c>
      <c r="BV104">
        <v>1.781610219316218</v>
      </c>
      <c r="BW104">
        <v>30.570811717812379</v>
      </c>
      <c r="BX104">
        <v>24</v>
      </c>
      <c r="BY104">
        <v>44</v>
      </c>
      <c r="BZ104">
        <v>845</v>
      </c>
    </row>
    <row r="105" spans="1:78" ht="16.5">
      <c r="A105" s="269" t="str">
        <f t="shared" si="19"/>
        <v>송도버스</v>
      </c>
      <c r="B105" s="123" t="str">
        <f t="shared" si="20"/>
        <v>정웅태</v>
      </c>
      <c r="C105" s="124" t="str">
        <f t="shared" si="21"/>
        <v>D</v>
      </c>
      <c r="D105" s="125">
        <f t="shared" si="22"/>
        <v>0.82336546476239636</v>
      </c>
      <c r="E105" s="126">
        <f t="shared" si="23"/>
        <v>8497</v>
      </c>
      <c r="F105" s="127" t="str">
        <f t="shared" si="24"/>
        <v>8</v>
      </c>
      <c r="G105" s="128" t="str">
        <f t="shared" si="25"/>
        <v>70바2234</v>
      </c>
      <c r="H105" s="129">
        <f t="shared" si="26"/>
        <v>3</v>
      </c>
      <c r="I105" s="130">
        <f t="shared" si="27"/>
        <v>1841.386</v>
      </c>
      <c r="J105" s="131">
        <f t="shared" si="28"/>
        <v>4.6453017987547404E-2</v>
      </c>
      <c r="K105" s="131">
        <f t="shared" si="29"/>
        <v>0.41083980890535965</v>
      </c>
      <c r="L105" s="131">
        <f t="shared" si="30"/>
        <v>9.0692554412817303E-2</v>
      </c>
      <c r="M105" s="132">
        <f t="shared" si="31"/>
        <v>19.465</v>
      </c>
      <c r="N105" s="133">
        <f t="shared" si="32"/>
        <v>12.886819361157409</v>
      </c>
      <c r="O105" s="133">
        <f t="shared" si="33"/>
        <v>79.89828003917593</v>
      </c>
      <c r="P105" s="215">
        <f t="shared" si="34"/>
        <v>57</v>
      </c>
      <c r="Q105" s="216">
        <f t="shared" si="35"/>
        <v>30</v>
      </c>
      <c r="R105" s="216">
        <f t="shared" si="36"/>
        <v>1899</v>
      </c>
      <c r="T105">
        <v>521</v>
      </c>
      <c r="U105">
        <v>8497</v>
      </c>
      <c r="V105" t="s">
        <v>295</v>
      </c>
      <c r="W105">
        <v>1841.386</v>
      </c>
      <c r="X105">
        <v>1061.9939999999999</v>
      </c>
      <c r="Y105">
        <v>1.734</v>
      </c>
      <c r="Z105">
        <v>19.465</v>
      </c>
      <c r="AA105">
        <v>110.624976</v>
      </c>
      <c r="AB105">
        <v>5.1388639999999999</v>
      </c>
      <c r="AC105">
        <v>45.449143999999997</v>
      </c>
      <c r="AD105" s="1">
        <v>167</v>
      </c>
      <c r="AE105">
        <v>30</v>
      </c>
      <c r="AF105">
        <v>1899</v>
      </c>
      <c r="AG105">
        <v>88</v>
      </c>
      <c r="AH105">
        <v>16.645299999999999</v>
      </c>
      <c r="AI105">
        <v>9547.4</v>
      </c>
      <c r="AJ105">
        <v>19.600000000000001</v>
      </c>
      <c r="AK105">
        <v>57</v>
      </c>
      <c r="AL105">
        <v>22926</v>
      </c>
      <c r="AM105">
        <v>0.82336546476239636</v>
      </c>
      <c r="AN105" t="s">
        <v>67</v>
      </c>
      <c r="AO105">
        <v>1609.3330000000001</v>
      </c>
      <c r="AP105" t="s">
        <v>638</v>
      </c>
      <c r="AQ105" t="s">
        <v>116</v>
      </c>
      <c r="AR105" t="s">
        <v>118</v>
      </c>
      <c r="AS105" t="s">
        <v>116</v>
      </c>
      <c r="AT105" t="s">
        <v>118</v>
      </c>
      <c r="AU105" t="s">
        <v>192</v>
      </c>
      <c r="AV105" t="s">
        <v>295</v>
      </c>
      <c r="AW105" t="s">
        <v>67</v>
      </c>
      <c r="AX105">
        <v>8497</v>
      </c>
      <c r="AY105" t="s">
        <v>406</v>
      </c>
      <c r="AZ105">
        <v>14</v>
      </c>
      <c r="BA105" t="s">
        <v>452</v>
      </c>
      <c r="BB105">
        <v>3</v>
      </c>
      <c r="BC105">
        <v>1</v>
      </c>
      <c r="BE105" t="s">
        <v>67</v>
      </c>
      <c r="BF105">
        <v>0</v>
      </c>
      <c r="BG105" t="s">
        <v>318</v>
      </c>
      <c r="BI105" t="s">
        <v>116</v>
      </c>
      <c r="BJ105" t="s">
        <v>295</v>
      </c>
      <c r="BK105" t="s">
        <v>67</v>
      </c>
      <c r="BL105">
        <v>0.82336546476239636</v>
      </c>
      <c r="BM105">
        <v>8497</v>
      </c>
      <c r="BN105" t="s">
        <v>118</v>
      </c>
      <c r="BO105" t="s">
        <v>192</v>
      </c>
      <c r="BP105">
        <v>3</v>
      </c>
      <c r="BQ105">
        <v>1841.386</v>
      </c>
      <c r="BR105">
        <v>4.6453017987547404E-2</v>
      </c>
      <c r="BS105">
        <v>0.41083980890535965</v>
      </c>
      <c r="BT105">
        <v>9.0692554412817303E-2</v>
      </c>
      <c r="BU105">
        <v>19.465</v>
      </c>
      <c r="BV105">
        <v>12.886819361157409</v>
      </c>
      <c r="BW105">
        <v>79.89828003917593</v>
      </c>
      <c r="BX105">
        <v>57</v>
      </c>
      <c r="BY105">
        <v>30</v>
      </c>
      <c r="BZ105">
        <v>1899</v>
      </c>
    </row>
    <row r="106" spans="1:78" ht="16.5">
      <c r="A106" s="270" t="str">
        <f t="shared" si="19"/>
        <v>송도버스</v>
      </c>
      <c r="B106" s="107" t="str">
        <f t="shared" si="20"/>
        <v>정재진</v>
      </c>
      <c r="C106" s="108" t="str">
        <f t="shared" si="21"/>
        <v>B</v>
      </c>
      <c r="D106" s="109">
        <f t="shared" si="22"/>
        <v>0.92154703485313427</v>
      </c>
      <c r="E106" s="110">
        <f t="shared" si="23"/>
        <v>7309</v>
      </c>
      <c r="F106" s="111" t="str">
        <f t="shared" si="24"/>
        <v>16-1</v>
      </c>
      <c r="G106" s="112" t="str">
        <f t="shared" si="25"/>
        <v>70바2324</v>
      </c>
      <c r="H106" s="113">
        <f t="shared" si="26"/>
        <v>15</v>
      </c>
      <c r="I106" s="114">
        <f t="shared" si="27"/>
        <v>2884.1299999999992</v>
      </c>
      <c r="J106" s="115">
        <f t="shared" si="28"/>
        <v>4.833272141504621E-3</v>
      </c>
      <c r="K106" s="115">
        <f t="shared" si="29"/>
        <v>0.35411548023380768</v>
      </c>
      <c r="L106" s="115">
        <f t="shared" si="30"/>
        <v>0.23715990610686766</v>
      </c>
      <c r="M106" s="116">
        <f t="shared" si="31"/>
        <v>13.166</v>
      </c>
      <c r="N106" s="117">
        <f t="shared" si="32"/>
        <v>0.31205250803535217</v>
      </c>
      <c r="O106" s="117">
        <f t="shared" si="33"/>
        <v>28.500795733895497</v>
      </c>
      <c r="P106" s="217">
        <f t="shared" si="34"/>
        <v>30</v>
      </c>
      <c r="Q106" s="218">
        <f t="shared" si="35"/>
        <v>9</v>
      </c>
      <c r="R106" s="218">
        <f t="shared" si="36"/>
        <v>822</v>
      </c>
      <c r="T106">
        <v>521</v>
      </c>
      <c r="U106">
        <v>7309</v>
      </c>
      <c r="V106" t="s">
        <v>467</v>
      </c>
      <c r="W106">
        <v>2884.13</v>
      </c>
      <c r="X106">
        <v>1332.183</v>
      </c>
      <c r="Y106">
        <v>2.165</v>
      </c>
      <c r="Z106">
        <v>13.166</v>
      </c>
      <c r="AA106">
        <v>148.84885</v>
      </c>
      <c r="AB106">
        <v>0.71942700000000004</v>
      </c>
      <c r="AC106">
        <v>52.709682000000001</v>
      </c>
      <c r="AD106" s="1">
        <v>684</v>
      </c>
      <c r="AE106">
        <v>9</v>
      </c>
      <c r="AF106">
        <v>822</v>
      </c>
      <c r="AG106">
        <v>75</v>
      </c>
      <c r="AH106">
        <v>19.376232999999999</v>
      </c>
      <c r="AI106">
        <v>6061.3</v>
      </c>
      <c r="AJ106">
        <v>0</v>
      </c>
      <c r="AK106">
        <v>30</v>
      </c>
      <c r="AL106">
        <v>4299</v>
      </c>
      <c r="AM106">
        <v>0.92154703485313427</v>
      </c>
      <c r="AN106" t="s">
        <v>68</v>
      </c>
      <c r="AO106">
        <v>425.44499999999999</v>
      </c>
      <c r="AP106" t="s">
        <v>639</v>
      </c>
      <c r="AQ106" t="s">
        <v>116</v>
      </c>
      <c r="AR106" t="s">
        <v>117</v>
      </c>
      <c r="AS106" t="s">
        <v>116</v>
      </c>
      <c r="AT106" t="s">
        <v>117</v>
      </c>
      <c r="AU106" t="s">
        <v>185</v>
      </c>
      <c r="AV106" t="s">
        <v>467</v>
      </c>
      <c r="AW106" t="s">
        <v>68</v>
      </c>
      <c r="AX106">
        <v>7309</v>
      </c>
      <c r="AY106" t="s">
        <v>424</v>
      </c>
      <c r="AZ106">
        <v>8</v>
      </c>
      <c r="BA106" t="s">
        <v>482</v>
      </c>
      <c r="BB106">
        <v>15</v>
      </c>
      <c r="BC106">
        <v>1</v>
      </c>
      <c r="BE106" t="s">
        <v>69</v>
      </c>
      <c r="BF106">
        <v>1</v>
      </c>
      <c r="BG106" t="s">
        <v>320</v>
      </c>
      <c r="BI106" t="s">
        <v>116</v>
      </c>
      <c r="BJ106" t="s">
        <v>467</v>
      </c>
      <c r="BK106" t="s">
        <v>68</v>
      </c>
      <c r="BL106">
        <v>0.92154703485313427</v>
      </c>
      <c r="BM106">
        <v>7309</v>
      </c>
      <c r="BN106" t="s">
        <v>117</v>
      </c>
      <c r="BO106" t="s">
        <v>185</v>
      </c>
      <c r="BP106">
        <v>15</v>
      </c>
      <c r="BQ106">
        <v>2884.1299999999992</v>
      </c>
      <c r="BR106">
        <v>4.833272141504621E-3</v>
      </c>
      <c r="BS106">
        <v>0.35411548023380768</v>
      </c>
      <c r="BT106">
        <v>0.23715990610686757</v>
      </c>
      <c r="BU106">
        <v>13.166</v>
      </c>
      <c r="BV106">
        <v>0.31205250803535217</v>
      </c>
      <c r="BW106">
        <v>28.500795733895497</v>
      </c>
      <c r="BX106">
        <v>30</v>
      </c>
      <c r="BY106">
        <v>9</v>
      </c>
      <c r="BZ106">
        <v>822</v>
      </c>
    </row>
    <row r="107" spans="1:78" ht="16.5">
      <c r="A107" s="269" t="str">
        <f t="shared" si="19"/>
        <v>송도버스</v>
      </c>
      <c r="B107" s="123" t="str">
        <f t="shared" si="20"/>
        <v>정태교</v>
      </c>
      <c r="C107" s="124" t="str">
        <f t="shared" si="21"/>
        <v>C</v>
      </c>
      <c r="D107" s="125">
        <f t="shared" si="22"/>
        <v>0.89888964356956247</v>
      </c>
      <c r="E107" s="126">
        <f t="shared" si="23"/>
        <v>3234</v>
      </c>
      <c r="F107" s="127" t="str">
        <f t="shared" si="24"/>
        <v>8</v>
      </c>
      <c r="G107" s="128" t="str">
        <f t="shared" si="25"/>
        <v>70바2232</v>
      </c>
      <c r="H107" s="129">
        <f t="shared" si="26"/>
        <v>2</v>
      </c>
      <c r="I107" s="130">
        <f t="shared" si="27"/>
        <v>2880.723</v>
      </c>
      <c r="J107" s="131">
        <f t="shared" si="28"/>
        <v>2.233132949008064E-2</v>
      </c>
      <c r="K107" s="131">
        <f t="shared" si="29"/>
        <v>0.37477156025387676</v>
      </c>
      <c r="L107" s="131">
        <f t="shared" si="30"/>
        <v>0.27007108979238892</v>
      </c>
      <c r="M107" s="132">
        <f t="shared" si="31"/>
        <v>10.547000000000001</v>
      </c>
      <c r="N107" s="133">
        <f t="shared" si="32"/>
        <v>0.20828104611238221</v>
      </c>
      <c r="O107" s="133">
        <f t="shared" si="33"/>
        <v>23.709325749126176</v>
      </c>
      <c r="P107" s="215">
        <f t="shared" si="34"/>
        <v>54</v>
      </c>
      <c r="Q107" s="216">
        <f t="shared" si="35"/>
        <v>6</v>
      </c>
      <c r="R107" s="216">
        <f t="shared" si="36"/>
        <v>683</v>
      </c>
      <c r="T107">
        <v>521</v>
      </c>
      <c r="U107">
        <v>3234</v>
      </c>
      <c r="V107" t="s">
        <v>296</v>
      </c>
      <c r="W107">
        <v>2880.723</v>
      </c>
      <c r="X107">
        <v>1460.5419999999999</v>
      </c>
      <c r="Y107">
        <v>1.972</v>
      </c>
      <c r="Z107">
        <v>10.547000000000001</v>
      </c>
      <c r="AA107">
        <v>174.578858</v>
      </c>
      <c r="AB107">
        <v>3.8985780000000001</v>
      </c>
      <c r="AC107">
        <v>65.427190999999993</v>
      </c>
      <c r="AD107" s="1">
        <v>778</v>
      </c>
      <c r="AE107">
        <v>6</v>
      </c>
      <c r="AF107">
        <v>683</v>
      </c>
      <c r="AG107">
        <v>80</v>
      </c>
      <c r="AH107">
        <v>16.500983999999999</v>
      </c>
      <c r="AI107">
        <v>3748.4</v>
      </c>
      <c r="AJ107">
        <v>0</v>
      </c>
      <c r="AK107">
        <v>54</v>
      </c>
      <c r="AL107">
        <v>26820</v>
      </c>
      <c r="AM107">
        <v>0.89888964356956247</v>
      </c>
      <c r="AN107" t="s">
        <v>69</v>
      </c>
      <c r="AO107">
        <v>2737.9450000000002</v>
      </c>
      <c r="AP107" t="s">
        <v>640</v>
      </c>
      <c r="AQ107" t="s">
        <v>116</v>
      </c>
      <c r="AR107" t="s">
        <v>118</v>
      </c>
      <c r="AS107" t="s">
        <v>116</v>
      </c>
      <c r="AT107" t="s">
        <v>118</v>
      </c>
      <c r="AU107" t="s">
        <v>191</v>
      </c>
      <c r="AV107" t="s">
        <v>296</v>
      </c>
      <c r="AW107" t="s">
        <v>69</v>
      </c>
      <c r="AX107">
        <v>3234</v>
      </c>
      <c r="AY107" t="s">
        <v>409</v>
      </c>
      <c r="AZ107">
        <v>2</v>
      </c>
      <c r="BA107" t="s">
        <v>207</v>
      </c>
      <c r="BB107">
        <v>2</v>
      </c>
      <c r="BC107">
        <v>1</v>
      </c>
      <c r="BE107" t="s">
        <v>67</v>
      </c>
      <c r="BF107">
        <v>1</v>
      </c>
      <c r="BG107" t="s">
        <v>320</v>
      </c>
      <c r="BI107" t="s">
        <v>116</v>
      </c>
      <c r="BJ107" t="s">
        <v>296</v>
      </c>
      <c r="BK107" t="s">
        <v>69</v>
      </c>
      <c r="BL107">
        <v>0.89888964356956247</v>
      </c>
      <c r="BM107">
        <v>3234</v>
      </c>
      <c r="BN107" t="s">
        <v>118</v>
      </c>
      <c r="BO107" t="s">
        <v>191</v>
      </c>
      <c r="BP107">
        <v>2</v>
      </c>
      <c r="BQ107">
        <v>2880.723</v>
      </c>
      <c r="BR107">
        <v>2.233132949008064E-2</v>
      </c>
      <c r="BS107">
        <v>0.37477156025387676</v>
      </c>
      <c r="BT107">
        <v>0.27007108979238892</v>
      </c>
      <c r="BU107">
        <v>10.547000000000001</v>
      </c>
      <c r="BV107">
        <v>0.20828104611238221</v>
      </c>
      <c r="BW107">
        <v>23.709325749126176</v>
      </c>
      <c r="BX107">
        <v>54</v>
      </c>
      <c r="BY107">
        <v>6</v>
      </c>
      <c r="BZ107">
        <v>683</v>
      </c>
    </row>
    <row r="108" spans="1:78" ht="16.5">
      <c r="A108" s="270" t="str">
        <f t="shared" si="19"/>
        <v>송도버스</v>
      </c>
      <c r="B108" s="107" t="str">
        <f t="shared" si="20"/>
        <v>정희섭</v>
      </c>
      <c r="C108" s="108" t="str">
        <f t="shared" si="21"/>
        <v>C</v>
      </c>
      <c r="D108" s="109">
        <f t="shared" si="22"/>
        <v>0.88678062519603928</v>
      </c>
      <c r="E108" s="110">
        <f t="shared" si="23"/>
        <v>1360</v>
      </c>
      <c r="F108" s="111" t="str">
        <f t="shared" si="24"/>
        <v>8</v>
      </c>
      <c r="G108" s="112" t="str">
        <f t="shared" si="25"/>
        <v>70바2227</v>
      </c>
      <c r="H108" s="113">
        <f t="shared" si="26"/>
        <v>3</v>
      </c>
      <c r="I108" s="114">
        <f t="shared" si="27"/>
        <v>472.60300000000001</v>
      </c>
      <c r="J108" s="115">
        <f t="shared" si="28"/>
        <v>2.5233249220655594E-2</v>
      </c>
      <c r="K108" s="115">
        <f t="shared" si="29"/>
        <v>0.37097660861829329</v>
      </c>
      <c r="L108" s="115">
        <f t="shared" si="30"/>
        <v>0.21582596809584365</v>
      </c>
      <c r="M108" s="116">
        <f t="shared" si="31"/>
        <v>14.021000000000001</v>
      </c>
      <c r="N108" s="117">
        <f t="shared" si="32"/>
        <v>1.269564518210845</v>
      </c>
      <c r="O108" s="117">
        <f t="shared" si="33"/>
        <v>34.489836078061288</v>
      </c>
      <c r="P108" s="217">
        <f t="shared" si="34"/>
        <v>9</v>
      </c>
      <c r="Q108" s="218">
        <f t="shared" si="35"/>
        <v>6</v>
      </c>
      <c r="R108" s="218">
        <f t="shared" si="36"/>
        <v>163</v>
      </c>
      <c r="T108">
        <v>521</v>
      </c>
      <c r="U108">
        <v>1360</v>
      </c>
      <c r="V108" t="s">
        <v>641</v>
      </c>
      <c r="W108">
        <v>472.60300000000001</v>
      </c>
      <c r="X108">
        <v>254.46899999999999</v>
      </c>
      <c r="Y108">
        <v>1.857</v>
      </c>
      <c r="Z108">
        <v>14.021000000000001</v>
      </c>
      <c r="AA108">
        <v>30.680274000000001</v>
      </c>
      <c r="AB108">
        <v>0.77416300000000005</v>
      </c>
      <c r="AC108">
        <v>11.381664000000001</v>
      </c>
      <c r="AD108" s="1">
        <v>102</v>
      </c>
      <c r="AE108">
        <v>6</v>
      </c>
      <c r="AF108">
        <v>163</v>
      </c>
      <c r="AG108">
        <v>73</v>
      </c>
      <c r="AH108">
        <v>15.404132000000001</v>
      </c>
      <c r="AI108">
        <v>1106.9000000000001</v>
      </c>
      <c r="AJ108">
        <v>0</v>
      </c>
      <c r="AK108">
        <v>9</v>
      </c>
      <c r="AL108">
        <v>3988</v>
      </c>
      <c r="AM108">
        <v>0.88678062519603928</v>
      </c>
      <c r="AN108" t="s">
        <v>69</v>
      </c>
      <c r="AO108">
        <v>181.26300000000001</v>
      </c>
      <c r="AP108" t="s">
        <v>642</v>
      </c>
      <c r="AQ108" t="s">
        <v>116</v>
      </c>
      <c r="AR108" t="s">
        <v>118</v>
      </c>
      <c r="AS108" t="s">
        <v>116</v>
      </c>
      <c r="AT108" t="s">
        <v>118</v>
      </c>
      <c r="AU108" t="s">
        <v>168</v>
      </c>
      <c r="AV108" t="s">
        <v>641</v>
      </c>
      <c r="AW108" t="s">
        <v>69</v>
      </c>
      <c r="AX108">
        <v>1360</v>
      </c>
      <c r="AY108" t="s">
        <v>409</v>
      </c>
      <c r="AZ108">
        <v>6</v>
      </c>
      <c r="BA108" t="s">
        <v>194</v>
      </c>
      <c r="BB108">
        <v>3</v>
      </c>
      <c r="BC108">
        <v>1</v>
      </c>
      <c r="BE108" t="s">
        <v>442</v>
      </c>
      <c r="BF108" t="s">
        <v>443</v>
      </c>
      <c r="BG108" t="s">
        <v>442</v>
      </c>
      <c r="BI108" t="s">
        <v>116</v>
      </c>
      <c r="BJ108" t="s">
        <v>641</v>
      </c>
      <c r="BK108" t="s">
        <v>69</v>
      </c>
      <c r="BL108">
        <v>0.88678062519603928</v>
      </c>
      <c r="BM108">
        <v>1360</v>
      </c>
      <c r="BN108" t="s">
        <v>118</v>
      </c>
      <c r="BO108" t="s">
        <v>168</v>
      </c>
      <c r="BP108">
        <v>3</v>
      </c>
      <c r="BQ108">
        <v>472.60300000000001</v>
      </c>
      <c r="BR108">
        <v>2.5233249220655594E-2</v>
      </c>
      <c r="BS108">
        <v>0.37097660861829329</v>
      </c>
      <c r="BT108">
        <v>0.21582596809584365</v>
      </c>
      <c r="BU108">
        <v>14.021000000000001</v>
      </c>
      <c r="BV108">
        <v>1.269564518210845</v>
      </c>
      <c r="BW108">
        <v>34.489836078061288</v>
      </c>
      <c r="BX108">
        <v>9</v>
      </c>
      <c r="BY108">
        <v>6</v>
      </c>
      <c r="BZ108">
        <v>163</v>
      </c>
    </row>
    <row r="109" spans="1:78" ht="16.5">
      <c r="A109" s="269" t="str">
        <f t="shared" si="19"/>
        <v>송도버스</v>
      </c>
      <c r="B109" s="123" t="str">
        <f t="shared" si="20"/>
        <v>조남흥</v>
      </c>
      <c r="C109" s="124" t="str">
        <f t="shared" si="21"/>
        <v>D</v>
      </c>
      <c r="D109" s="125">
        <f t="shared" si="22"/>
        <v>0.82062144806343629</v>
      </c>
      <c r="E109" s="126">
        <f t="shared" si="23"/>
        <v>1194</v>
      </c>
      <c r="F109" s="127" t="str">
        <f t="shared" si="24"/>
        <v>8</v>
      </c>
      <c r="G109" s="128" t="str">
        <f t="shared" si="25"/>
        <v>70바2247</v>
      </c>
      <c r="H109" s="129">
        <f t="shared" si="26"/>
        <v>3</v>
      </c>
      <c r="I109" s="130">
        <f t="shared" si="27"/>
        <v>1334.5129999999999</v>
      </c>
      <c r="J109" s="131">
        <f t="shared" si="28"/>
        <v>2.3162891890366001E-2</v>
      </c>
      <c r="K109" s="131">
        <f t="shared" si="29"/>
        <v>0.40125836957394168</v>
      </c>
      <c r="L109" s="131">
        <f t="shared" si="30"/>
        <v>0.12139259789900886</v>
      </c>
      <c r="M109" s="132">
        <f t="shared" si="31"/>
        <v>19.016999999999999</v>
      </c>
      <c r="N109" s="133">
        <f t="shared" si="32"/>
        <v>1.5957214508635369</v>
      </c>
      <c r="O109" s="133">
        <f t="shared" si="33"/>
        <v>57.949884268202133</v>
      </c>
      <c r="P109" s="215">
        <f t="shared" si="34"/>
        <v>30</v>
      </c>
      <c r="Q109" s="216">
        <f t="shared" si="35"/>
        <v>22</v>
      </c>
      <c r="R109" s="216">
        <f t="shared" si="36"/>
        <v>872</v>
      </c>
      <c r="T109">
        <v>521</v>
      </c>
      <c r="U109">
        <v>1194</v>
      </c>
      <c r="V109" t="s">
        <v>297</v>
      </c>
      <c r="W109">
        <v>1334.5129999999999</v>
      </c>
      <c r="X109">
        <v>766.45600000000002</v>
      </c>
      <c r="Y109">
        <v>1.7410000000000001</v>
      </c>
      <c r="Z109">
        <v>19.016999999999999</v>
      </c>
      <c r="AA109">
        <v>74.604156000000003</v>
      </c>
      <c r="AB109">
        <v>1.728048</v>
      </c>
      <c r="AC109">
        <v>29.935542000000002</v>
      </c>
      <c r="AD109" s="1">
        <v>162</v>
      </c>
      <c r="AE109">
        <v>22</v>
      </c>
      <c r="AF109">
        <v>872</v>
      </c>
      <c r="AG109">
        <v>75</v>
      </c>
      <c r="AH109">
        <v>17.887917000000002</v>
      </c>
      <c r="AI109">
        <v>2681.2</v>
      </c>
      <c r="AJ109">
        <v>0</v>
      </c>
      <c r="AK109">
        <v>30</v>
      </c>
      <c r="AL109">
        <v>17587</v>
      </c>
      <c r="AM109">
        <v>0.82062144806343629</v>
      </c>
      <c r="AN109" t="s">
        <v>67</v>
      </c>
      <c r="AO109">
        <v>1024.5930000000001</v>
      </c>
      <c r="AP109" t="s">
        <v>643</v>
      </c>
      <c r="AQ109" t="s">
        <v>116</v>
      </c>
      <c r="AR109" t="s">
        <v>118</v>
      </c>
      <c r="AS109" t="s">
        <v>116</v>
      </c>
      <c r="AT109" t="s">
        <v>118</v>
      </c>
      <c r="AU109" t="s">
        <v>200</v>
      </c>
      <c r="AV109" t="s">
        <v>297</v>
      </c>
      <c r="AW109" t="s">
        <v>67</v>
      </c>
      <c r="AX109">
        <v>1194</v>
      </c>
      <c r="AY109" t="s">
        <v>406</v>
      </c>
      <c r="AZ109">
        <v>15</v>
      </c>
      <c r="BA109" t="s">
        <v>431</v>
      </c>
      <c r="BB109">
        <v>3</v>
      </c>
      <c r="BC109">
        <v>1</v>
      </c>
      <c r="BE109" t="s">
        <v>67</v>
      </c>
      <c r="BF109">
        <v>0</v>
      </c>
      <c r="BG109" t="s">
        <v>318</v>
      </c>
      <c r="BI109" t="s">
        <v>116</v>
      </c>
      <c r="BJ109" t="s">
        <v>297</v>
      </c>
      <c r="BK109" t="s">
        <v>67</v>
      </c>
      <c r="BL109">
        <v>0.82062144806343629</v>
      </c>
      <c r="BM109">
        <v>1194</v>
      </c>
      <c r="BN109" t="s">
        <v>118</v>
      </c>
      <c r="BO109" t="s">
        <v>200</v>
      </c>
      <c r="BP109">
        <v>3</v>
      </c>
      <c r="BQ109">
        <v>1334.5129999999999</v>
      </c>
      <c r="BR109">
        <v>2.3162891890366001E-2</v>
      </c>
      <c r="BS109">
        <v>0.40125836957394168</v>
      </c>
      <c r="BT109">
        <v>0.12139259789900886</v>
      </c>
      <c r="BU109">
        <v>19.016999999999999</v>
      </c>
      <c r="BV109">
        <v>1.5957214508635369</v>
      </c>
      <c r="BW109">
        <v>57.949884268202133</v>
      </c>
      <c r="BX109">
        <v>30</v>
      </c>
      <c r="BY109">
        <v>22</v>
      </c>
      <c r="BZ109">
        <v>872</v>
      </c>
    </row>
    <row r="110" spans="1:78" ht="16.5">
      <c r="A110" s="270" t="str">
        <f t="shared" si="19"/>
        <v>송도버스</v>
      </c>
      <c r="B110" s="107" t="str">
        <f t="shared" si="20"/>
        <v>조성연</v>
      </c>
      <c r="C110" s="108" t="str">
        <f t="shared" si="21"/>
        <v>C</v>
      </c>
      <c r="D110" s="109">
        <f t="shared" si="22"/>
        <v>0.88503027086720309</v>
      </c>
      <c r="E110" s="110">
        <f t="shared" si="23"/>
        <v>9009</v>
      </c>
      <c r="F110" s="111" t="str">
        <f t="shared" si="24"/>
        <v>8</v>
      </c>
      <c r="G110" s="112" t="str">
        <f t="shared" si="25"/>
        <v>70바2223</v>
      </c>
      <c r="H110" s="113">
        <f t="shared" si="26"/>
        <v>2</v>
      </c>
      <c r="I110" s="114">
        <f t="shared" si="27"/>
        <v>2825.4259999999999</v>
      </c>
      <c r="J110" s="115">
        <f t="shared" si="28"/>
        <v>5.3642463382575249E-3</v>
      </c>
      <c r="K110" s="115">
        <f t="shared" si="29"/>
        <v>0.42222652532466143</v>
      </c>
      <c r="L110" s="115">
        <f t="shared" si="30"/>
        <v>0.12918405932415147</v>
      </c>
      <c r="M110" s="116">
        <f t="shared" si="31"/>
        <v>15.773999999999999</v>
      </c>
      <c r="N110" s="117">
        <f t="shared" si="32"/>
        <v>0.24775025075864668</v>
      </c>
      <c r="O110" s="117">
        <f t="shared" si="33"/>
        <v>32.313711277520632</v>
      </c>
      <c r="P110" s="217">
        <f t="shared" si="34"/>
        <v>72</v>
      </c>
      <c r="Q110" s="218">
        <f t="shared" si="35"/>
        <v>7</v>
      </c>
      <c r="R110" s="218">
        <f t="shared" si="36"/>
        <v>925</v>
      </c>
      <c r="T110">
        <v>521</v>
      </c>
      <c r="U110">
        <v>9009</v>
      </c>
      <c r="V110" t="s">
        <v>324</v>
      </c>
      <c r="W110">
        <v>2873.6550000000002</v>
      </c>
      <c r="X110">
        <v>1550.6289999999999</v>
      </c>
      <c r="Y110">
        <v>1.853</v>
      </c>
      <c r="Z110">
        <v>15.773999999999999</v>
      </c>
      <c r="AA110">
        <v>187.34803299999999</v>
      </c>
      <c r="AB110">
        <v>1.0049809999999999</v>
      </c>
      <c r="AC110">
        <v>79.103308999999996</v>
      </c>
      <c r="AD110" s="1">
        <v>365</v>
      </c>
      <c r="AE110">
        <v>7</v>
      </c>
      <c r="AF110">
        <v>925</v>
      </c>
      <c r="AG110">
        <v>80</v>
      </c>
      <c r="AH110">
        <v>15.338590999999999</v>
      </c>
      <c r="AI110">
        <v>2800.9</v>
      </c>
      <c r="AJ110">
        <v>0</v>
      </c>
      <c r="AK110">
        <v>72</v>
      </c>
      <c r="AL110">
        <v>64842</v>
      </c>
      <c r="AM110">
        <v>0.88503027086720309</v>
      </c>
      <c r="AN110" t="s">
        <v>69</v>
      </c>
      <c r="AO110">
        <v>2670.1320000000001</v>
      </c>
      <c r="AP110" t="s">
        <v>644</v>
      </c>
      <c r="AQ110" t="s">
        <v>116</v>
      </c>
      <c r="AR110" t="s">
        <v>118</v>
      </c>
      <c r="AS110" t="s">
        <v>116</v>
      </c>
      <c r="AT110" t="s">
        <v>118</v>
      </c>
      <c r="AU110" t="s">
        <v>190</v>
      </c>
      <c r="AV110" t="s">
        <v>324</v>
      </c>
      <c r="AW110" t="s">
        <v>69</v>
      </c>
      <c r="AX110">
        <v>9009</v>
      </c>
      <c r="AY110" t="s">
        <v>409</v>
      </c>
      <c r="AZ110">
        <v>8</v>
      </c>
      <c r="BA110" t="s">
        <v>344</v>
      </c>
      <c r="BB110">
        <v>2</v>
      </c>
      <c r="BC110">
        <v>1</v>
      </c>
      <c r="BE110" t="s">
        <v>69</v>
      </c>
      <c r="BF110">
        <v>0</v>
      </c>
      <c r="BG110" t="s">
        <v>318</v>
      </c>
      <c r="BI110" t="s">
        <v>116</v>
      </c>
      <c r="BJ110" t="s">
        <v>324</v>
      </c>
      <c r="BK110" t="s">
        <v>69</v>
      </c>
      <c r="BL110">
        <v>0.88503027086720309</v>
      </c>
      <c r="BM110">
        <v>9009</v>
      </c>
      <c r="BN110" t="s">
        <v>118</v>
      </c>
      <c r="BO110" t="s">
        <v>190</v>
      </c>
      <c r="BP110">
        <v>2</v>
      </c>
      <c r="BQ110">
        <v>2825.4259999999999</v>
      </c>
      <c r="BR110">
        <v>5.3642463382575249E-3</v>
      </c>
      <c r="BS110">
        <v>0.42222652532466143</v>
      </c>
      <c r="BT110">
        <v>0.12701594311077705</v>
      </c>
      <c r="BU110">
        <v>15.773999999999999</v>
      </c>
      <c r="BV110">
        <v>0.24775025075864668</v>
      </c>
      <c r="BW110">
        <v>32.313711277520632</v>
      </c>
      <c r="BX110">
        <v>72</v>
      </c>
      <c r="BY110">
        <v>7</v>
      </c>
      <c r="BZ110">
        <v>925</v>
      </c>
    </row>
    <row r="111" spans="1:78" ht="16.5">
      <c r="A111" s="269" t="str">
        <f t="shared" si="19"/>
        <v>송도버스</v>
      </c>
      <c r="B111" s="123" t="str">
        <f t="shared" si="20"/>
        <v>조완기</v>
      </c>
      <c r="C111" s="124" t="str">
        <f t="shared" si="21"/>
        <v>D</v>
      </c>
      <c r="D111" s="125">
        <f t="shared" si="22"/>
        <v>0.83970910284010791</v>
      </c>
      <c r="E111" s="126">
        <f t="shared" si="23"/>
        <v>9924</v>
      </c>
      <c r="F111" s="127" t="str">
        <f t="shared" si="24"/>
        <v>8</v>
      </c>
      <c r="G111" s="128" t="str">
        <f t="shared" si="25"/>
        <v>70바2234</v>
      </c>
      <c r="H111" s="129">
        <f t="shared" si="26"/>
        <v>5</v>
      </c>
      <c r="I111" s="130">
        <f t="shared" si="27"/>
        <v>2550.5929999999998</v>
      </c>
      <c r="J111" s="131">
        <f t="shared" si="28"/>
        <v>7.8978697536323476E-3</v>
      </c>
      <c r="K111" s="131">
        <f t="shared" si="29"/>
        <v>0.44396935802438969</v>
      </c>
      <c r="L111" s="131">
        <f t="shared" si="30"/>
        <v>0.21406786578650536</v>
      </c>
      <c r="M111" s="132">
        <f t="shared" si="31"/>
        <v>16.925999999999998</v>
      </c>
      <c r="N111" s="133">
        <f t="shared" si="32"/>
        <v>0.66651167003124379</v>
      </c>
      <c r="O111" s="133">
        <f t="shared" si="33"/>
        <v>27.601424453058566</v>
      </c>
      <c r="P111" s="215">
        <f t="shared" si="34"/>
        <v>64</v>
      </c>
      <c r="Q111" s="216">
        <f t="shared" si="35"/>
        <v>17</v>
      </c>
      <c r="R111" s="216">
        <f t="shared" si="36"/>
        <v>704</v>
      </c>
      <c r="T111">
        <v>521</v>
      </c>
      <c r="U111">
        <v>9924</v>
      </c>
      <c r="V111" t="s">
        <v>361</v>
      </c>
      <c r="W111">
        <v>2550.5929999999998</v>
      </c>
      <c r="X111">
        <v>1444.38</v>
      </c>
      <c r="Y111">
        <v>1.766</v>
      </c>
      <c r="Z111">
        <v>16.925999999999998</v>
      </c>
      <c r="AA111">
        <v>164.31747300000001</v>
      </c>
      <c r="AB111">
        <v>1.297758</v>
      </c>
      <c r="AC111">
        <v>72.951922999999994</v>
      </c>
      <c r="AD111" s="1">
        <v>546</v>
      </c>
      <c r="AE111">
        <v>17</v>
      </c>
      <c r="AF111">
        <v>704</v>
      </c>
      <c r="AG111">
        <v>81</v>
      </c>
      <c r="AH111">
        <v>15.522347999999999</v>
      </c>
      <c r="AI111">
        <v>6622.1</v>
      </c>
      <c r="AJ111">
        <v>0</v>
      </c>
      <c r="AK111">
        <v>64</v>
      </c>
      <c r="AL111">
        <v>58447</v>
      </c>
      <c r="AM111">
        <v>0.83970910284010791</v>
      </c>
      <c r="AN111" t="s">
        <v>67</v>
      </c>
      <c r="AO111">
        <v>2110.5859999999998</v>
      </c>
      <c r="AP111" t="s">
        <v>645</v>
      </c>
      <c r="AQ111" t="s">
        <v>116</v>
      </c>
      <c r="AR111" t="s">
        <v>118</v>
      </c>
      <c r="AS111" t="s">
        <v>116</v>
      </c>
      <c r="AT111" t="s">
        <v>118</v>
      </c>
      <c r="AU111" t="s">
        <v>192</v>
      </c>
      <c r="AV111" t="s">
        <v>361</v>
      </c>
      <c r="AW111" t="s">
        <v>67</v>
      </c>
      <c r="AX111">
        <v>9924</v>
      </c>
      <c r="AY111" t="s">
        <v>406</v>
      </c>
      <c r="AZ111">
        <v>6</v>
      </c>
      <c r="BA111" t="s">
        <v>383</v>
      </c>
      <c r="BB111">
        <v>5</v>
      </c>
      <c r="BC111">
        <v>1</v>
      </c>
      <c r="BE111" t="s">
        <v>70</v>
      </c>
      <c r="BF111">
        <v>1</v>
      </c>
      <c r="BG111" t="s">
        <v>320</v>
      </c>
      <c r="BI111" t="s">
        <v>116</v>
      </c>
      <c r="BJ111" t="s">
        <v>361</v>
      </c>
      <c r="BK111" t="s">
        <v>67</v>
      </c>
      <c r="BL111">
        <v>0.83970910284010791</v>
      </c>
      <c r="BM111">
        <v>9924</v>
      </c>
      <c r="BN111" t="s">
        <v>118</v>
      </c>
      <c r="BO111" t="s">
        <v>192</v>
      </c>
      <c r="BP111">
        <v>5</v>
      </c>
      <c r="BQ111">
        <v>2550.5929999999998</v>
      </c>
      <c r="BR111">
        <v>7.8978697536323476E-3</v>
      </c>
      <c r="BS111">
        <v>0.44396935802438969</v>
      </c>
      <c r="BT111">
        <v>0.21406786578650536</v>
      </c>
      <c r="BU111">
        <v>16.925999999999998</v>
      </c>
      <c r="BV111">
        <v>0.66651167003124379</v>
      </c>
      <c r="BW111">
        <v>27.601424453058566</v>
      </c>
      <c r="BX111">
        <v>64</v>
      </c>
      <c r="BY111">
        <v>17</v>
      </c>
      <c r="BZ111">
        <v>704</v>
      </c>
    </row>
    <row r="112" spans="1:78" ht="16.5">
      <c r="A112" s="270" t="str">
        <f t="shared" si="19"/>
        <v>송도버스</v>
      </c>
      <c r="B112" s="107" t="str">
        <f t="shared" si="20"/>
        <v>조의호</v>
      </c>
      <c r="C112" s="108" t="str">
        <f t="shared" si="21"/>
        <v>F</v>
      </c>
      <c r="D112" s="109">
        <f t="shared" si="22"/>
        <v>0.76506631309765583</v>
      </c>
      <c r="E112" s="110">
        <f t="shared" si="23"/>
        <v>5251</v>
      </c>
      <c r="F112" s="111" t="str">
        <f t="shared" si="24"/>
        <v>8</v>
      </c>
      <c r="G112" s="112" t="str">
        <f t="shared" si="25"/>
        <v>70바2265</v>
      </c>
      <c r="H112" s="113">
        <f t="shared" si="26"/>
        <v>2</v>
      </c>
      <c r="I112" s="114">
        <f t="shared" si="27"/>
        <v>2355.8900000000003</v>
      </c>
      <c r="J112" s="115">
        <f t="shared" si="28"/>
        <v>1.488399375985542E-2</v>
      </c>
      <c r="K112" s="115">
        <f t="shared" si="29"/>
        <v>0.39865247852164409</v>
      </c>
      <c r="L112" s="115">
        <f t="shared" si="30"/>
        <v>0.29415634855617195</v>
      </c>
      <c r="M112" s="116">
        <f t="shared" si="31"/>
        <v>21.452000000000002</v>
      </c>
      <c r="N112" s="117">
        <f t="shared" si="32"/>
        <v>0.29712762480421406</v>
      </c>
      <c r="O112" s="117">
        <f t="shared" si="33"/>
        <v>26.699039428835807</v>
      </c>
      <c r="P112" s="217">
        <f t="shared" si="34"/>
        <v>49</v>
      </c>
      <c r="Q112" s="218">
        <f t="shared" si="35"/>
        <v>7</v>
      </c>
      <c r="R112" s="218">
        <f t="shared" si="36"/>
        <v>629</v>
      </c>
      <c r="T112">
        <v>521</v>
      </c>
      <c r="U112">
        <v>5251</v>
      </c>
      <c r="V112" t="s">
        <v>646</v>
      </c>
      <c r="W112">
        <v>2355.89</v>
      </c>
      <c r="X112">
        <v>1399.3579999999999</v>
      </c>
      <c r="Y112">
        <v>1.6839999999999999</v>
      </c>
      <c r="Z112">
        <v>21.452000000000002</v>
      </c>
      <c r="AA112">
        <v>144.97164100000001</v>
      </c>
      <c r="AB112">
        <v>2.1577570000000001</v>
      </c>
      <c r="AC112">
        <v>57.793303999999999</v>
      </c>
      <c r="AD112" s="1">
        <v>693</v>
      </c>
      <c r="AE112">
        <v>7</v>
      </c>
      <c r="AF112">
        <v>629</v>
      </c>
      <c r="AG112">
        <v>76</v>
      </c>
      <c r="AH112">
        <v>16.250695</v>
      </c>
      <c r="AI112">
        <v>5081.8999999999996</v>
      </c>
      <c r="AJ112">
        <v>0</v>
      </c>
      <c r="AK112">
        <v>49</v>
      </c>
      <c r="AL112">
        <v>26034</v>
      </c>
      <c r="AM112">
        <v>0.76506631309765583</v>
      </c>
      <c r="AN112" t="s">
        <v>70</v>
      </c>
      <c r="AO112">
        <v>2201.1060000000002</v>
      </c>
      <c r="AP112" t="s">
        <v>647</v>
      </c>
      <c r="AQ112" t="s">
        <v>116</v>
      </c>
      <c r="AR112" t="s">
        <v>118</v>
      </c>
      <c r="AS112" t="s">
        <v>116</v>
      </c>
      <c r="AT112" t="s">
        <v>118</v>
      </c>
      <c r="AU112" t="s">
        <v>206</v>
      </c>
      <c r="AV112" t="s">
        <v>646</v>
      </c>
      <c r="AW112" t="s">
        <v>70</v>
      </c>
      <c r="AX112">
        <v>5251</v>
      </c>
      <c r="AY112" t="s">
        <v>413</v>
      </c>
      <c r="AZ112">
        <v>6</v>
      </c>
      <c r="BA112" t="s">
        <v>446</v>
      </c>
      <c r="BB112">
        <v>2</v>
      </c>
      <c r="BC112">
        <v>1</v>
      </c>
      <c r="BE112" t="s">
        <v>442</v>
      </c>
      <c r="BF112" t="s">
        <v>443</v>
      </c>
      <c r="BG112" t="s">
        <v>442</v>
      </c>
      <c r="BI112" t="s">
        <v>116</v>
      </c>
      <c r="BJ112" t="s">
        <v>646</v>
      </c>
      <c r="BK112" t="s">
        <v>70</v>
      </c>
      <c r="BL112">
        <v>0.76506631309765583</v>
      </c>
      <c r="BM112">
        <v>5251</v>
      </c>
      <c r="BN112" t="s">
        <v>118</v>
      </c>
      <c r="BO112" t="s">
        <v>206</v>
      </c>
      <c r="BP112">
        <v>2</v>
      </c>
      <c r="BQ112">
        <v>2355.8900000000003</v>
      </c>
      <c r="BR112">
        <v>1.488399375985542E-2</v>
      </c>
      <c r="BS112">
        <v>0.39865247852164409</v>
      </c>
      <c r="BT112">
        <v>0.29415634855617201</v>
      </c>
      <c r="BU112">
        <v>21.452000000000002</v>
      </c>
      <c r="BV112">
        <v>0.29712762480421406</v>
      </c>
      <c r="BW112">
        <v>26.699039428835807</v>
      </c>
      <c r="BX112">
        <v>49</v>
      </c>
      <c r="BY112">
        <v>7</v>
      </c>
      <c r="BZ112">
        <v>629</v>
      </c>
    </row>
    <row r="113" spans="1:78" ht="16.5">
      <c r="A113" s="269" t="str">
        <f t="shared" si="19"/>
        <v>송도버스</v>
      </c>
      <c r="B113" s="123" t="str">
        <f t="shared" si="20"/>
        <v>조정근</v>
      </c>
      <c r="C113" s="124" t="str">
        <f t="shared" si="21"/>
        <v>D</v>
      </c>
      <c r="D113" s="125">
        <f t="shared" si="22"/>
        <v>0.81406330790867021</v>
      </c>
      <c r="E113" s="126">
        <f t="shared" si="23"/>
        <v>411</v>
      </c>
      <c r="F113" s="127" t="str">
        <f t="shared" si="24"/>
        <v>8</v>
      </c>
      <c r="G113" s="128" t="str">
        <f t="shared" si="25"/>
        <v>70바2229</v>
      </c>
      <c r="H113" s="129">
        <f t="shared" si="26"/>
        <v>11</v>
      </c>
      <c r="I113" s="130">
        <f t="shared" si="27"/>
        <v>1696.4209999999998</v>
      </c>
      <c r="J113" s="131">
        <f t="shared" si="28"/>
        <v>4.0325279806300608E-2</v>
      </c>
      <c r="K113" s="131">
        <f t="shared" si="29"/>
        <v>0.36530862346141418</v>
      </c>
      <c r="L113" s="131">
        <f t="shared" si="30"/>
        <v>0.2823591549503337</v>
      </c>
      <c r="M113" s="132">
        <f t="shared" si="31"/>
        <v>15.472</v>
      </c>
      <c r="N113" s="133">
        <f t="shared" si="32"/>
        <v>1.3410758110155969</v>
      </c>
      <c r="O113" s="133">
        <f t="shared" si="33"/>
        <v>48.815159520967725</v>
      </c>
      <c r="P113" s="215">
        <f t="shared" si="34"/>
        <v>25</v>
      </c>
      <c r="Q113" s="216">
        <f t="shared" si="35"/>
        <v>23</v>
      </c>
      <c r="R113" s="216">
        <f t="shared" si="36"/>
        <v>1123</v>
      </c>
      <c r="T113">
        <v>521</v>
      </c>
      <c r="U113">
        <v>411</v>
      </c>
      <c r="V113" t="s">
        <v>298</v>
      </c>
      <c r="W113">
        <v>1696.421</v>
      </c>
      <c r="X113">
        <v>910.02499999999998</v>
      </c>
      <c r="Y113">
        <v>1.8640000000000001</v>
      </c>
      <c r="Z113">
        <v>15.472</v>
      </c>
      <c r="AA113">
        <v>95.597204000000005</v>
      </c>
      <c r="AB113">
        <v>3.854984</v>
      </c>
      <c r="AC113">
        <v>34.922483</v>
      </c>
      <c r="AD113" s="1">
        <v>479</v>
      </c>
      <c r="AE113">
        <v>23</v>
      </c>
      <c r="AF113">
        <v>1123</v>
      </c>
      <c r="AG113">
        <v>89</v>
      </c>
      <c r="AH113">
        <v>17.745508000000001</v>
      </c>
      <c r="AI113">
        <v>6976.4</v>
      </c>
      <c r="AJ113">
        <v>51.9</v>
      </c>
      <c r="AK113">
        <v>25</v>
      </c>
      <c r="AL113">
        <v>11625</v>
      </c>
      <c r="AM113">
        <v>0.81406330790867021</v>
      </c>
      <c r="AN113" t="s">
        <v>67</v>
      </c>
      <c r="AO113">
        <v>212.13</v>
      </c>
      <c r="AP113" t="s">
        <v>648</v>
      </c>
      <c r="AQ113" t="s">
        <v>116</v>
      </c>
      <c r="AR113" t="s">
        <v>118</v>
      </c>
      <c r="AS113" t="s">
        <v>116</v>
      </c>
      <c r="AT113" t="s">
        <v>118</v>
      </c>
      <c r="AU113" t="s">
        <v>169</v>
      </c>
      <c r="AV113" t="s">
        <v>298</v>
      </c>
      <c r="AW113" t="s">
        <v>67</v>
      </c>
      <c r="AX113">
        <v>411</v>
      </c>
      <c r="AY113" t="s">
        <v>406</v>
      </c>
      <c r="AZ113">
        <v>20</v>
      </c>
      <c r="BA113" t="s">
        <v>430</v>
      </c>
      <c r="BB113">
        <v>11</v>
      </c>
      <c r="BC113">
        <v>1</v>
      </c>
      <c r="BE113" t="s">
        <v>67</v>
      </c>
      <c r="BF113">
        <v>0</v>
      </c>
      <c r="BG113" t="s">
        <v>318</v>
      </c>
      <c r="BI113" t="s">
        <v>116</v>
      </c>
      <c r="BJ113" t="s">
        <v>298</v>
      </c>
      <c r="BK113" t="s">
        <v>67</v>
      </c>
      <c r="BL113">
        <v>0.81406330790867021</v>
      </c>
      <c r="BM113">
        <v>411</v>
      </c>
      <c r="BN113" t="s">
        <v>118</v>
      </c>
      <c r="BO113" t="s">
        <v>169</v>
      </c>
      <c r="BP113">
        <v>11</v>
      </c>
      <c r="BQ113">
        <v>1696.4209999999998</v>
      </c>
      <c r="BR113">
        <v>4.0325279806300608E-2</v>
      </c>
      <c r="BS113">
        <v>0.36530862346141418</v>
      </c>
      <c r="BT113">
        <v>0.28235915495033365</v>
      </c>
      <c r="BU113">
        <v>15.472</v>
      </c>
      <c r="BV113">
        <v>1.3410758110155969</v>
      </c>
      <c r="BW113">
        <v>48.815159520967725</v>
      </c>
      <c r="BX113">
        <v>25</v>
      </c>
      <c r="BY113">
        <v>23</v>
      </c>
      <c r="BZ113">
        <v>1123</v>
      </c>
    </row>
    <row r="114" spans="1:78" ht="16.5">
      <c r="A114" s="270" t="str">
        <f t="shared" si="19"/>
        <v>송도버스</v>
      </c>
      <c r="B114" s="107" t="str">
        <f t="shared" si="20"/>
        <v>조태진</v>
      </c>
      <c r="C114" s="108" t="str">
        <f t="shared" si="21"/>
        <v>D</v>
      </c>
      <c r="D114" s="109">
        <f t="shared" si="22"/>
        <v>0.83369108862607977</v>
      </c>
      <c r="E114" s="110">
        <f t="shared" si="23"/>
        <v>1213</v>
      </c>
      <c r="F114" s="111" t="str">
        <f t="shared" si="24"/>
        <v>8</v>
      </c>
      <c r="G114" s="112" t="str">
        <f t="shared" si="25"/>
        <v>70바2295</v>
      </c>
      <c r="H114" s="113">
        <f t="shared" si="26"/>
        <v>11</v>
      </c>
      <c r="I114" s="114">
        <f t="shared" si="27"/>
        <v>1955.5019999999997</v>
      </c>
      <c r="J114" s="115">
        <f t="shared" si="28"/>
        <v>1.9013006829796109E-2</v>
      </c>
      <c r="K114" s="115">
        <f t="shared" si="29"/>
        <v>0.44662348842580601</v>
      </c>
      <c r="L114" s="115">
        <f t="shared" si="30"/>
        <v>0.18920972722093868</v>
      </c>
      <c r="M114" s="116">
        <f t="shared" si="31"/>
        <v>17.54</v>
      </c>
      <c r="N114" s="117">
        <f t="shared" si="32"/>
        <v>1.1250308105028788</v>
      </c>
      <c r="O114" s="117">
        <f t="shared" si="33"/>
        <v>30.887209524715399</v>
      </c>
      <c r="P114" s="217">
        <f t="shared" si="34"/>
        <v>60</v>
      </c>
      <c r="Q114" s="218">
        <f t="shared" si="35"/>
        <v>22</v>
      </c>
      <c r="R114" s="218">
        <f t="shared" si="36"/>
        <v>619</v>
      </c>
      <c r="T114">
        <v>521</v>
      </c>
      <c r="U114">
        <v>1213</v>
      </c>
      <c r="V114" t="s">
        <v>299</v>
      </c>
      <c r="W114">
        <v>1999.114</v>
      </c>
      <c r="X114">
        <v>1128.0719999999999</v>
      </c>
      <c r="Y114">
        <v>1.772</v>
      </c>
      <c r="Z114">
        <v>17.54</v>
      </c>
      <c r="AA114">
        <v>127.96692400000001</v>
      </c>
      <c r="AB114">
        <v>2.433036</v>
      </c>
      <c r="AC114">
        <v>57.153033999999998</v>
      </c>
      <c r="AD114" s="1">
        <v>370</v>
      </c>
      <c r="AE114">
        <v>22</v>
      </c>
      <c r="AF114">
        <v>619</v>
      </c>
      <c r="AG114">
        <v>85</v>
      </c>
      <c r="AH114">
        <v>15.622114</v>
      </c>
      <c r="AI114">
        <v>3994.2</v>
      </c>
      <c r="AJ114">
        <v>1.5</v>
      </c>
      <c r="AK114">
        <v>60</v>
      </c>
      <c r="AL114">
        <v>34240</v>
      </c>
      <c r="AM114">
        <v>0.83369108862607977</v>
      </c>
      <c r="AN114" t="s">
        <v>67</v>
      </c>
      <c r="AO114">
        <v>332.83199999999999</v>
      </c>
      <c r="AP114" t="s">
        <v>649</v>
      </c>
      <c r="AQ114" t="s">
        <v>116</v>
      </c>
      <c r="AR114" t="s">
        <v>118</v>
      </c>
      <c r="AS114" t="s">
        <v>116</v>
      </c>
      <c r="AT114" t="s">
        <v>118</v>
      </c>
      <c r="AU114" t="s">
        <v>216</v>
      </c>
      <c r="AV114" t="s">
        <v>299</v>
      </c>
      <c r="AW114" t="s">
        <v>67</v>
      </c>
      <c r="AX114">
        <v>1213</v>
      </c>
      <c r="AY114" t="s">
        <v>406</v>
      </c>
      <c r="AZ114">
        <v>10</v>
      </c>
      <c r="BA114" t="s">
        <v>379</v>
      </c>
      <c r="BB114">
        <v>11</v>
      </c>
      <c r="BC114">
        <v>1</v>
      </c>
      <c r="BE114" t="s">
        <v>67</v>
      </c>
      <c r="BF114">
        <v>0</v>
      </c>
      <c r="BG114" t="s">
        <v>318</v>
      </c>
      <c r="BI114" t="s">
        <v>116</v>
      </c>
      <c r="BJ114" t="s">
        <v>299</v>
      </c>
      <c r="BK114" t="s">
        <v>67</v>
      </c>
      <c r="BL114">
        <v>0.83369108862607977</v>
      </c>
      <c r="BM114">
        <v>1213</v>
      </c>
      <c r="BN114" t="s">
        <v>118</v>
      </c>
      <c r="BO114" t="s">
        <v>216</v>
      </c>
      <c r="BP114">
        <v>11</v>
      </c>
      <c r="BQ114">
        <v>1955.5019999999997</v>
      </c>
      <c r="BR114">
        <v>1.9013006829796109E-2</v>
      </c>
      <c r="BS114">
        <v>0.44662348842580601</v>
      </c>
      <c r="BT114">
        <v>0.18508199132215572</v>
      </c>
      <c r="BU114">
        <v>17.54</v>
      </c>
      <c r="BV114">
        <v>1.1250308105028788</v>
      </c>
      <c r="BW114">
        <v>30.887209524715399</v>
      </c>
      <c r="BX114">
        <v>60</v>
      </c>
      <c r="BY114">
        <v>22</v>
      </c>
      <c r="BZ114">
        <v>619</v>
      </c>
    </row>
    <row r="115" spans="1:78" ht="16.5">
      <c r="A115" s="269" t="str">
        <f t="shared" si="19"/>
        <v>송도버스</v>
      </c>
      <c r="B115" s="123" t="str">
        <f t="shared" si="20"/>
        <v>주병화</v>
      </c>
      <c r="C115" s="124" t="str">
        <f t="shared" si="21"/>
        <v>S</v>
      </c>
      <c r="D115" s="125">
        <f t="shared" si="22"/>
        <v>1.0249999999999999</v>
      </c>
      <c r="E115" s="126">
        <f t="shared" si="23"/>
        <v>5364</v>
      </c>
      <c r="F115" s="127" t="str">
        <f t="shared" si="24"/>
        <v>16-1</v>
      </c>
      <c r="G115" s="128" t="str">
        <f t="shared" si="25"/>
        <v>70바2249</v>
      </c>
      <c r="H115" s="129">
        <f t="shared" si="26"/>
        <v>1</v>
      </c>
      <c r="I115" s="130">
        <f t="shared" si="27"/>
        <v>3291.72</v>
      </c>
      <c r="J115" s="131">
        <f t="shared" si="28"/>
        <v>3.4960798338777278E-2</v>
      </c>
      <c r="K115" s="131">
        <f t="shared" si="29"/>
        <v>0.29575678686837181</v>
      </c>
      <c r="L115" s="131">
        <f t="shared" si="30"/>
        <v>0.16921244820337089</v>
      </c>
      <c r="M115" s="132">
        <f t="shared" si="31"/>
        <v>9.2240000000000002</v>
      </c>
      <c r="N115" s="133">
        <f t="shared" si="32"/>
        <v>0</v>
      </c>
      <c r="O115" s="133">
        <f t="shared" si="33"/>
        <v>6.1366094321509728</v>
      </c>
      <c r="P115" s="215">
        <f t="shared" si="34"/>
        <v>16</v>
      </c>
      <c r="Q115" s="216">
        <f t="shared" si="35"/>
        <v>0</v>
      </c>
      <c r="R115" s="216">
        <f t="shared" si="36"/>
        <v>202</v>
      </c>
      <c r="T115">
        <v>521</v>
      </c>
      <c r="U115">
        <v>5364</v>
      </c>
      <c r="V115" t="s">
        <v>300</v>
      </c>
      <c r="W115">
        <v>3291.72</v>
      </c>
      <c r="X115">
        <v>1234.981</v>
      </c>
      <c r="Y115">
        <v>2.665</v>
      </c>
      <c r="Z115">
        <v>9.2240000000000002</v>
      </c>
      <c r="AA115">
        <v>163.76997299999999</v>
      </c>
      <c r="AB115">
        <v>5.7255289999999999</v>
      </c>
      <c r="AC115">
        <v>48.436081000000001</v>
      </c>
      <c r="AD115" s="1">
        <v>557</v>
      </c>
      <c r="AE115">
        <v>0</v>
      </c>
      <c r="AF115">
        <v>202</v>
      </c>
      <c r="AG115">
        <v>90</v>
      </c>
      <c r="AH115">
        <v>20.099654999999998</v>
      </c>
      <c r="AI115">
        <v>4275.8999999999996</v>
      </c>
      <c r="AJ115">
        <v>12.8</v>
      </c>
      <c r="AK115">
        <v>16</v>
      </c>
      <c r="AL115">
        <v>2105</v>
      </c>
      <c r="AM115">
        <v>1.0249999999999999</v>
      </c>
      <c r="AN115" t="s">
        <v>71</v>
      </c>
      <c r="AO115">
        <v>3291.72</v>
      </c>
      <c r="AP115" t="s">
        <v>650</v>
      </c>
      <c r="AQ115" t="s">
        <v>116</v>
      </c>
      <c r="AR115" t="s">
        <v>117</v>
      </c>
      <c r="AS115" t="s">
        <v>116</v>
      </c>
      <c r="AT115" t="s">
        <v>117</v>
      </c>
      <c r="AU115" t="s">
        <v>175</v>
      </c>
      <c r="AV115" t="s">
        <v>300</v>
      </c>
      <c r="AW115" t="s">
        <v>71</v>
      </c>
      <c r="AX115">
        <v>5364</v>
      </c>
      <c r="AY115" t="s">
        <v>417</v>
      </c>
      <c r="AZ115">
        <v>2</v>
      </c>
      <c r="BA115" t="s">
        <v>427</v>
      </c>
      <c r="BB115">
        <v>1</v>
      </c>
      <c r="BC115">
        <v>1</v>
      </c>
      <c r="BE115" t="s">
        <v>71</v>
      </c>
      <c r="BF115">
        <v>0</v>
      </c>
      <c r="BG115" t="s">
        <v>318</v>
      </c>
      <c r="BI115" t="s">
        <v>116</v>
      </c>
      <c r="BJ115" t="s">
        <v>300</v>
      </c>
      <c r="BK115" t="s">
        <v>71</v>
      </c>
      <c r="BL115">
        <v>1.0249999999999999</v>
      </c>
      <c r="BM115">
        <v>5364</v>
      </c>
      <c r="BN115" t="s">
        <v>117</v>
      </c>
      <c r="BO115" t="s">
        <v>175</v>
      </c>
      <c r="BP115">
        <v>1</v>
      </c>
      <c r="BQ115">
        <v>3291.72</v>
      </c>
      <c r="BR115">
        <v>3.4960798338777278E-2</v>
      </c>
      <c r="BS115">
        <v>0.29575678686837181</v>
      </c>
      <c r="BT115">
        <v>0.16921244820337089</v>
      </c>
      <c r="BU115">
        <v>9.2240000000000002</v>
      </c>
      <c r="BV115">
        <v>0</v>
      </c>
      <c r="BW115">
        <v>6.1366094321509728</v>
      </c>
      <c r="BX115">
        <v>16</v>
      </c>
      <c r="BY115">
        <v>0</v>
      </c>
      <c r="BZ115">
        <v>202</v>
      </c>
    </row>
    <row r="116" spans="1:78" ht="16.5">
      <c r="A116" s="270" t="str">
        <f t="shared" si="19"/>
        <v>송도버스</v>
      </c>
      <c r="B116" s="107" t="str">
        <f t="shared" si="20"/>
        <v>주일</v>
      </c>
      <c r="C116" s="108" t="str">
        <f t="shared" si="21"/>
        <v>C</v>
      </c>
      <c r="D116" s="109">
        <f t="shared" si="22"/>
        <v>0.8668837116054916</v>
      </c>
      <c r="E116" s="110">
        <f t="shared" si="23"/>
        <v>7447</v>
      </c>
      <c r="F116" s="111" t="str">
        <f t="shared" si="24"/>
        <v>8</v>
      </c>
      <c r="G116" s="112" t="str">
        <f t="shared" si="25"/>
        <v>70바2307</v>
      </c>
      <c r="H116" s="113">
        <f t="shared" si="26"/>
        <v>11</v>
      </c>
      <c r="I116" s="114">
        <f t="shared" si="27"/>
        <v>2083.7359999999999</v>
      </c>
      <c r="J116" s="115">
        <f t="shared" si="28"/>
        <v>3.7324920575596311E-2</v>
      </c>
      <c r="K116" s="115">
        <f t="shared" si="29"/>
        <v>0.38613788215725509</v>
      </c>
      <c r="L116" s="115">
        <f t="shared" si="30"/>
        <v>0.23131529138048199</v>
      </c>
      <c r="M116" s="116">
        <f t="shared" si="31"/>
        <v>15.986000000000001</v>
      </c>
      <c r="N116" s="117">
        <f t="shared" si="32"/>
        <v>1.7276660767006955</v>
      </c>
      <c r="O116" s="117">
        <f t="shared" si="33"/>
        <v>31.673878072846083</v>
      </c>
      <c r="P116" s="217">
        <f t="shared" si="34"/>
        <v>50</v>
      </c>
      <c r="Q116" s="218">
        <f t="shared" si="35"/>
        <v>36</v>
      </c>
      <c r="R116" s="218">
        <f t="shared" si="36"/>
        <v>663</v>
      </c>
      <c r="T116">
        <v>521</v>
      </c>
      <c r="U116">
        <v>7447</v>
      </c>
      <c r="V116" t="s">
        <v>396</v>
      </c>
      <c r="W116">
        <v>2128.0149999999999</v>
      </c>
      <c r="X116">
        <v>1114.58</v>
      </c>
      <c r="Y116">
        <v>1.909</v>
      </c>
      <c r="Z116">
        <v>15.986000000000001</v>
      </c>
      <c r="AA116">
        <v>126.39691999999999</v>
      </c>
      <c r="AB116">
        <v>4.7177550000000004</v>
      </c>
      <c r="AC116">
        <v>48.806638999999997</v>
      </c>
      <c r="AD116" s="1">
        <v>482</v>
      </c>
      <c r="AE116">
        <v>36</v>
      </c>
      <c r="AF116">
        <v>663</v>
      </c>
      <c r="AG116">
        <v>90</v>
      </c>
      <c r="AH116">
        <v>16.835971000000001</v>
      </c>
      <c r="AI116">
        <v>6639.4</v>
      </c>
      <c r="AJ116">
        <v>128.69999999999999</v>
      </c>
      <c r="AK116">
        <v>50</v>
      </c>
      <c r="AL116">
        <v>19332</v>
      </c>
      <c r="AM116">
        <v>0.8668837116054916</v>
      </c>
      <c r="AN116" t="s">
        <v>69</v>
      </c>
      <c r="AO116">
        <v>660.97199999999998</v>
      </c>
      <c r="AP116" t="s">
        <v>651</v>
      </c>
      <c r="AQ116" t="s">
        <v>116</v>
      </c>
      <c r="AR116" t="s">
        <v>118</v>
      </c>
      <c r="AS116" t="s">
        <v>116</v>
      </c>
      <c r="AT116" t="s">
        <v>118</v>
      </c>
      <c r="AU116" t="s">
        <v>218</v>
      </c>
      <c r="AV116" t="s">
        <v>396</v>
      </c>
      <c r="AW116" t="s">
        <v>69</v>
      </c>
      <c r="AX116">
        <v>7447</v>
      </c>
      <c r="AY116" t="s">
        <v>409</v>
      </c>
      <c r="AZ116">
        <v>16</v>
      </c>
      <c r="BA116" t="s">
        <v>410</v>
      </c>
      <c r="BB116">
        <v>11</v>
      </c>
      <c r="BC116">
        <v>1</v>
      </c>
      <c r="BE116" t="s">
        <v>70</v>
      </c>
      <c r="BF116">
        <v>2</v>
      </c>
      <c r="BG116" t="s">
        <v>320</v>
      </c>
      <c r="BI116" t="s">
        <v>116</v>
      </c>
      <c r="BJ116" t="s">
        <v>396</v>
      </c>
      <c r="BK116" t="s">
        <v>69</v>
      </c>
      <c r="BL116">
        <v>0.8668837116054916</v>
      </c>
      <c r="BM116">
        <v>7447</v>
      </c>
      <c r="BN116" t="s">
        <v>118</v>
      </c>
      <c r="BO116" t="s">
        <v>218</v>
      </c>
      <c r="BP116">
        <v>11</v>
      </c>
      <c r="BQ116">
        <v>2083.7359999999999</v>
      </c>
      <c r="BR116">
        <v>3.7324920575596311E-2</v>
      </c>
      <c r="BS116">
        <v>0.38613788215725509</v>
      </c>
      <c r="BT116">
        <v>0.22650216281370197</v>
      </c>
      <c r="BU116">
        <v>15.986000000000001</v>
      </c>
      <c r="BV116">
        <v>1.7276660767006955</v>
      </c>
      <c r="BW116">
        <v>31.673878072846083</v>
      </c>
      <c r="BX116">
        <v>50</v>
      </c>
      <c r="BY116">
        <v>36</v>
      </c>
      <c r="BZ116">
        <v>663</v>
      </c>
    </row>
    <row r="117" spans="1:78" ht="16.5">
      <c r="A117" s="269" t="str">
        <f t="shared" si="19"/>
        <v>송도버스</v>
      </c>
      <c r="B117" s="123" t="str">
        <f t="shared" si="20"/>
        <v>지종학</v>
      </c>
      <c r="C117" s="124" t="str">
        <f t="shared" si="21"/>
        <v>F</v>
      </c>
      <c r="D117" s="125">
        <f t="shared" si="22"/>
        <v>0.79619507896623642</v>
      </c>
      <c r="E117" s="126">
        <f t="shared" si="23"/>
        <v>5125</v>
      </c>
      <c r="F117" s="127" t="str">
        <f t="shared" si="24"/>
        <v>8</v>
      </c>
      <c r="G117" s="128" t="str">
        <f t="shared" si="25"/>
        <v>70바2246</v>
      </c>
      <c r="H117" s="129">
        <f t="shared" si="26"/>
        <v>6</v>
      </c>
      <c r="I117" s="130">
        <f t="shared" si="27"/>
        <v>1977.8720000000001</v>
      </c>
      <c r="J117" s="131">
        <f t="shared" si="28"/>
        <v>1.9687398144996277E-2</v>
      </c>
      <c r="K117" s="131">
        <f t="shared" si="29"/>
        <v>0.38715134021509967</v>
      </c>
      <c r="L117" s="131">
        <f t="shared" si="30"/>
        <v>0.27150391936384155</v>
      </c>
      <c r="M117" s="132">
        <f t="shared" si="31"/>
        <v>16.39</v>
      </c>
      <c r="N117" s="133">
        <f t="shared" si="32"/>
        <v>1.9718161741508045</v>
      </c>
      <c r="O117" s="133">
        <f t="shared" si="33"/>
        <v>22.549487530032277</v>
      </c>
      <c r="P117" s="215">
        <f t="shared" si="34"/>
        <v>40</v>
      </c>
      <c r="Q117" s="216">
        <f t="shared" si="35"/>
        <v>39</v>
      </c>
      <c r="R117" s="216">
        <f t="shared" si="36"/>
        <v>446</v>
      </c>
      <c r="T117">
        <v>521</v>
      </c>
      <c r="U117">
        <v>5125</v>
      </c>
      <c r="V117" t="s">
        <v>365</v>
      </c>
      <c r="W117">
        <v>1977.8720000000001</v>
      </c>
      <c r="X117">
        <v>1177.644</v>
      </c>
      <c r="Y117">
        <v>1.68</v>
      </c>
      <c r="Z117">
        <v>16.39</v>
      </c>
      <c r="AA117">
        <v>121.664985</v>
      </c>
      <c r="AB117">
        <v>2.395267</v>
      </c>
      <c r="AC117">
        <v>47.102761999999998</v>
      </c>
      <c r="AD117" s="1">
        <v>537</v>
      </c>
      <c r="AE117">
        <v>39</v>
      </c>
      <c r="AF117">
        <v>446</v>
      </c>
      <c r="AG117">
        <v>82</v>
      </c>
      <c r="AH117">
        <v>16.256706000000001</v>
      </c>
      <c r="AI117">
        <v>2594.6</v>
      </c>
      <c r="AJ117">
        <v>0</v>
      </c>
      <c r="AK117">
        <v>40</v>
      </c>
      <c r="AL117">
        <v>30587</v>
      </c>
      <c r="AM117">
        <v>0.79619507896623642</v>
      </c>
      <c r="AN117" t="s">
        <v>70</v>
      </c>
      <c r="AO117">
        <v>1255.885</v>
      </c>
      <c r="AP117" t="s">
        <v>652</v>
      </c>
      <c r="AQ117" t="s">
        <v>116</v>
      </c>
      <c r="AR117" t="s">
        <v>118</v>
      </c>
      <c r="AS117" t="s">
        <v>116</v>
      </c>
      <c r="AT117" t="s">
        <v>118</v>
      </c>
      <c r="AU117" t="s">
        <v>199</v>
      </c>
      <c r="AV117" t="s">
        <v>365</v>
      </c>
      <c r="AW117" t="s">
        <v>70</v>
      </c>
      <c r="AX117">
        <v>5125</v>
      </c>
      <c r="AY117" t="s">
        <v>413</v>
      </c>
      <c r="AZ117">
        <v>2</v>
      </c>
      <c r="BA117" t="s">
        <v>439</v>
      </c>
      <c r="BB117">
        <v>6</v>
      </c>
      <c r="BC117">
        <v>1</v>
      </c>
      <c r="BE117" t="s">
        <v>67</v>
      </c>
      <c r="BF117">
        <v>-1</v>
      </c>
      <c r="BG117" t="s">
        <v>319</v>
      </c>
      <c r="BI117" t="s">
        <v>116</v>
      </c>
      <c r="BJ117" t="s">
        <v>365</v>
      </c>
      <c r="BK117" t="s">
        <v>70</v>
      </c>
      <c r="BL117">
        <v>0.79619507896623642</v>
      </c>
      <c r="BM117">
        <v>5125</v>
      </c>
      <c r="BN117" t="s">
        <v>118</v>
      </c>
      <c r="BO117" t="s">
        <v>199</v>
      </c>
      <c r="BP117">
        <v>6</v>
      </c>
      <c r="BQ117">
        <v>1977.8720000000001</v>
      </c>
      <c r="BR117">
        <v>1.9687398144996277E-2</v>
      </c>
      <c r="BS117">
        <v>0.38715134021509967</v>
      </c>
      <c r="BT117">
        <v>0.27150391936384155</v>
      </c>
      <c r="BU117">
        <v>16.39</v>
      </c>
      <c r="BV117">
        <v>1.9718161741508045</v>
      </c>
      <c r="BW117">
        <v>22.549487530032277</v>
      </c>
      <c r="BX117">
        <v>40</v>
      </c>
      <c r="BY117">
        <v>39</v>
      </c>
      <c r="BZ117">
        <v>446</v>
      </c>
    </row>
    <row r="118" spans="1:78" ht="16.5">
      <c r="A118" s="270" t="str">
        <f t="shared" si="19"/>
        <v>송도버스</v>
      </c>
      <c r="B118" s="107" t="str">
        <f t="shared" si="20"/>
        <v>차명진</v>
      </c>
      <c r="C118" s="108" t="str">
        <f t="shared" si="21"/>
        <v>D</v>
      </c>
      <c r="D118" s="109">
        <f t="shared" si="22"/>
        <v>0.81822648053299352</v>
      </c>
      <c r="E118" s="110">
        <f t="shared" si="23"/>
        <v>1462</v>
      </c>
      <c r="F118" s="111" t="str">
        <f t="shared" si="24"/>
        <v>8</v>
      </c>
      <c r="G118" s="112" t="str">
        <f t="shared" si="25"/>
        <v>70바2221</v>
      </c>
      <c r="H118" s="113">
        <f t="shared" si="26"/>
        <v>3</v>
      </c>
      <c r="I118" s="114">
        <f t="shared" si="27"/>
        <v>1803.9569999999999</v>
      </c>
      <c r="J118" s="115">
        <f t="shared" si="28"/>
        <v>2.218890753832151E-2</v>
      </c>
      <c r="K118" s="115">
        <f t="shared" si="29"/>
        <v>0.40688767974737744</v>
      </c>
      <c r="L118" s="115">
        <f t="shared" si="30"/>
        <v>0.21341972120178032</v>
      </c>
      <c r="M118" s="116">
        <f t="shared" si="31"/>
        <v>21.763999999999999</v>
      </c>
      <c r="N118" s="117">
        <f t="shared" si="32"/>
        <v>1.6795100926973743</v>
      </c>
      <c r="O118" s="117">
        <f t="shared" si="33"/>
        <v>44.535974527044168</v>
      </c>
      <c r="P118" s="217">
        <f t="shared" si="34"/>
        <v>47</v>
      </c>
      <c r="Q118" s="218">
        <f t="shared" si="35"/>
        <v>29</v>
      </c>
      <c r="R118" s="218">
        <f t="shared" si="36"/>
        <v>833</v>
      </c>
      <c r="T118">
        <v>521</v>
      </c>
      <c r="U118">
        <v>1462</v>
      </c>
      <c r="V118" t="s">
        <v>301</v>
      </c>
      <c r="W118">
        <v>1803.9570000000001</v>
      </c>
      <c r="X118">
        <v>1050.5350000000001</v>
      </c>
      <c r="Y118">
        <v>1.7170000000000001</v>
      </c>
      <c r="Z118">
        <v>21.763999999999999</v>
      </c>
      <c r="AA118">
        <v>106.62165299999999</v>
      </c>
      <c r="AB118">
        <v>2.365818</v>
      </c>
      <c r="AC118">
        <v>43.383037000000002</v>
      </c>
      <c r="AD118" s="1">
        <v>385</v>
      </c>
      <c r="AE118">
        <v>29</v>
      </c>
      <c r="AF118">
        <v>833</v>
      </c>
      <c r="AG118">
        <v>83</v>
      </c>
      <c r="AH118">
        <v>16.919236000000001</v>
      </c>
      <c r="AI118">
        <v>4987.8</v>
      </c>
      <c r="AJ118">
        <v>58.8</v>
      </c>
      <c r="AK118">
        <v>47</v>
      </c>
      <c r="AL118">
        <v>23575</v>
      </c>
      <c r="AM118">
        <v>0.81822648053299352</v>
      </c>
      <c r="AN118" t="s">
        <v>67</v>
      </c>
      <c r="AO118">
        <v>1594.991</v>
      </c>
      <c r="AP118" t="s">
        <v>653</v>
      </c>
      <c r="AQ118" t="s">
        <v>116</v>
      </c>
      <c r="AR118" t="s">
        <v>118</v>
      </c>
      <c r="AS118" t="s">
        <v>116</v>
      </c>
      <c r="AT118" t="s">
        <v>118</v>
      </c>
      <c r="AU118" t="s">
        <v>188</v>
      </c>
      <c r="AV118" t="s">
        <v>301</v>
      </c>
      <c r="AW118" t="s">
        <v>67</v>
      </c>
      <c r="AX118">
        <v>1462</v>
      </c>
      <c r="AY118" t="s">
        <v>406</v>
      </c>
      <c r="AZ118">
        <v>16</v>
      </c>
      <c r="BA118" t="s">
        <v>425</v>
      </c>
      <c r="BB118">
        <v>3</v>
      </c>
      <c r="BC118">
        <v>1</v>
      </c>
      <c r="BE118" t="s">
        <v>70</v>
      </c>
      <c r="BF118">
        <v>1</v>
      </c>
      <c r="BG118" t="s">
        <v>320</v>
      </c>
      <c r="BI118" t="s">
        <v>116</v>
      </c>
      <c r="BJ118" t="s">
        <v>301</v>
      </c>
      <c r="BK118" t="s">
        <v>67</v>
      </c>
      <c r="BL118">
        <v>0.81822648053299352</v>
      </c>
      <c r="BM118">
        <v>1462</v>
      </c>
      <c r="BN118" t="s">
        <v>118</v>
      </c>
      <c r="BO118" t="s">
        <v>188</v>
      </c>
      <c r="BP118">
        <v>3</v>
      </c>
      <c r="BQ118">
        <v>1803.9569999999999</v>
      </c>
      <c r="BR118">
        <v>2.218890753832151E-2</v>
      </c>
      <c r="BS118">
        <v>0.40688767974737744</v>
      </c>
      <c r="BT118">
        <v>0.21341972120178029</v>
      </c>
      <c r="BU118">
        <v>21.763999999999999</v>
      </c>
      <c r="BV118">
        <v>1.6795100926973743</v>
      </c>
      <c r="BW118">
        <v>44.535974527044168</v>
      </c>
      <c r="BX118">
        <v>47</v>
      </c>
      <c r="BY118">
        <v>29</v>
      </c>
      <c r="BZ118">
        <v>833</v>
      </c>
    </row>
    <row r="119" spans="1:78" ht="16.5">
      <c r="A119" s="269" t="str">
        <f t="shared" si="19"/>
        <v>송도버스</v>
      </c>
      <c r="B119" s="123" t="str">
        <f t="shared" si="20"/>
        <v>차진만</v>
      </c>
      <c r="C119" s="124" t="str">
        <f t="shared" si="21"/>
        <v>F</v>
      </c>
      <c r="D119" s="125">
        <f t="shared" si="22"/>
        <v>0.76431175282333252</v>
      </c>
      <c r="E119" s="126">
        <f t="shared" si="23"/>
        <v>6716</v>
      </c>
      <c r="F119" s="127" t="str">
        <f t="shared" si="24"/>
        <v>16-1</v>
      </c>
      <c r="G119" s="128" t="str">
        <f t="shared" si="25"/>
        <v>70바2248</v>
      </c>
      <c r="H119" s="129">
        <f t="shared" si="26"/>
        <v>2</v>
      </c>
      <c r="I119" s="130">
        <f t="shared" si="27"/>
        <v>3499.942</v>
      </c>
      <c r="J119" s="131">
        <f t="shared" si="28"/>
        <v>2.4934584376400119E-2</v>
      </c>
      <c r="K119" s="131">
        <f t="shared" si="29"/>
        <v>0.32454760303891006</v>
      </c>
      <c r="L119" s="131">
        <f t="shared" si="30"/>
        <v>0.31457664155577436</v>
      </c>
      <c r="M119" s="132">
        <f t="shared" si="31"/>
        <v>12.65</v>
      </c>
      <c r="N119" s="133">
        <f t="shared" si="32"/>
        <v>2.8571902048662522E-2</v>
      </c>
      <c r="O119" s="133">
        <f t="shared" si="33"/>
        <v>7.8858449654308558</v>
      </c>
      <c r="P119" s="215">
        <f t="shared" si="34"/>
        <v>21</v>
      </c>
      <c r="Q119" s="216">
        <f t="shared" si="35"/>
        <v>1</v>
      </c>
      <c r="R119" s="216">
        <f t="shared" si="36"/>
        <v>276</v>
      </c>
      <c r="T119">
        <v>521</v>
      </c>
      <c r="U119">
        <v>6716</v>
      </c>
      <c r="V119" t="s">
        <v>302</v>
      </c>
      <c r="W119">
        <v>3499.942</v>
      </c>
      <c r="X119">
        <v>1763.7950000000001</v>
      </c>
      <c r="Y119">
        <v>1.984</v>
      </c>
      <c r="Z119">
        <v>12.65</v>
      </c>
      <c r="AA119">
        <v>181.66302400000001</v>
      </c>
      <c r="AB119">
        <v>4.5296919999999998</v>
      </c>
      <c r="AC119">
        <v>58.958298999999997</v>
      </c>
      <c r="AD119" s="1">
        <v>1101</v>
      </c>
      <c r="AE119">
        <v>1</v>
      </c>
      <c r="AF119">
        <v>276</v>
      </c>
      <c r="AG119">
        <v>78</v>
      </c>
      <c r="AH119">
        <v>19.266121999999999</v>
      </c>
      <c r="AI119">
        <v>5420.2</v>
      </c>
      <c r="AJ119">
        <v>0</v>
      </c>
      <c r="AK119">
        <v>21</v>
      </c>
      <c r="AL119">
        <v>8509</v>
      </c>
      <c r="AM119">
        <v>0.76431175282333252</v>
      </c>
      <c r="AN119" t="s">
        <v>70</v>
      </c>
      <c r="AO119">
        <v>3412.7080000000001</v>
      </c>
      <c r="AP119" t="s">
        <v>654</v>
      </c>
      <c r="AQ119" t="s">
        <v>116</v>
      </c>
      <c r="AR119" t="s">
        <v>117</v>
      </c>
      <c r="AS119" t="s">
        <v>116</v>
      </c>
      <c r="AT119" t="s">
        <v>117</v>
      </c>
      <c r="AU119" t="s">
        <v>174</v>
      </c>
      <c r="AV119" t="s">
        <v>302</v>
      </c>
      <c r="AW119" t="s">
        <v>70</v>
      </c>
      <c r="AX119">
        <v>6716</v>
      </c>
      <c r="AY119" t="s">
        <v>419</v>
      </c>
      <c r="AZ119">
        <v>5</v>
      </c>
      <c r="BA119" t="s">
        <v>337</v>
      </c>
      <c r="BB119">
        <v>2</v>
      </c>
      <c r="BC119">
        <v>1</v>
      </c>
      <c r="BE119" t="s">
        <v>70</v>
      </c>
      <c r="BF119">
        <v>0</v>
      </c>
      <c r="BG119" t="s">
        <v>318</v>
      </c>
      <c r="BI119" t="s">
        <v>116</v>
      </c>
      <c r="BJ119" t="s">
        <v>302</v>
      </c>
      <c r="BK119" t="s">
        <v>70</v>
      </c>
      <c r="BL119">
        <v>0.76431175282333252</v>
      </c>
      <c r="BM119">
        <v>6716</v>
      </c>
      <c r="BN119" t="s">
        <v>117</v>
      </c>
      <c r="BO119" t="s">
        <v>174</v>
      </c>
      <c r="BP119">
        <v>2</v>
      </c>
      <c r="BQ119">
        <v>3499.942</v>
      </c>
      <c r="BR119">
        <v>2.4934584376400119E-2</v>
      </c>
      <c r="BS119">
        <v>0.32454760303891006</v>
      </c>
      <c r="BT119">
        <v>0.31457664155577436</v>
      </c>
      <c r="BU119">
        <v>12.65</v>
      </c>
      <c r="BV119">
        <v>2.8571902048662522E-2</v>
      </c>
      <c r="BW119">
        <v>7.8858449654308558</v>
      </c>
      <c r="BX119">
        <v>21</v>
      </c>
      <c r="BY119">
        <v>1</v>
      </c>
      <c r="BZ119">
        <v>276</v>
      </c>
    </row>
    <row r="120" spans="1:78" ht="16.5">
      <c r="A120" s="270" t="str">
        <f t="shared" si="19"/>
        <v>송도버스</v>
      </c>
      <c r="B120" s="107" t="str">
        <f t="shared" si="20"/>
        <v>최덕기</v>
      </c>
      <c r="C120" s="108" t="str">
        <f t="shared" si="21"/>
        <v>B</v>
      </c>
      <c r="D120" s="109">
        <f t="shared" si="22"/>
        <v>0.94373652203100722</v>
      </c>
      <c r="E120" s="110">
        <f t="shared" si="23"/>
        <v>977</v>
      </c>
      <c r="F120" s="111" t="str">
        <f t="shared" si="24"/>
        <v>16-1</v>
      </c>
      <c r="G120" s="112" t="str">
        <f t="shared" si="25"/>
        <v>70바2280</v>
      </c>
      <c r="H120" s="113">
        <f t="shared" si="26"/>
        <v>4</v>
      </c>
      <c r="I120" s="114">
        <f t="shared" si="27"/>
        <v>3180.098</v>
      </c>
      <c r="J120" s="115">
        <f t="shared" si="28"/>
        <v>2.8151806871870012E-2</v>
      </c>
      <c r="K120" s="115">
        <f t="shared" si="29"/>
        <v>0.35488265646245043</v>
      </c>
      <c r="L120" s="115">
        <f t="shared" si="30"/>
        <v>0.20219502669414591</v>
      </c>
      <c r="M120" s="116">
        <f t="shared" si="31"/>
        <v>12.042</v>
      </c>
      <c r="N120" s="117">
        <f t="shared" si="32"/>
        <v>0.18867343081879867</v>
      </c>
      <c r="O120" s="117">
        <f t="shared" si="33"/>
        <v>39.149736894900727</v>
      </c>
      <c r="P120" s="217">
        <f t="shared" si="34"/>
        <v>38</v>
      </c>
      <c r="Q120" s="218">
        <f t="shared" si="35"/>
        <v>6</v>
      </c>
      <c r="R120" s="218">
        <f t="shared" si="36"/>
        <v>1245</v>
      </c>
      <c r="T120">
        <v>521</v>
      </c>
      <c r="U120">
        <v>977</v>
      </c>
      <c r="V120" t="s">
        <v>303</v>
      </c>
      <c r="W120">
        <v>3180.098</v>
      </c>
      <c r="X120">
        <v>1312.623</v>
      </c>
      <c r="Y120">
        <v>2.423</v>
      </c>
      <c r="Z120">
        <v>12.042</v>
      </c>
      <c r="AA120">
        <v>164.948027</v>
      </c>
      <c r="AB120">
        <v>4.6435849999999999</v>
      </c>
      <c r="AC120">
        <v>58.537194</v>
      </c>
      <c r="AD120" s="1">
        <v>643</v>
      </c>
      <c r="AE120">
        <v>6</v>
      </c>
      <c r="AF120">
        <v>1245</v>
      </c>
      <c r="AG120">
        <v>82</v>
      </c>
      <c r="AH120">
        <v>19.279392999999999</v>
      </c>
      <c r="AI120">
        <v>5338.2</v>
      </c>
      <c r="AJ120">
        <v>2.4</v>
      </c>
      <c r="AK120">
        <v>38</v>
      </c>
      <c r="AL120">
        <v>16881</v>
      </c>
      <c r="AM120">
        <v>0.94373652203100722</v>
      </c>
      <c r="AN120" t="s">
        <v>68</v>
      </c>
      <c r="AO120">
        <v>2699.23</v>
      </c>
      <c r="AP120" t="s">
        <v>655</v>
      </c>
      <c r="AQ120" t="s">
        <v>116</v>
      </c>
      <c r="AR120" t="s">
        <v>117</v>
      </c>
      <c r="AS120" t="s">
        <v>116</v>
      </c>
      <c r="AT120" t="s">
        <v>117</v>
      </c>
      <c r="AU120" t="s">
        <v>177</v>
      </c>
      <c r="AV120" t="s">
        <v>303</v>
      </c>
      <c r="AW120" t="s">
        <v>68</v>
      </c>
      <c r="AX120">
        <v>977</v>
      </c>
      <c r="AY120" t="s">
        <v>424</v>
      </c>
      <c r="AZ120">
        <v>3</v>
      </c>
      <c r="BA120" t="s">
        <v>362</v>
      </c>
      <c r="BB120">
        <v>4</v>
      </c>
      <c r="BC120">
        <v>1</v>
      </c>
      <c r="BE120" t="s">
        <v>69</v>
      </c>
      <c r="BF120">
        <v>1</v>
      </c>
      <c r="BG120" t="s">
        <v>320</v>
      </c>
      <c r="BI120" t="s">
        <v>116</v>
      </c>
      <c r="BJ120" t="s">
        <v>303</v>
      </c>
      <c r="BK120" t="s">
        <v>68</v>
      </c>
      <c r="BL120">
        <v>0.94373652203100722</v>
      </c>
      <c r="BM120">
        <v>977</v>
      </c>
      <c r="BN120" t="s">
        <v>117</v>
      </c>
      <c r="BO120" t="s">
        <v>177</v>
      </c>
      <c r="BP120">
        <v>4</v>
      </c>
      <c r="BQ120">
        <v>3180.098</v>
      </c>
      <c r="BR120">
        <v>2.8151806871870012E-2</v>
      </c>
      <c r="BS120">
        <v>0.35488265646245043</v>
      </c>
      <c r="BT120">
        <v>0.20219502669414591</v>
      </c>
      <c r="BU120">
        <v>12.042</v>
      </c>
      <c r="BV120">
        <v>0.18867343081879867</v>
      </c>
      <c r="BW120">
        <v>39.149736894900727</v>
      </c>
      <c r="BX120">
        <v>38</v>
      </c>
      <c r="BY120">
        <v>6</v>
      </c>
      <c r="BZ120">
        <v>1245</v>
      </c>
    </row>
    <row r="121" spans="1:78" ht="16.5">
      <c r="A121" s="269" t="str">
        <f t="shared" si="19"/>
        <v>송도버스</v>
      </c>
      <c r="B121" s="123" t="str">
        <f t="shared" si="20"/>
        <v>최백순</v>
      </c>
      <c r="C121" s="124" t="str">
        <f t="shared" si="21"/>
        <v>C</v>
      </c>
      <c r="D121" s="125">
        <f t="shared" si="22"/>
        <v>0.85346990921985944</v>
      </c>
      <c r="E121" s="126">
        <f t="shared" si="23"/>
        <v>9411</v>
      </c>
      <c r="F121" s="127" t="str">
        <f t="shared" si="24"/>
        <v>16-1</v>
      </c>
      <c r="G121" s="128" t="str">
        <f t="shared" si="25"/>
        <v>70바2242</v>
      </c>
      <c r="H121" s="129">
        <f t="shared" si="26"/>
        <v>15</v>
      </c>
      <c r="I121" s="130">
        <f t="shared" si="27"/>
        <v>2685.2959999999994</v>
      </c>
      <c r="J121" s="131">
        <f t="shared" si="28"/>
        <v>2.5869043284674965E-2</v>
      </c>
      <c r="K121" s="131">
        <f t="shared" si="29"/>
        <v>0.36861587316356631</v>
      </c>
      <c r="L121" s="131">
        <f t="shared" si="30"/>
        <v>0.11544351162776843</v>
      </c>
      <c r="M121" s="132">
        <f t="shared" si="31"/>
        <v>13.074</v>
      </c>
      <c r="N121" s="133">
        <f t="shared" si="32"/>
        <v>0.37239842460570466</v>
      </c>
      <c r="O121" s="133">
        <f t="shared" si="33"/>
        <v>22.157706264039426</v>
      </c>
      <c r="P121" s="215">
        <f t="shared" si="34"/>
        <v>61</v>
      </c>
      <c r="Q121" s="216">
        <f t="shared" si="35"/>
        <v>10</v>
      </c>
      <c r="R121" s="216">
        <f t="shared" si="36"/>
        <v>605</v>
      </c>
      <c r="T121">
        <v>521</v>
      </c>
      <c r="U121">
        <v>9411</v>
      </c>
      <c r="V121" t="s">
        <v>368</v>
      </c>
      <c r="W121">
        <v>2734.03</v>
      </c>
      <c r="X121">
        <v>1364.65</v>
      </c>
      <c r="Y121">
        <v>2.0030000000000001</v>
      </c>
      <c r="Z121">
        <v>13.074</v>
      </c>
      <c r="AA121">
        <v>158.028032</v>
      </c>
      <c r="AB121">
        <v>4.0880340000000004</v>
      </c>
      <c r="AC121">
        <v>58.251640999999999</v>
      </c>
      <c r="AD121" s="1">
        <v>310</v>
      </c>
      <c r="AE121">
        <v>10</v>
      </c>
      <c r="AF121">
        <v>605</v>
      </c>
      <c r="AG121">
        <v>85</v>
      </c>
      <c r="AH121">
        <v>17.300916999999998</v>
      </c>
      <c r="AI121">
        <v>7902</v>
      </c>
      <c r="AJ121">
        <v>10.9</v>
      </c>
      <c r="AK121">
        <v>61</v>
      </c>
      <c r="AL121">
        <v>30535</v>
      </c>
      <c r="AM121">
        <v>0.85346990921985944</v>
      </c>
      <c r="AN121" t="s">
        <v>69</v>
      </c>
      <c r="AO121">
        <v>309.61200000000002</v>
      </c>
      <c r="AP121" t="s">
        <v>656</v>
      </c>
      <c r="AQ121" t="s">
        <v>116</v>
      </c>
      <c r="AR121" t="s">
        <v>117</v>
      </c>
      <c r="AS121" t="s">
        <v>116</v>
      </c>
      <c r="AT121" t="s">
        <v>117</v>
      </c>
      <c r="AU121" t="s">
        <v>198</v>
      </c>
      <c r="AV121" t="s">
        <v>368</v>
      </c>
      <c r="AW121" t="s">
        <v>69</v>
      </c>
      <c r="AX121">
        <v>9411</v>
      </c>
      <c r="AY121" t="s">
        <v>404</v>
      </c>
      <c r="AZ121">
        <v>12</v>
      </c>
      <c r="BA121" t="s">
        <v>657</v>
      </c>
      <c r="BB121">
        <v>15</v>
      </c>
      <c r="BC121">
        <v>1</v>
      </c>
      <c r="BE121" t="s">
        <v>67</v>
      </c>
      <c r="BF121">
        <v>1</v>
      </c>
      <c r="BG121" t="s">
        <v>320</v>
      </c>
      <c r="BI121" t="s">
        <v>116</v>
      </c>
      <c r="BJ121" t="s">
        <v>368</v>
      </c>
      <c r="BK121" t="s">
        <v>69</v>
      </c>
      <c r="BL121">
        <v>0.85346990921985944</v>
      </c>
      <c r="BM121">
        <v>9411</v>
      </c>
      <c r="BN121" t="s">
        <v>117</v>
      </c>
      <c r="BO121" t="s">
        <v>198</v>
      </c>
      <c r="BP121">
        <v>15</v>
      </c>
      <c r="BQ121">
        <v>2685.2959999999994</v>
      </c>
      <c r="BR121">
        <v>2.5869043284674965E-2</v>
      </c>
      <c r="BS121">
        <v>0.36861587316356631</v>
      </c>
      <c r="BT121">
        <v>0.11338573461154412</v>
      </c>
      <c r="BU121">
        <v>13.074</v>
      </c>
      <c r="BV121">
        <v>0.37239842460570466</v>
      </c>
      <c r="BW121">
        <v>22.157706264039426</v>
      </c>
      <c r="BX121">
        <v>61</v>
      </c>
      <c r="BY121">
        <v>10</v>
      </c>
      <c r="BZ121">
        <v>605</v>
      </c>
    </row>
    <row r="122" spans="1:78" ht="16.5">
      <c r="A122" s="270" t="str">
        <f t="shared" si="19"/>
        <v>송도버스</v>
      </c>
      <c r="B122" s="107" t="str">
        <f t="shared" si="20"/>
        <v>최상균</v>
      </c>
      <c r="C122" s="108" t="str">
        <f t="shared" si="21"/>
        <v>F</v>
      </c>
      <c r="D122" s="109">
        <f t="shared" si="22"/>
        <v>0.76210720368244322</v>
      </c>
      <c r="E122" s="110">
        <f t="shared" si="23"/>
        <v>23</v>
      </c>
      <c r="F122" s="111" t="str">
        <f t="shared" si="24"/>
        <v>16-1</v>
      </c>
      <c r="G122" s="112" t="str">
        <f t="shared" si="25"/>
        <v>70바2242</v>
      </c>
      <c r="H122" s="113">
        <f t="shared" si="26"/>
        <v>3</v>
      </c>
      <c r="I122" s="114">
        <f t="shared" si="27"/>
        <v>3135.6089999999999</v>
      </c>
      <c r="J122" s="115">
        <f t="shared" si="28"/>
        <v>2.0442588599936268E-2</v>
      </c>
      <c r="K122" s="115">
        <f t="shared" si="29"/>
        <v>0.33978199983678431</v>
      </c>
      <c r="L122" s="115">
        <f t="shared" si="30"/>
        <v>0.15116680683082617</v>
      </c>
      <c r="M122" s="116">
        <f t="shared" si="31"/>
        <v>13.163</v>
      </c>
      <c r="N122" s="117">
        <f t="shared" si="32"/>
        <v>0.38270077678690168</v>
      </c>
      <c r="O122" s="117">
        <f t="shared" si="33"/>
        <v>38.206294215892349</v>
      </c>
      <c r="P122" s="217">
        <f t="shared" si="34"/>
        <v>6</v>
      </c>
      <c r="Q122" s="218">
        <f t="shared" si="35"/>
        <v>12</v>
      </c>
      <c r="R122" s="218">
        <f t="shared" si="36"/>
        <v>1198</v>
      </c>
      <c r="T122">
        <v>521</v>
      </c>
      <c r="U122">
        <v>23</v>
      </c>
      <c r="V122" t="s">
        <v>304</v>
      </c>
      <c r="W122">
        <v>3135.6089999999999</v>
      </c>
      <c r="X122">
        <v>1607.41</v>
      </c>
      <c r="Y122">
        <v>1.9510000000000001</v>
      </c>
      <c r="Z122">
        <v>13.163</v>
      </c>
      <c r="AA122">
        <v>158.59997300000001</v>
      </c>
      <c r="AB122">
        <v>3.242194</v>
      </c>
      <c r="AC122">
        <v>53.889415999999997</v>
      </c>
      <c r="AD122" s="1">
        <v>474</v>
      </c>
      <c r="AE122">
        <v>12</v>
      </c>
      <c r="AF122">
        <v>1198</v>
      </c>
      <c r="AG122">
        <v>72</v>
      </c>
      <c r="AH122">
        <v>19.770551000000001</v>
      </c>
      <c r="AI122">
        <v>3764</v>
      </c>
      <c r="AJ122">
        <v>0</v>
      </c>
      <c r="AK122">
        <v>6</v>
      </c>
      <c r="AL122">
        <v>416</v>
      </c>
      <c r="AM122">
        <v>0.76210720368244322</v>
      </c>
      <c r="AN122" t="s">
        <v>70</v>
      </c>
      <c r="AO122">
        <v>2807.415</v>
      </c>
      <c r="AP122" t="s">
        <v>658</v>
      </c>
      <c r="AQ122" t="s">
        <v>116</v>
      </c>
      <c r="AR122" t="s">
        <v>117</v>
      </c>
      <c r="AS122" t="s">
        <v>116</v>
      </c>
      <c r="AT122" t="s">
        <v>117</v>
      </c>
      <c r="AU122" t="s">
        <v>198</v>
      </c>
      <c r="AV122" t="s">
        <v>304</v>
      </c>
      <c r="AW122" t="s">
        <v>70</v>
      </c>
      <c r="AX122">
        <v>23</v>
      </c>
      <c r="AY122" t="s">
        <v>419</v>
      </c>
      <c r="AZ122">
        <v>6</v>
      </c>
      <c r="BA122" t="s">
        <v>374</v>
      </c>
      <c r="BB122">
        <v>3</v>
      </c>
      <c r="BC122">
        <v>1</v>
      </c>
      <c r="BE122" t="s">
        <v>68</v>
      </c>
      <c r="BF122">
        <v>-3</v>
      </c>
      <c r="BG122" t="s">
        <v>319</v>
      </c>
      <c r="BI122" t="s">
        <v>116</v>
      </c>
      <c r="BJ122" t="s">
        <v>304</v>
      </c>
      <c r="BK122" t="s">
        <v>70</v>
      </c>
      <c r="BL122">
        <v>0.76210720368244322</v>
      </c>
      <c r="BM122">
        <v>23</v>
      </c>
      <c r="BN122" t="s">
        <v>117</v>
      </c>
      <c r="BO122" t="s">
        <v>198</v>
      </c>
      <c r="BP122">
        <v>3</v>
      </c>
      <c r="BQ122">
        <v>3135.6089999999999</v>
      </c>
      <c r="BR122">
        <v>2.0442588599936268E-2</v>
      </c>
      <c r="BS122">
        <v>0.33978199983678431</v>
      </c>
      <c r="BT122">
        <v>0.15116680683082617</v>
      </c>
      <c r="BU122">
        <v>13.163</v>
      </c>
      <c r="BV122">
        <v>0.38270077678690168</v>
      </c>
      <c r="BW122">
        <v>38.206294215892349</v>
      </c>
      <c r="BX122">
        <v>6</v>
      </c>
      <c r="BY122">
        <v>12</v>
      </c>
      <c r="BZ122">
        <v>1198</v>
      </c>
    </row>
    <row r="123" spans="1:78" ht="16.5">
      <c r="A123" s="269" t="str">
        <f t="shared" si="19"/>
        <v>송도버스</v>
      </c>
      <c r="B123" s="123" t="str">
        <f t="shared" si="20"/>
        <v>최선철</v>
      </c>
      <c r="C123" s="124" t="str">
        <f t="shared" si="21"/>
        <v>B</v>
      </c>
      <c r="D123" s="125">
        <f t="shared" si="22"/>
        <v>0.90178416063067246</v>
      </c>
      <c r="E123" s="126">
        <f t="shared" si="23"/>
        <v>2703</v>
      </c>
      <c r="F123" s="127" t="str">
        <f t="shared" si="24"/>
        <v>8</v>
      </c>
      <c r="G123" s="128" t="str">
        <f t="shared" si="25"/>
        <v>70바2227</v>
      </c>
      <c r="H123" s="129">
        <f t="shared" si="26"/>
        <v>3</v>
      </c>
      <c r="I123" s="130">
        <f t="shared" si="27"/>
        <v>670.46199999999999</v>
      </c>
      <c r="J123" s="131">
        <f t="shared" si="28"/>
        <v>1.533121912509665E-2</v>
      </c>
      <c r="K123" s="131">
        <f t="shared" si="29"/>
        <v>0.41349701656424315</v>
      </c>
      <c r="L123" s="131">
        <f t="shared" si="30"/>
        <v>0.22969236138662594</v>
      </c>
      <c r="M123" s="132">
        <f t="shared" si="31"/>
        <v>18.23</v>
      </c>
      <c r="N123" s="133">
        <f t="shared" si="32"/>
        <v>4.0270738684668181</v>
      </c>
      <c r="O123" s="133">
        <f t="shared" si="33"/>
        <v>70.995820792229836</v>
      </c>
      <c r="P123" s="215">
        <f t="shared" si="34"/>
        <v>22</v>
      </c>
      <c r="Q123" s="216">
        <f t="shared" si="35"/>
        <v>27</v>
      </c>
      <c r="R123" s="216">
        <f t="shared" si="36"/>
        <v>482</v>
      </c>
      <c r="T123">
        <v>521</v>
      </c>
      <c r="U123">
        <v>2703</v>
      </c>
      <c r="V123" t="s">
        <v>659</v>
      </c>
      <c r="W123">
        <v>680.32399999999996</v>
      </c>
      <c r="X123">
        <v>361.32</v>
      </c>
      <c r="Y123">
        <v>1.883</v>
      </c>
      <c r="Z123">
        <v>18.23</v>
      </c>
      <c r="AA123">
        <v>37.649712999999998</v>
      </c>
      <c r="AB123">
        <v>0.57721599999999995</v>
      </c>
      <c r="AC123">
        <v>15.568044</v>
      </c>
      <c r="AD123" s="1">
        <v>154</v>
      </c>
      <c r="AE123">
        <v>27</v>
      </c>
      <c r="AF123">
        <v>482</v>
      </c>
      <c r="AG123">
        <v>84</v>
      </c>
      <c r="AH123">
        <v>18.069832000000002</v>
      </c>
      <c r="AI123">
        <v>1107.3</v>
      </c>
      <c r="AJ123">
        <v>1.7</v>
      </c>
      <c r="AK123">
        <v>22</v>
      </c>
      <c r="AL123">
        <v>10022</v>
      </c>
      <c r="AM123">
        <v>0.90178416063067246</v>
      </c>
      <c r="AN123" t="s">
        <v>68</v>
      </c>
      <c r="AO123">
        <v>268.89100000000002</v>
      </c>
      <c r="AP123" t="s">
        <v>660</v>
      </c>
      <c r="AQ123" t="s">
        <v>116</v>
      </c>
      <c r="AR123" t="s">
        <v>118</v>
      </c>
      <c r="AS123" t="s">
        <v>116</v>
      </c>
      <c r="AT123" t="s">
        <v>118</v>
      </c>
      <c r="AU123" t="s">
        <v>168</v>
      </c>
      <c r="AV123" t="s">
        <v>659</v>
      </c>
      <c r="AW123" t="s">
        <v>68</v>
      </c>
      <c r="AX123">
        <v>2703</v>
      </c>
      <c r="AY123" t="s">
        <v>415</v>
      </c>
      <c r="AZ123">
        <v>12</v>
      </c>
      <c r="BA123" t="s">
        <v>453</v>
      </c>
      <c r="BB123">
        <v>3</v>
      </c>
      <c r="BC123">
        <v>1</v>
      </c>
      <c r="BE123" t="s">
        <v>442</v>
      </c>
      <c r="BF123" t="s">
        <v>443</v>
      </c>
      <c r="BG123" t="s">
        <v>442</v>
      </c>
      <c r="BI123" t="s">
        <v>116</v>
      </c>
      <c r="BJ123" t="s">
        <v>659</v>
      </c>
      <c r="BK123" t="s">
        <v>68</v>
      </c>
      <c r="BL123">
        <v>0.90178416063067246</v>
      </c>
      <c r="BM123">
        <v>2703</v>
      </c>
      <c r="BN123" t="s">
        <v>118</v>
      </c>
      <c r="BO123" t="s">
        <v>168</v>
      </c>
      <c r="BP123">
        <v>3</v>
      </c>
      <c r="BQ123">
        <v>670.46199999999999</v>
      </c>
      <c r="BR123">
        <v>1.533121912509665E-2</v>
      </c>
      <c r="BS123">
        <v>0.41349701656424315</v>
      </c>
      <c r="BT123">
        <v>0.22636273305072291</v>
      </c>
      <c r="BU123">
        <v>18.23</v>
      </c>
      <c r="BV123">
        <v>4.0270738684668181</v>
      </c>
      <c r="BW123">
        <v>70.995820792229836</v>
      </c>
      <c r="BX123">
        <v>22</v>
      </c>
      <c r="BY123">
        <v>27</v>
      </c>
      <c r="BZ123">
        <v>482</v>
      </c>
    </row>
    <row r="124" spans="1:78" ht="16.5">
      <c r="A124" s="270" t="str">
        <f t="shared" si="19"/>
        <v>송도버스</v>
      </c>
      <c r="B124" s="107" t="str">
        <f t="shared" si="20"/>
        <v>최송식</v>
      </c>
      <c r="C124" s="108" t="str">
        <f t="shared" si="21"/>
        <v>S</v>
      </c>
      <c r="D124" s="109">
        <f t="shared" si="22"/>
        <v>1.0462045001887335</v>
      </c>
      <c r="E124" s="110">
        <f t="shared" si="23"/>
        <v>8548</v>
      </c>
      <c r="F124" s="111" t="str">
        <f t="shared" si="24"/>
        <v>8</v>
      </c>
      <c r="G124" s="112" t="str">
        <f t="shared" si="25"/>
        <v>70바2223</v>
      </c>
      <c r="H124" s="113">
        <f t="shared" si="26"/>
        <v>6</v>
      </c>
      <c r="I124" s="114">
        <f t="shared" si="27"/>
        <v>859.07500000000005</v>
      </c>
      <c r="J124" s="115">
        <f t="shared" si="28"/>
        <v>8.500263209722686E-2</v>
      </c>
      <c r="K124" s="115">
        <f t="shared" si="29"/>
        <v>0.33705319802570083</v>
      </c>
      <c r="L124" s="115">
        <f t="shared" si="30"/>
        <v>0.1676221517329686</v>
      </c>
      <c r="M124" s="116">
        <f t="shared" si="31"/>
        <v>14.103999999999999</v>
      </c>
      <c r="N124" s="117">
        <f t="shared" si="32"/>
        <v>0.11640427203678375</v>
      </c>
      <c r="O124" s="117">
        <f t="shared" si="33"/>
        <v>14.434129732561184</v>
      </c>
      <c r="P124" s="217">
        <f t="shared" si="34"/>
        <v>13</v>
      </c>
      <c r="Q124" s="218">
        <f t="shared" si="35"/>
        <v>1</v>
      </c>
      <c r="R124" s="218">
        <f t="shared" si="36"/>
        <v>124</v>
      </c>
      <c r="T124">
        <v>521</v>
      </c>
      <c r="U124">
        <v>8548</v>
      </c>
      <c r="V124" t="s">
        <v>305</v>
      </c>
      <c r="W124">
        <v>859.07500000000005</v>
      </c>
      <c r="X124">
        <v>407.77199999999999</v>
      </c>
      <c r="Y124">
        <v>2.1070000000000002</v>
      </c>
      <c r="Z124">
        <v>14.103999999999999</v>
      </c>
      <c r="AA124">
        <v>52.593041999999997</v>
      </c>
      <c r="AB124">
        <v>4.4705469999999998</v>
      </c>
      <c r="AC124">
        <v>17.726652999999999</v>
      </c>
      <c r="AD124" s="1">
        <v>144</v>
      </c>
      <c r="AE124">
        <v>1</v>
      </c>
      <c r="AF124">
        <v>124</v>
      </c>
      <c r="AG124">
        <v>73</v>
      </c>
      <c r="AH124">
        <v>16.334385000000001</v>
      </c>
      <c r="AI124">
        <v>777.1</v>
      </c>
      <c r="AJ124">
        <v>0</v>
      </c>
      <c r="AK124">
        <v>13</v>
      </c>
      <c r="AL124">
        <v>7900</v>
      </c>
      <c r="AM124">
        <v>1.0462045001887335</v>
      </c>
      <c r="AN124" t="s">
        <v>71</v>
      </c>
      <c r="AO124">
        <v>229.62299999999999</v>
      </c>
      <c r="AP124" t="s">
        <v>661</v>
      </c>
      <c r="AQ124" t="s">
        <v>116</v>
      </c>
      <c r="AR124" t="s">
        <v>118</v>
      </c>
      <c r="AS124" t="s">
        <v>116</v>
      </c>
      <c r="AT124" t="s">
        <v>118</v>
      </c>
      <c r="AU124" t="s">
        <v>190</v>
      </c>
      <c r="AV124" t="s">
        <v>305</v>
      </c>
      <c r="AW124" t="s">
        <v>71</v>
      </c>
      <c r="AX124">
        <v>8548</v>
      </c>
      <c r="AY124" t="s">
        <v>429</v>
      </c>
      <c r="AZ124">
        <v>3</v>
      </c>
      <c r="BA124" t="s">
        <v>470</v>
      </c>
      <c r="BB124">
        <v>6</v>
      </c>
      <c r="BC124">
        <v>1</v>
      </c>
      <c r="BE124" t="s">
        <v>69</v>
      </c>
      <c r="BF124">
        <v>3</v>
      </c>
      <c r="BG124" t="s">
        <v>320</v>
      </c>
      <c r="BI124" t="s">
        <v>116</v>
      </c>
      <c r="BJ124" t="s">
        <v>305</v>
      </c>
      <c r="BK124" t="s">
        <v>71</v>
      </c>
      <c r="BL124">
        <v>1.0462045001887335</v>
      </c>
      <c r="BM124">
        <v>8548</v>
      </c>
      <c r="BN124" t="s">
        <v>118</v>
      </c>
      <c r="BO124" t="s">
        <v>190</v>
      </c>
      <c r="BP124">
        <v>6</v>
      </c>
      <c r="BQ124">
        <v>859.07500000000005</v>
      </c>
      <c r="BR124">
        <v>8.500263209722686E-2</v>
      </c>
      <c r="BS124">
        <v>0.33705319802570083</v>
      </c>
      <c r="BT124">
        <v>0.1676221517329686</v>
      </c>
      <c r="BU124">
        <v>14.103999999999999</v>
      </c>
      <c r="BV124">
        <v>0.11640427203678375</v>
      </c>
      <c r="BW124">
        <v>14.434129732561184</v>
      </c>
      <c r="BX124">
        <v>13</v>
      </c>
      <c r="BY124">
        <v>1</v>
      </c>
      <c r="BZ124">
        <v>124</v>
      </c>
    </row>
    <row r="125" spans="1:78" ht="16.5">
      <c r="A125" s="269" t="str">
        <f t="shared" si="19"/>
        <v>송도버스</v>
      </c>
      <c r="B125" s="123" t="str">
        <f t="shared" si="20"/>
        <v>최주영</v>
      </c>
      <c r="C125" s="124" t="str">
        <f t="shared" si="21"/>
        <v>C</v>
      </c>
      <c r="D125" s="125">
        <f t="shared" si="22"/>
        <v>0.85642215737165428</v>
      </c>
      <c r="E125" s="126">
        <f t="shared" si="23"/>
        <v>3878</v>
      </c>
      <c r="F125" s="127" t="str">
        <f t="shared" si="24"/>
        <v>16-1</v>
      </c>
      <c r="G125" s="128" t="str">
        <f t="shared" si="25"/>
        <v>70바2299</v>
      </c>
      <c r="H125" s="129">
        <f t="shared" si="26"/>
        <v>5</v>
      </c>
      <c r="I125" s="130">
        <f t="shared" si="27"/>
        <v>777.19800000000009</v>
      </c>
      <c r="J125" s="131">
        <f t="shared" si="28"/>
        <v>1.5541277828071527E-2</v>
      </c>
      <c r="K125" s="131">
        <f t="shared" si="29"/>
        <v>0.38012163119868353</v>
      </c>
      <c r="L125" s="131">
        <f t="shared" si="30"/>
        <v>0.16469419633092208</v>
      </c>
      <c r="M125" s="132">
        <f t="shared" si="31"/>
        <v>16.751000000000001</v>
      </c>
      <c r="N125" s="133">
        <f t="shared" si="32"/>
        <v>3.3453508629718547</v>
      </c>
      <c r="O125" s="133">
        <f t="shared" si="33"/>
        <v>37.442196197108068</v>
      </c>
      <c r="P125" s="215">
        <f t="shared" si="34"/>
        <v>19</v>
      </c>
      <c r="Q125" s="216">
        <f t="shared" si="35"/>
        <v>26</v>
      </c>
      <c r="R125" s="216">
        <f t="shared" si="36"/>
        <v>330</v>
      </c>
      <c r="T125">
        <v>521</v>
      </c>
      <c r="U125">
        <v>3878</v>
      </c>
      <c r="V125" t="s">
        <v>325</v>
      </c>
      <c r="W125">
        <v>821.298</v>
      </c>
      <c r="X125">
        <v>409.41800000000001</v>
      </c>
      <c r="Y125">
        <v>2.0059999999999998</v>
      </c>
      <c r="Z125">
        <v>16.751000000000001</v>
      </c>
      <c r="AA125">
        <v>44.540545999999999</v>
      </c>
      <c r="AB125">
        <v>0.69221699999999997</v>
      </c>
      <c r="AC125">
        <v>16.930824999999999</v>
      </c>
      <c r="AD125" s="1">
        <v>128</v>
      </c>
      <c r="AE125">
        <v>26</v>
      </c>
      <c r="AF125">
        <v>330</v>
      </c>
      <c r="AG125">
        <v>74</v>
      </c>
      <c r="AH125">
        <v>18.439333000000001</v>
      </c>
      <c r="AI125">
        <v>1754.9</v>
      </c>
      <c r="AJ125">
        <v>0</v>
      </c>
      <c r="AK125">
        <v>19</v>
      </c>
      <c r="AL125">
        <v>6482</v>
      </c>
      <c r="AM125">
        <v>0.85642215737165428</v>
      </c>
      <c r="AN125" t="s">
        <v>69</v>
      </c>
      <c r="AO125">
        <v>346.57299999999998</v>
      </c>
      <c r="AP125" t="s">
        <v>662</v>
      </c>
      <c r="AQ125" t="s">
        <v>116</v>
      </c>
      <c r="AR125" t="s">
        <v>117</v>
      </c>
      <c r="AS125" t="s">
        <v>116</v>
      </c>
      <c r="AT125" t="s">
        <v>117</v>
      </c>
      <c r="AU125" t="s">
        <v>181</v>
      </c>
      <c r="AV125" t="s">
        <v>325</v>
      </c>
      <c r="AW125" t="s">
        <v>69</v>
      </c>
      <c r="AX125">
        <v>3878</v>
      </c>
      <c r="AY125" t="s">
        <v>404</v>
      </c>
      <c r="AZ125">
        <v>8</v>
      </c>
      <c r="BA125" t="s">
        <v>422</v>
      </c>
      <c r="BB125">
        <v>5</v>
      </c>
      <c r="BC125">
        <v>1</v>
      </c>
      <c r="BE125" t="s">
        <v>67</v>
      </c>
      <c r="BF125">
        <v>1</v>
      </c>
      <c r="BG125" t="s">
        <v>320</v>
      </c>
      <c r="BI125" t="s">
        <v>116</v>
      </c>
      <c r="BJ125" t="s">
        <v>325</v>
      </c>
      <c r="BK125" t="s">
        <v>69</v>
      </c>
      <c r="BL125">
        <v>0.85642215737165428</v>
      </c>
      <c r="BM125">
        <v>3878</v>
      </c>
      <c r="BN125" t="s">
        <v>117</v>
      </c>
      <c r="BO125" t="s">
        <v>181</v>
      </c>
      <c r="BP125">
        <v>5</v>
      </c>
      <c r="BQ125">
        <v>777.19800000000009</v>
      </c>
      <c r="BR125">
        <v>1.5541277828071527E-2</v>
      </c>
      <c r="BS125">
        <v>0.38012163119868353</v>
      </c>
      <c r="BT125">
        <v>0.15585086046721167</v>
      </c>
      <c r="BU125">
        <v>16.751000000000001</v>
      </c>
      <c r="BV125">
        <v>3.3453508629718547</v>
      </c>
      <c r="BW125">
        <v>37.442196197108068</v>
      </c>
      <c r="BX125">
        <v>19</v>
      </c>
      <c r="BY125">
        <v>26</v>
      </c>
      <c r="BZ125">
        <v>330</v>
      </c>
    </row>
    <row r="126" spans="1:78" ht="16.5">
      <c r="A126" s="270" t="str">
        <f t="shared" si="19"/>
        <v>송도버스</v>
      </c>
      <c r="B126" s="107" t="str">
        <f t="shared" si="20"/>
        <v>최창열</v>
      </c>
      <c r="C126" s="108" t="str">
        <f t="shared" si="21"/>
        <v>B</v>
      </c>
      <c r="D126" s="109">
        <f t="shared" si="22"/>
        <v>0.90042969482651269</v>
      </c>
      <c r="E126" s="110">
        <f t="shared" si="23"/>
        <v>2900</v>
      </c>
      <c r="F126" s="111" t="str">
        <f t="shared" si="24"/>
        <v>16-1</v>
      </c>
      <c r="G126" s="112" t="str">
        <f t="shared" si="25"/>
        <v>70바2324</v>
      </c>
      <c r="H126" s="113">
        <f t="shared" si="26"/>
        <v>2</v>
      </c>
      <c r="I126" s="114">
        <f t="shared" si="27"/>
        <v>2012.9080000000001</v>
      </c>
      <c r="J126" s="115">
        <f t="shared" si="28"/>
        <v>3.6848991756918616E-2</v>
      </c>
      <c r="K126" s="115">
        <f t="shared" si="29"/>
        <v>0.30756059506327244</v>
      </c>
      <c r="L126" s="115">
        <f t="shared" si="30"/>
        <v>0.18480725398279502</v>
      </c>
      <c r="M126" s="116">
        <f t="shared" si="31"/>
        <v>9.8140000000000001</v>
      </c>
      <c r="N126" s="117">
        <f t="shared" si="32"/>
        <v>0.34775558545149604</v>
      </c>
      <c r="O126" s="117">
        <f t="shared" si="33"/>
        <v>10.233950086144025</v>
      </c>
      <c r="P126" s="217">
        <f t="shared" si="34"/>
        <v>13</v>
      </c>
      <c r="Q126" s="218">
        <f t="shared" si="35"/>
        <v>7</v>
      </c>
      <c r="R126" s="218">
        <f t="shared" si="36"/>
        <v>206</v>
      </c>
      <c r="T126">
        <v>521</v>
      </c>
      <c r="U126">
        <v>2900</v>
      </c>
      <c r="V126" t="s">
        <v>306</v>
      </c>
      <c r="W126">
        <v>2012.9079999999999</v>
      </c>
      <c r="X126">
        <v>860.31799999999998</v>
      </c>
      <c r="Y126">
        <v>2.34</v>
      </c>
      <c r="Z126">
        <v>9.8140000000000001</v>
      </c>
      <c r="AA126">
        <v>100.688318</v>
      </c>
      <c r="AB126">
        <v>3.7102629999999999</v>
      </c>
      <c r="AC126">
        <v>30.967759000000001</v>
      </c>
      <c r="AD126" s="1">
        <v>372</v>
      </c>
      <c r="AE126">
        <v>7</v>
      </c>
      <c r="AF126">
        <v>206</v>
      </c>
      <c r="AG126">
        <v>85</v>
      </c>
      <c r="AH126">
        <v>19.991475000000001</v>
      </c>
      <c r="AI126">
        <v>3292.3</v>
      </c>
      <c r="AJ126">
        <v>13.9</v>
      </c>
      <c r="AK126">
        <v>13</v>
      </c>
      <c r="AL126">
        <v>10673</v>
      </c>
      <c r="AM126">
        <v>0.90042969482651269</v>
      </c>
      <c r="AN126" t="s">
        <v>68</v>
      </c>
      <c r="AO126">
        <v>1932.643</v>
      </c>
      <c r="AP126" t="s">
        <v>663</v>
      </c>
      <c r="AQ126" t="s">
        <v>116</v>
      </c>
      <c r="AR126" t="s">
        <v>117</v>
      </c>
      <c r="AS126" t="s">
        <v>116</v>
      </c>
      <c r="AT126" t="s">
        <v>117</v>
      </c>
      <c r="AU126" t="s">
        <v>185</v>
      </c>
      <c r="AV126" t="s">
        <v>306</v>
      </c>
      <c r="AW126" t="s">
        <v>68</v>
      </c>
      <c r="AX126">
        <v>2900</v>
      </c>
      <c r="AY126" t="s">
        <v>424</v>
      </c>
      <c r="AZ126">
        <v>11</v>
      </c>
      <c r="BA126" t="s">
        <v>472</v>
      </c>
      <c r="BB126">
        <v>2</v>
      </c>
      <c r="BC126">
        <v>1</v>
      </c>
      <c r="BE126" t="s">
        <v>69</v>
      </c>
      <c r="BF126">
        <v>1</v>
      </c>
      <c r="BG126" t="s">
        <v>320</v>
      </c>
      <c r="BI126" t="s">
        <v>116</v>
      </c>
      <c r="BJ126" t="s">
        <v>306</v>
      </c>
      <c r="BK126" t="s">
        <v>68</v>
      </c>
      <c r="BL126">
        <v>0.90042969482651269</v>
      </c>
      <c r="BM126">
        <v>2900</v>
      </c>
      <c r="BN126" t="s">
        <v>117</v>
      </c>
      <c r="BO126" t="s">
        <v>185</v>
      </c>
      <c r="BP126">
        <v>2</v>
      </c>
      <c r="BQ126">
        <v>2012.9080000000001</v>
      </c>
      <c r="BR126">
        <v>3.6848991756918616E-2</v>
      </c>
      <c r="BS126">
        <v>0.30756059506327244</v>
      </c>
      <c r="BT126">
        <v>0.18480725398279504</v>
      </c>
      <c r="BU126">
        <v>9.8140000000000001</v>
      </c>
      <c r="BV126">
        <v>0.34775558545149604</v>
      </c>
      <c r="BW126">
        <v>10.233950086144025</v>
      </c>
      <c r="BX126">
        <v>13</v>
      </c>
      <c r="BY126">
        <v>7</v>
      </c>
      <c r="BZ126">
        <v>206</v>
      </c>
    </row>
    <row r="127" spans="1:78" ht="16.5">
      <c r="A127" s="269" t="str">
        <f t="shared" si="19"/>
        <v>송도버스</v>
      </c>
      <c r="B127" s="123" t="str">
        <f t="shared" si="20"/>
        <v>추경도</v>
      </c>
      <c r="C127" s="124" t="str">
        <f t="shared" si="21"/>
        <v>C</v>
      </c>
      <c r="D127" s="125">
        <f t="shared" si="22"/>
        <v>0.87874674602936242</v>
      </c>
      <c r="E127" s="126">
        <f t="shared" si="23"/>
        <v>7287</v>
      </c>
      <c r="F127" s="127" t="str">
        <f t="shared" si="24"/>
        <v>8</v>
      </c>
      <c r="G127" s="128" t="str">
        <f t="shared" si="25"/>
        <v>70바2295</v>
      </c>
      <c r="H127" s="129">
        <f t="shared" si="26"/>
        <v>7</v>
      </c>
      <c r="I127" s="130">
        <f t="shared" si="27"/>
        <v>2282.1030000000001</v>
      </c>
      <c r="J127" s="131">
        <f t="shared" si="28"/>
        <v>1.7754578399888463E-2</v>
      </c>
      <c r="K127" s="131">
        <f t="shared" si="29"/>
        <v>0.40698045693006041</v>
      </c>
      <c r="L127" s="131">
        <f t="shared" si="30"/>
        <v>0.23136554309774798</v>
      </c>
      <c r="M127" s="132">
        <f t="shared" si="31"/>
        <v>14.125999999999999</v>
      </c>
      <c r="N127" s="133">
        <f t="shared" si="32"/>
        <v>8.763846329460151E-2</v>
      </c>
      <c r="O127" s="133">
        <f t="shared" si="33"/>
        <v>50.085381772864764</v>
      </c>
      <c r="P127" s="215">
        <f t="shared" si="34"/>
        <v>43</v>
      </c>
      <c r="Q127" s="216">
        <f t="shared" si="35"/>
        <v>2</v>
      </c>
      <c r="R127" s="216">
        <f t="shared" si="36"/>
        <v>1143</v>
      </c>
      <c r="T127">
        <v>521</v>
      </c>
      <c r="U127">
        <v>7287</v>
      </c>
      <c r="V127" t="s">
        <v>307</v>
      </c>
      <c r="W127">
        <v>2282.1030000000001</v>
      </c>
      <c r="X127">
        <v>1210.904</v>
      </c>
      <c r="Y127">
        <v>1.885</v>
      </c>
      <c r="Z127">
        <v>14.125999999999999</v>
      </c>
      <c r="AA127">
        <v>138.24163799999999</v>
      </c>
      <c r="AB127">
        <v>2.4544220000000001</v>
      </c>
      <c r="AC127">
        <v>56.261645000000001</v>
      </c>
      <c r="AD127" s="1">
        <v>528</v>
      </c>
      <c r="AE127">
        <v>2</v>
      </c>
      <c r="AF127">
        <v>1143</v>
      </c>
      <c r="AG127">
        <v>83</v>
      </c>
      <c r="AH127">
        <v>16.508071999999999</v>
      </c>
      <c r="AI127">
        <v>6497.6</v>
      </c>
      <c r="AJ127">
        <v>8</v>
      </c>
      <c r="AK127">
        <v>43</v>
      </c>
      <c r="AL127">
        <v>28458</v>
      </c>
      <c r="AM127">
        <v>0.87874674602936242</v>
      </c>
      <c r="AN127" t="s">
        <v>69</v>
      </c>
      <c r="AO127">
        <v>1302.8140000000001</v>
      </c>
      <c r="AP127" t="s">
        <v>664</v>
      </c>
      <c r="AQ127" t="s">
        <v>116</v>
      </c>
      <c r="AR127" t="s">
        <v>118</v>
      </c>
      <c r="AS127" t="s">
        <v>116</v>
      </c>
      <c r="AT127" t="s">
        <v>118</v>
      </c>
      <c r="AU127" t="s">
        <v>216</v>
      </c>
      <c r="AV127" t="s">
        <v>307</v>
      </c>
      <c r="AW127" t="s">
        <v>69</v>
      </c>
      <c r="AX127">
        <v>7287</v>
      </c>
      <c r="AY127" t="s">
        <v>409</v>
      </c>
      <c r="AZ127">
        <v>11</v>
      </c>
      <c r="BA127" t="s">
        <v>343</v>
      </c>
      <c r="BB127">
        <v>7</v>
      </c>
      <c r="BC127">
        <v>1</v>
      </c>
      <c r="BE127" t="s">
        <v>69</v>
      </c>
      <c r="BF127">
        <v>0</v>
      </c>
      <c r="BG127" t="s">
        <v>318</v>
      </c>
      <c r="BI127" t="s">
        <v>116</v>
      </c>
      <c r="BJ127" t="s">
        <v>307</v>
      </c>
      <c r="BK127" t="s">
        <v>69</v>
      </c>
      <c r="BL127">
        <v>0.87874674602936242</v>
      </c>
      <c r="BM127">
        <v>7287</v>
      </c>
      <c r="BN127" t="s">
        <v>118</v>
      </c>
      <c r="BO127" t="s">
        <v>216</v>
      </c>
      <c r="BP127">
        <v>7</v>
      </c>
      <c r="BQ127">
        <v>2282.1030000000001</v>
      </c>
      <c r="BR127">
        <v>1.7754578399888463E-2</v>
      </c>
      <c r="BS127">
        <v>0.40698045693006041</v>
      </c>
      <c r="BT127">
        <v>0.23136554309774798</v>
      </c>
      <c r="BU127">
        <v>14.125999999999999</v>
      </c>
      <c r="BV127">
        <v>8.763846329460151E-2</v>
      </c>
      <c r="BW127">
        <v>50.085381772864764</v>
      </c>
      <c r="BX127">
        <v>43</v>
      </c>
      <c r="BY127">
        <v>2</v>
      </c>
      <c r="BZ127">
        <v>1143</v>
      </c>
    </row>
    <row r="128" spans="1:78" ht="16.5">
      <c r="A128" s="270" t="str">
        <f t="shared" si="19"/>
        <v>송도버스</v>
      </c>
      <c r="B128" s="107" t="str">
        <f t="shared" si="20"/>
        <v>하경화</v>
      </c>
      <c r="C128" s="108" t="str">
        <f t="shared" si="21"/>
        <v>C</v>
      </c>
      <c r="D128" s="109">
        <f t="shared" si="22"/>
        <v>0.86358202914953686</v>
      </c>
      <c r="E128" s="110">
        <f t="shared" si="23"/>
        <v>7601</v>
      </c>
      <c r="F128" s="111" t="str">
        <f t="shared" si="24"/>
        <v>16-1</v>
      </c>
      <c r="G128" s="112" t="str">
        <f t="shared" si="25"/>
        <v>70바2315</v>
      </c>
      <c r="H128" s="113">
        <f t="shared" si="26"/>
        <v>3</v>
      </c>
      <c r="I128" s="114">
        <f t="shared" si="27"/>
        <v>3651.8960000000002</v>
      </c>
      <c r="J128" s="115">
        <f t="shared" si="28"/>
        <v>3.3557970256166032E-2</v>
      </c>
      <c r="K128" s="115">
        <f t="shared" si="29"/>
        <v>0.33687185466269487</v>
      </c>
      <c r="L128" s="115">
        <f t="shared" si="30"/>
        <v>0.12486664461419492</v>
      </c>
      <c r="M128" s="116">
        <f t="shared" si="31"/>
        <v>12.37</v>
      </c>
      <c r="N128" s="117">
        <f t="shared" si="32"/>
        <v>0.19168125269722905</v>
      </c>
      <c r="O128" s="117">
        <f t="shared" si="33"/>
        <v>25.356691428233443</v>
      </c>
      <c r="P128" s="217">
        <f t="shared" si="34"/>
        <v>34</v>
      </c>
      <c r="Q128" s="218">
        <f t="shared" si="35"/>
        <v>7</v>
      </c>
      <c r="R128" s="218">
        <f t="shared" si="36"/>
        <v>927</v>
      </c>
      <c r="T128">
        <v>521</v>
      </c>
      <c r="U128">
        <v>7601</v>
      </c>
      <c r="V128" t="s">
        <v>308</v>
      </c>
      <c r="W128">
        <v>3688.462</v>
      </c>
      <c r="X128">
        <v>1647.748</v>
      </c>
      <c r="Y128">
        <v>2.238</v>
      </c>
      <c r="Z128">
        <v>12.37</v>
      </c>
      <c r="AA128">
        <v>188.73552100000001</v>
      </c>
      <c r="AB128">
        <v>6.3335809999999997</v>
      </c>
      <c r="AC128">
        <v>63.579684999999998</v>
      </c>
      <c r="AD128" s="1">
        <v>456</v>
      </c>
      <c r="AE128">
        <v>7</v>
      </c>
      <c r="AF128">
        <v>927</v>
      </c>
      <c r="AG128">
        <v>89</v>
      </c>
      <c r="AH128">
        <v>19.543019000000001</v>
      </c>
      <c r="AI128">
        <v>6316.4</v>
      </c>
      <c r="AJ128">
        <v>17.3</v>
      </c>
      <c r="AK128">
        <v>34</v>
      </c>
      <c r="AL128">
        <v>9171</v>
      </c>
      <c r="AM128">
        <v>0.86358202914953686</v>
      </c>
      <c r="AN128" t="s">
        <v>69</v>
      </c>
      <c r="AO128">
        <v>3350.5390000000002</v>
      </c>
      <c r="AP128" t="s">
        <v>665</v>
      </c>
      <c r="AQ128" t="s">
        <v>116</v>
      </c>
      <c r="AR128" t="s">
        <v>117</v>
      </c>
      <c r="AS128" t="s">
        <v>116</v>
      </c>
      <c r="AT128" t="s">
        <v>117</v>
      </c>
      <c r="AU128" t="s">
        <v>183</v>
      </c>
      <c r="AV128" t="s">
        <v>308</v>
      </c>
      <c r="AW128" t="s">
        <v>69</v>
      </c>
      <c r="AX128">
        <v>7601</v>
      </c>
      <c r="AY128" t="s">
        <v>404</v>
      </c>
      <c r="AZ128">
        <v>6</v>
      </c>
      <c r="BA128" t="s">
        <v>440</v>
      </c>
      <c r="BB128">
        <v>3</v>
      </c>
      <c r="BC128">
        <v>1</v>
      </c>
      <c r="BE128" t="s">
        <v>68</v>
      </c>
      <c r="BF128">
        <v>-1</v>
      </c>
      <c r="BG128" t="s">
        <v>319</v>
      </c>
      <c r="BI128" t="s">
        <v>116</v>
      </c>
      <c r="BJ128" t="s">
        <v>308</v>
      </c>
      <c r="BK128" t="s">
        <v>69</v>
      </c>
      <c r="BL128">
        <v>0.86358202914953686</v>
      </c>
      <c r="BM128">
        <v>7601</v>
      </c>
      <c r="BN128" t="s">
        <v>117</v>
      </c>
      <c r="BO128" t="s">
        <v>183</v>
      </c>
      <c r="BP128">
        <v>3</v>
      </c>
      <c r="BQ128">
        <v>3651.8960000000002</v>
      </c>
      <c r="BR128">
        <v>3.3557970256166032E-2</v>
      </c>
      <c r="BS128">
        <v>0.33687185466269487</v>
      </c>
      <c r="BT128">
        <v>0.12362876450943509</v>
      </c>
      <c r="BU128">
        <v>12.37</v>
      </c>
      <c r="BV128">
        <v>0.19168125269722905</v>
      </c>
      <c r="BW128">
        <v>25.356691428233443</v>
      </c>
      <c r="BX128">
        <v>34</v>
      </c>
      <c r="BY128">
        <v>7</v>
      </c>
      <c r="BZ128">
        <v>927</v>
      </c>
    </row>
    <row r="129" spans="1:78" ht="16.5">
      <c r="A129" s="269" t="str">
        <f t="shared" si="19"/>
        <v>송도버스</v>
      </c>
      <c r="B129" s="123" t="str">
        <f t="shared" si="20"/>
        <v>한상해</v>
      </c>
      <c r="C129" s="124" t="str">
        <f t="shared" si="21"/>
        <v>C</v>
      </c>
      <c r="D129" s="125">
        <f t="shared" si="22"/>
        <v>0.87718477992301314</v>
      </c>
      <c r="E129" s="126">
        <f t="shared" si="23"/>
        <v>8795</v>
      </c>
      <c r="F129" s="127" t="str">
        <f t="shared" si="24"/>
        <v>8</v>
      </c>
      <c r="G129" s="128" t="str">
        <f t="shared" si="25"/>
        <v>70바2307</v>
      </c>
      <c r="H129" s="129">
        <f t="shared" si="26"/>
        <v>3</v>
      </c>
      <c r="I129" s="130">
        <f t="shared" si="27"/>
        <v>2989.4459999999999</v>
      </c>
      <c r="J129" s="131">
        <f t="shared" si="28"/>
        <v>2.5217416900655931E-2</v>
      </c>
      <c r="K129" s="131">
        <f t="shared" si="29"/>
        <v>0.42185777134538638</v>
      </c>
      <c r="L129" s="131">
        <f t="shared" si="30"/>
        <v>0.24720299346434088</v>
      </c>
      <c r="M129" s="132">
        <f t="shared" si="31"/>
        <v>16.141999999999999</v>
      </c>
      <c r="N129" s="133">
        <f t="shared" si="32"/>
        <v>3.1029206686615711</v>
      </c>
      <c r="O129" s="133">
        <f t="shared" si="33"/>
        <v>63.592040830156108</v>
      </c>
      <c r="P129" s="215">
        <f t="shared" si="34"/>
        <v>75</v>
      </c>
      <c r="Q129" s="216">
        <f t="shared" si="35"/>
        <v>88</v>
      </c>
      <c r="R129" s="216">
        <f t="shared" si="36"/>
        <v>1979</v>
      </c>
      <c r="T129">
        <v>521</v>
      </c>
      <c r="U129">
        <v>8795</v>
      </c>
      <c r="V129" t="s">
        <v>309</v>
      </c>
      <c r="W129">
        <v>3031.7919999999999</v>
      </c>
      <c r="X129">
        <v>1636.2180000000001</v>
      </c>
      <c r="Y129">
        <v>1.853</v>
      </c>
      <c r="Z129">
        <v>16.141999999999999</v>
      </c>
      <c r="AA129">
        <v>193.472195</v>
      </c>
      <c r="AB129">
        <v>4.8788689999999999</v>
      </c>
      <c r="AC129">
        <v>81.617749000000003</v>
      </c>
      <c r="AD129" s="1">
        <v>739</v>
      </c>
      <c r="AE129">
        <v>88</v>
      </c>
      <c r="AF129">
        <v>1979</v>
      </c>
      <c r="AG129">
        <v>81</v>
      </c>
      <c r="AH129">
        <v>15.670427</v>
      </c>
      <c r="AI129">
        <v>6544.7</v>
      </c>
      <c r="AJ129">
        <v>2.4</v>
      </c>
      <c r="AK129">
        <v>75</v>
      </c>
      <c r="AL129">
        <v>52459</v>
      </c>
      <c r="AM129">
        <v>0.87718477992301314</v>
      </c>
      <c r="AN129" t="s">
        <v>69</v>
      </c>
      <c r="AO129">
        <v>2312.404</v>
      </c>
      <c r="AP129" t="s">
        <v>666</v>
      </c>
      <c r="AQ129" t="s">
        <v>116</v>
      </c>
      <c r="AR129" t="s">
        <v>118</v>
      </c>
      <c r="AS129" t="s">
        <v>116</v>
      </c>
      <c r="AT129" t="s">
        <v>118</v>
      </c>
      <c r="AU129" t="s">
        <v>218</v>
      </c>
      <c r="AV129" t="s">
        <v>309</v>
      </c>
      <c r="AW129" t="s">
        <v>69</v>
      </c>
      <c r="AX129">
        <v>8795</v>
      </c>
      <c r="AY129" t="s">
        <v>409</v>
      </c>
      <c r="AZ129">
        <v>12</v>
      </c>
      <c r="BA129" t="s">
        <v>386</v>
      </c>
      <c r="BB129">
        <v>3</v>
      </c>
      <c r="BC129">
        <v>1</v>
      </c>
      <c r="BE129" t="s">
        <v>68</v>
      </c>
      <c r="BF129">
        <v>-1</v>
      </c>
      <c r="BG129" t="s">
        <v>319</v>
      </c>
      <c r="BI129" t="s">
        <v>116</v>
      </c>
      <c r="BJ129" t="s">
        <v>309</v>
      </c>
      <c r="BK129" t="s">
        <v>69</v>
      </c>
      <c r="BL129">
        <v>0.87718477992301314</v>
      </c>
      <c r="BM129">
        <v>8795</v>
      </c>
      <c r="BN129" t="s">
        <v>118</v>
      </c>
      <c r="BO129" t="s">
        <v>218</v>
      </c>
      <c r="BP129">
        <v>3</v>
      </c>
      <c r="BQ129">
        <v>2989.4459999999999</v>
      </c>
      <c r="BR129">
        <v>2.5217416900655931E-2</v>
      </c>
      <c r="BS129">
        <v>0.42185777134538638</v>
      </c>
      <c r="BT129">
        <v>0.24375023088655159</v>
      </c>
      <c r="BU129">
        <v>16.141999999999999</v>
      </c>
      <c r="BV129">
        <v>3.1029206686615711</v>
      </c>
      <c r="BW129">
        <v>63.592040830156108</v>
      </c>
      <c r="BX129">
        <v>75</v>
      </c>
      <c r="BY129">
        <v>88</v>
      </c>
      <c r="BZ129">
        <v>1979</v>
      </c>
    </row>
    <row r="130" spans="1:78" ht="16.5">
      <c r="A130" s="270" t="str">
        <f t="shared" si="19"/>
        <v>송도버스</v>
      </c>
      <c r="B130" s="107" t="str">
        <f t="shared" si="20"/>
        <v>허원강</v>
      </c>
      <c r="C130" s="108" t="str">
        <f t="shared" si="21"/>
        <v>C</v>
      </c>
      <c r="D130" s="109">
        <f t="shared" si="22"/>
        <v>0.86692540866926593</v>
      </c>
      <c r="E130" s="110">
        <f t="shared" si="23"/>
        <v>8262</v>
      </c>
      <c r="F130" s="111" t="str">
        <f t="shared" si="24"/>
        <v>8</v>
      </c>
      <c r="G130" s="112" t="str">
        <f t="shared" si="25"/>
        <v>70바2291</v>
      </c>
      <c r="H130" s="113">
        <f t="shared" si="26"/>
        <v>2</v>
      </c>
      <c r="I130" s="114">
        <f t="shared" si="27"/>
        <v>2283.547</v>
      </c>
      <c r="J130" s="115">
        <f t="shared" si="28"/>
        <v>6.2744520137686458E-3</v>
      </c>
      <c r="K130" s="115">
        <f t="shared" si="29"/>
        <v>0.44716457893458883</v>
      </c>
      <c r="L130" s="115">
        <f t="shared" si="30"/>
        <v>0.21983344332304086</v>
      </c>
      <c r="M130" s="116">
        <f t="shared" si="31"/>
        <v>16.071999999999999</v>
      </c>
      <c r="N130" s="117">
        <f t="shared" si="32"/>
        <v>0.30654065802017649</v>
      </c>
      <c r="O130" s="117">
        <f t="shared" si="33"/>
        <v>40.769907516683475</v>
      </c>
      <c r="P130" s="217">
        <f t="shared" si="34"/>
        <v>57</v>
      </c>
      <c r="Q130" s="218">
        <f t="shared" si="35"/>
        <v>7</v>
      </c>
      <c r="R130" s="218">
        <f t="shared" si="36"/>
        <v>931</v>
      </c>
      <c r="T130">
        <v>521</v>
      </c>
      <c r="U130">
        <v>8262</v>
      </c>
      <c r="V130" t="s">
        <v>310</v>
      </c>
      <c r="W130">
        <v>2283.547</v>
      </c>
      <c r="X130">
        <v>1255.1500000000001</v>
      </c>
      <c r="Y130">
        <v>1.819</v>
      </c>
      <c r="Z130">
        <v>16.071999999999999</v>
      </c>
      <c r="AA130">
        <v>143.304148</v>
      </c>
      <c r="AB130">
        <v>0.89915500000000004</v>
      </c>
      <c r="AC130">
        <v>64.080539000000002</v>
      </c>
      <c r="AD130" s="1">
        <v>502</v>
      </c>
      <c r="AE130">
        <v>7</v>
      </c>
      <c r="AF130">
        <v>931</v>
      </c>
      <c r="AG130">
        <v>83</v>
      </c>
      <c r="AH130">
        <v>15.934967</v>
      </c>
      <c r="AI130">
        <v>5810.9</v>
      </c>
      <c r="AJ130">
        <v>22.5</v>
      </c>
      <c r="AK130">
        <v>57</v>
      </c>
      <c r="AL130">
        <v>54807</v>
      </c>
      <c r="AM130">
        <v>0.86692540866926593</v>
      </c>
      <c r="AN130" t="s">
        <v>69</v>
      </c>
      <c r="AO130">
        <v>2118.3380000000002</v>
      </c>
      <c r="AP130" t="s">
        <v>667</v>
      </c>
      <c r="AQ130" t="s">
        <v>116</v>
      </c>
      <c r="AR130" t="s">
        <v>118</v>
      </c>
      <c r="AS130" t="s">
        <v>116</v>
      </c>
      <c r="AT130" t="s">
        <v>118</v>
      </c>
      <c r="AU130" t="s">
        <v>213</v>
      </c>
      <c r="AV130" t="s">
        <v>310</v>
      </c>
      <c r="AW130" t="s">
        <v>69</v>
      </c>
      <c r="AX130">
        <v>8262</v>
      </c>
      <c r="AY130" t="s">
        <v>409</v>
      </c>
      <c r="AZ130">
        <v>15</v>
      </c>
      <c r="BA130" t="s">
        <v>390</v>
      </c>
      <c r="BB130">
        <v>2</v>
      </c>
      <c r="BC130">
        <v>1</v>
      </c>
      <c r="BE130" t="s">
        <v>67</v>
      </c>
      <c r="BF130">
        <v>1</v>
      </c>
      <c r="BG130" t="s">
        <v>320</v>
      </c>
      <c r="BI130" t="s">
        <v>116</v>
      </c>
      <c r="BJ130" t="s">
        <v>310</v>
      </c>
      <c r="BK130" t="s">
        <v>69</v>
      </c>
      <c r="BL130">
        <v>0.86692540866926593</v>
      </c>
      <c r="BM130">
        <v>8262</v>
      </c>
      <c r="BN130" t="s">
        <v>118</v>
      </c>
      <c r="BO130" t="s">
        <v>213</v>
      </c>
      <c r="BP130">
        <v>2</v>
      </c>
      <c r="BQ130">
        <v>2283.547</v>
      </c>
      <c r="BR130">
        <v>6.2744520137686458E-3</v>
      </c>
      <c r="BS130">
        <v>0.44716457893458883</v>
      </c>
      <c r="BT130">
        <v>0.21983344332304086</v>
      </c>
      <c r="BU130">
        <v>16.071999999999999</v>
      </c>
      <c r="BV130">
        <v>0.30654065802017649</v>
      </c>
      <c r="BW130">
        <v>40.769907516683475</v>
      </c>
      <c r="BX130">
        <v>57</v>
      </c>
      <c r="BY130">
        <v>7</v>
      </c>
      <c r="BZ130">
        <v>931</v>
      </c>
    </row>
    <row r="131" spans="1:78" ht="16.5">
      <c r="A131" s="269" t="str">
        <f t="shared" si="19"/>
        <v>송도버스</v>
      </c>
      <c r="B131" s="123" t="str">
        <f t="shared" si="20"/>
        <v>홍광표</v>
      </c>
      <c r="C131" s="124" t="str">
        <f t="shared" si="21"/>
        <v>B</v>
      </c>
      <c r="D131" s="125">
        <f t="shared" si="22"/>
        <v>0.9066215096707938</v>
      </c>
      <c r="E131" s="126">
        <f t="shared" si="23"/>
        <v>5696</v>
      </c>
      <c r="F131" s="127" t="str">
        <f t="shared" si="24"/>
        <v>8</v>
      </c>
      <c r="G131" s="128" t="str">
        <f t="shared" si="25"/>
        <v>70바2307</v>
      </c>
      <c r="H131" s="129">
        <f t="shared" si="26"/>
        <v>9</v>
      </c>
      <c r="I131" s="130">
        <f t="shared" si="27"/>
        <v>2310.0340000000001</v>
      </c>
      <c r="J131" s="131">
        <f t="shared" si="28"/>
        <v>2.5951927251118674E-2</v>
      </c>
      <c r="K131" s="131">
        <f t="shared" si="29"/>
        <v>0.35841549124801797</v>
      </c>
      <c r="L131" s="131">
        <f t="shared" si="30"/>
        <v>0.16709710766161884</v>
      </c>
      <c r="M131" s="132">
        <f t="shared" si="31"/>
        <v>13.523</v>
      </c>
      <c r="N131" s="133">
        <f t="shared" si="32"/>
        <v>1.7315762451981225</v>
      </c>
      <c r="O131" s="133">
        <f t="shared" si="33"/>
        <v>49.999264080095791</v>
      </c>
      <c r="P131" s="215">
        <f t="shared" si="34"/>
        <v>34</v>
      </c>
      <c r="Q131" s="216">
        <f t="shared" si="35"/>
        <v>40</v>
      </c>
      <c r="R131" s="216">
        <f t="shared" si="36"/>
        <v>1155</v>
      </c>
      <c r="T131">
        <v>521</v>
      </c>
      <c r="U131">
        <v>5696</v>
      </c>
      <c r="V131" t="s">
        <v>311</v>
      </c>
      <c r="W131">
        <v>2310.0340000000001</v>
      </c>
      <c r="X131">
        <v>1169.489</v>
      </c>
      <c r="Y131">
        <v>1.9750000000000001</v>
      </c>
      <c r="Z131">
        <v>13.523</v>
      </c>
      <c r="AA131">
        <v>138.39608000000001</v>
      </c>
      <c r="AB131">
        <v>3.5916450000000002</v>
      </c>
      <c r="AC131">
        <v>49.603299</v>
      </c>
      <c r="AD131" s="1">
        <v>386</v>
      </c>
      <c r="AE131">
        <v>40</v>
      </c>
      <c r="AF131">
        <v>1155</v>
      </c>
      <c r="AG131">
        <v>80</v>
      </c>
      <c r="AH131">
        <v>16.691469000000001</v>
      </c>
      <c r="AI131">
        <v>3617.8</v>
      </c>
      <c r="AJ131">
        <v>0</v>
      </c>
      <c r="AK131">
        <v>34</v>
      </c>
      <c r="AL131">
        <v>17929</v>
      </c>
      <c r="AM131">
        <v>0.9066215096707938</v>
      </c>
      <c r="AN131" t="s">
        <v>68</v>
      </c>
      <c r="AO131">
        <v>1282.432</v>
      </c>
      <c r="AP131" t="s">
        <v>668</v>
      </c>
      <c r="AQ131" t="s">
        <v>116</v>
      </c>
      <c r="AR131" t="s">
        <v>118</v>
      </c>
      <c r="AS131" t="s">
        <v>116</v>
      </c>
      <c r="AT131" t="s">
        <v>118</v>
      </c>
      <c r="AU131" t="s">
        <v>218</v>
      </c>
      <c r="AV131" t="s">
        <v>311</v>
      </c>
      <c r="AW131" t="s">
        <v>68</v>
      </c>
      <c r="AX131">
        <v>5696</v>
      </c>
      <c r="AY131" t="s">
        <v>415</v>
      </c>
      <c r="AZ131">
        <v>10</v>
      </c>
      <c r="BA131" t="s">
        <v>432</v>
      </c>
      <c r="BB131">
        <v>9</v>
      </c>
      <c r="BC131">
        <v>1</v>
      </c>
      <c r="BE131" t="s">
        <v>71</v>
      </c>
      <c r="BF131">
        <v>-2</v>
      </c>
      <c r="BG131" t="s">
        <v>319</v>
      </c>
      <c r="BI131" t="s">
        <v>116</v>
      </c>
      <c r="BJ131" t="s">
        <v>311</v>
      </c>
      <c r="BK131" t="s">
        <v>68</v>
      </c>
      <c r="BL131">
        <v>0.9066215096707938</v>
      </c>
      <c r="BM131">
        <v>5696</v>
      </c>
      <c r="BN131" t="s">
        <v>118</v>
      </c>
      <c r="BO131" t="s">
        <v>218</v>
      </c>
      <c r="BP131">
        <v>9</v>
      </c>
      <c r="BQ131">
        <v>2310.0340000000001</v>
      </c>
      <c r="BR131">
        <v>2.5951927251118674E-2</v>
      </c>
      <c r="BS131">
        <v>0.35841549124801797</v>
      </c>
      <c r="BT131">
        <v>0.16709710766161884</v>
      </c>
      <c r="BU131">
        <v>13.523</v>
      </c>
      <c r="BV131">
        <v>1.7315762451981225</v>
      </c>
      <c r="BW131">
        <v>49.999264080095791</v>
      </c>
      <c r="BX131">
        <v>34</v>
      </c>
      <c r="BY131">
        <v>40</v>
      </c>
      <c r="BZ131">
        <v>1155</v>
      </c>
    </row>
    <row r="132" spans="1:78" ht="16.5">
      <c r="A132" s="270" t="str">
        <f t="shared" si="19"/>
        <v>송도버스</v>
      </c>
      <c r="B132" s="107" t="str">
        <f t="shared" si="20"/>
        <v>홍병국</v>
      </c>
      <c r="C132" s="108" t="str">
        <f t="shared" si="21"/>
        <v>D</v>
      </c>
      <c r="D132" s="109">
        <f t="shared" si="22"/>
        <v>0.8438461538461538</v>
      </c>
      <c r="E132" s="110">
        <f t="shared" si="23"/>
        <v>6792</v>
      </c>
      <c r="F132" s="111" t="str">
        <f t="shared" si="24"/>
        <v>16-1</v>
      </c>
      <c r="G132" s="112" t="str">
        <f t="shared" si="25"/>
        <v>70바2249</v>
      </c>
      <c r="H132" s="113">
        <f t="shared" si="26"/>
        <v>1</v>
      </c>
      <c r="I132" s="114">
        <f t="shared" si="27"/>
        <v>3321.558</v>
      </c>
      <c r="J132" s="115">
        <f t="shared" si="28"/>
        <v>2.7033176650946095E-2</v>
      </c>
      <c r="K132" s="115">
        <f t="shared" si="29"/>
        <v>0.34514052735147827</v>
      </c>
      <c r="L132" s="115">
        <f t="shared" si="30"/>
        <v>0.1517360226736971</v>
      </c>
      <c r="M132" s="116">
        <f t="shared" si="31"/>
        <v>12.548</v>
      </c>
      <c r="N132" s="117">
        <f t="shared" si="32"/>
        <v>0.42148895187138086</v>
      </c>
      <c r="O132" s="117">
        <f t="shared" si="33"/>
        <v>38.024324729539572</v>
      </c>
      <c r="P132" s="217">
        <f t="shared" si="34"/>
        <v>52</v>
      </c>
      <c r="Q132" s="218">
        <f t="shared" si="35"/>
        <v>14</v>
      </c>
      <c r="R132" s="218">
        <f t="shared" si="36"/>
        <v>1263</v>
      </c>
      <c r="T132">
        <v>521</v>
      </c>
      <c r="U132">
        <v>6792</v>
      </c>
      <c r="V132" t="s">
        <v>312</v>
      </c>
      <c r="W132">
        <v>3321.558</v>
      </c>
      <c r="X132">
        <v>1513.5840000000001</v>
      </c>
      <c r="Y132">
        <v>2.194</v>
      </c>
      <c r="Z132">
        <v>12.548</v>
      </c>
      <c r="AA132">
        <v>177.589414</v>
      </c>
      <c r="AB132">
        <v>4.8008059999999997</v>
      </c>
      <c r="AC132">
        <v>61.293303999999999</v>
      </c>
      <c r="AD132" s="1">
        <v>504</v>
      </c>
      <c r="AE132">
        <v>14</v>
      </c>
      <c r="AF132">
        <v>1263</v>
      </c>
      <c r="AG132">
        <v>81</v>
      </c>
      <c r="AH132">
        <v>18.703581</v>
      </c>
      <c r="AI132">
        <v>5132.7</v>
      </c>
      <c r="AJ132">
        <v>0</v>
      </c>
      <c r="AK132">
        <v>52</v>
      </c>
      <c r="AL132">
        <v>14199</v>
      </c>
      <c r="AM132">
        <v>0.8438461538461538</v>
      </c>
      <c r="AN132" t="s">
        <v>67</v>
      </c>
      <c r="AO132">
        <v>3321.558</v>
      </c>
      <c r="AP132" t="s">
        <v>669</v>
      </c>
      <c r="AQ132" t="s">
        <v>116</v>
      </c>
      <c r="AR132" t="s">
        <v>117</v>
      </c>
      <c r="AS132" t="s">
        <v>116</v>
      </c>
      <c r="AT132" t="s">
        <v>117</v>
      </c>
      <c r="AU132" t="s">
        <v>175</v>
      </c>
      <c r="AV132" t="s">
        <v>312</v>
      </c>
      <c r="AW132" t="s">
        <v>67</v>
      </c>
      <c r="AX132">
        <v>6792</v>
      </c>
      <c r="AY132" t="s">
        <v>407</v>
      </c>
      <c r="AZ132">
        <v>1</v>
      </c>
      <c r="BA132" t="s">
        <v>330</v>
      </c>
      <c r="BB132">
        <v>1</v>
      </c>
      <c r="BC132">
        <v>1</v>
      </c>
      <c r="BE132" t="s">
        <v>67</v>
      </c>
      <c r="BF132">
        <v>0</v>
      </c>
      <c r="BG132" t="s">
        <v>318</v>
      </c>
      <c r="BI132" t="s">
        <v>116</v>
      </c>
      <c r="BJ132" t="s">
        <v>312</v>
      </c>
      <c r="BK132" t="s">
        <v>67</v>
      </c>
      <c r="BL132">
        <v>0.8438461538461538</v>
      </c>
      <c r="BM132">
        <v>6792</v>
      </c>
      <c r="BN132" t="s">
        <v>117</v>
      </c>
      <c r="BO132" t="s">
        <v>175</v>
      </c>
      <c r="BP132">
        <v>1</v>
      </c>
      <c r="BQ132">
        <v>3321.558</v>
      </c>
      <c r="BR132">
        <v>2.7033176650946095E-2</v>
      </c>
      <c r="BS132">
        <v>0.34514052735147827</v>
      </c>
      <c r="BT132">
        <v>0.1517360226736971</v>
      </c>
      <c r="BU132">
        <v>12.548</v>
      </c>
      <c r="BV132">
        <v>0.42148895187138086</v>
      </c>
      <c r="BW132">
        <v>38.024324729539572</v>
      </c>
      <c r="BX132">
        <v>52</v>
      </c>
      <c r="BY132">
        <v>14</v>
      </c>
      <c r="BZ132">
        <v>1263</v>
      </c>
    </row>
    <row r="133" spans="1:78" ht="16.5">
      <c r="A133" s="269" t="str">
        <f t="shared" ref="A133" si="37">BI133</f>
        <v>송도버스</v>
      </c>
      <c r="B133" s="123" t="str">
        <f t="shared" ref="B133" si="38">IF(BJ133="NULL", E133, BJ133)</f>
        <v>황오현</v>
      </c>
      <c r="C133" s="124" t="str">
        <f t="shared" ref="C133" si="39">BK133</f>
        <v>C</v>
      </c>
      <c r="D133" s="125">
        <f t="shared" ref="D133" si="40">BL133</f>
        <v>0.87227722209524539</v>
      </c>
      <c r="E133" s="126">
        <f t="shared" ref="E133" si="41">U133</f>
        <v>1587</v>
      </c>
      <c r="F133" s="127" t="str">
        <f t="shared" ref="F133" si="42">BN133</f>
        <v>16-1</v>
      </c>
      <c r="G133" s="128" t="str">
        <f t="shared" ref="G133" si="43">BO133</f>
        <v>70바2215</v>
      </c>
      <c r="H133" s="129">
        <f t="shared" ref="H133" si="44">BP133</f>
        <v>13</v>
      </c>
      <c r="I133" s="130">
        <f t="shared" ref="I133" si="45">BQ133</f>
        <v>2070.0419999999999</v>
      </c>
      <c r="J133" s="131">
        <f t="shared" ref="J133" si="46">AB133/AA133</f>
        <v>1.2695715676754385E-2</v>
      </c>
      <c r="K133" s="131">
        <f t="shared" ref="K133" si="47">AC133/AA133</f>
        <v>0.3967150763722751</v>
      </c>
      <c r="L133" s="131">
        <f t="shared" ref="L133" si="48">AD133/I133</f>
        <v>0.21545456565615578</v>
      </c>
      <c r="M133" s="132">
        <f t="shared" ref="M133" si="49">Z133</f>
        <v>15.202</v>
      </c>
      <c r="N133" s="133">
        <f t="shared" ref="N133" si="50">BV133</f>
        <v>0.10084716662321833</v>
      </c>
      <c r="O133" s="133">
        <f t="shared" ref="O133" si="51">BW133</f>
        <v>39.532089316301587</v>
      </c>
      <c r="P133" s="215">
        <f t="shared" ref="P133" si="52">AK133</f>
        <v>37</v>
      </c>
      <c r="Q133" s="216">
        <f t="shared" ref="Q133" si="53">AE133</f>
        <v>2</v>
      </c>
      <c r="R133" s="216">
        <f t="shared" ref="R133" si="54">AF133</f>
        <v>861</v>
      </c>
      <c r="T133">
        <v>521</v>
      </c>
      <c r="U133">
        <v>1587</v>
      </c>
      <c r="V133" t="s">
        <v>313</v>
      </c>
      <c r="W133">
        <v>2070.0419999999999</v>
      </c>
      <c r="X133">
        <v>1027.7840000000001</v>
      </c>
      <c r="Y133">
        <v>2.0139999999999998</v>
      </c>
      <c r="Z133">
        <v>15.202</v>
      </c>
      <c r="AA133">
        <v>112.131922</v>
      </c>
      <c r="AB133">
        <v>1.4235949999999999</v>
      </c>
      <c r="AC133">
        <v>44.484423999999997</v>
      </c>
      <c r="AD133" s="1">
        <v>446</v>
      </c>
      <c r="AE133">
        <v>2</v>
      </c>
      <c r="AF133">
        <v>861</v>
      </c>
      <c r="AG133">
        <v>81</v>
      </c>
      <c r="AH133">
        <v>18.460773</v>
      </c>
      <c r="AI133">
        <v>9099.9</v>
      </c>
      <c r="AJ133">
        <v>0</v>
      </c>
      <c r="AK133">
        <v>37</v>
      </c>
      <c r="AL133">
        <v>18688</v>
      </c>
      <c r="AM133">
        <v>0.87227722209524539</v>
      </c>
      <c r="AN133" t="s">
        <v>69</v>
      </c>
      <c r="AO133">
        <v>281.71600000000001</v>
      </c>
      <c r="AP133" t="s">
        <v>670</v>
      </c>
      <c r="AQ133" t="s">
        <v>116</v>
      </c>
      <c r="AR133" t="s">
        <v>117</v>
      </c>
      <c r="AS133" t="s">
        <v>116</v>
      </c>
      <c r="AT133" t="s">
        <v>117</v>
      </c>
      <c r="AU133" t="s">
        <v>166</v>
      </c>
      <c r="AV133" t="s">
        <v>313</v>
      </c>
      <c r="AW133" t="s">
        <v>69</v>
      </c>
      <c r="AX133">
        <v>1587</v>
      </c>
      <c r="AY133" t="s">
        <v>404</v>
      </c>
      <c r="AZ133">
        <v>5</v>
      </c>
      <c r="BA133" t="s">
        <v>375</v>
      </c>
      <c r="BB133">
        <v>13</v>
      </c>
      <c r="BC133">
        <v>1</v>
      </c>
      <c r="BE133" t="s">
        <v>67</v>
      </c>
      <c r="BF133">
        <v>1</v>
      </c>
      <c r="BG133" t="s">
        <v>320</v>
      </c>
      <c r="BI133" t="s">
        <v>116</v>
      </c>
      <c r="BJ133" t="s">
        <v>313</v>
      </c>
      <c r="BK133" t="s">
        <v>69</v>
      </c>
      <c r="BL133">
        <v>0.87227722209524539</v>
      </c>
      <c r="BM133">
        <v>1587</v>
      </c>
      <c r="BN133" t="s">
        <v>117</v>
      </c>
      <c r="BO133" t="s">
        <v>166</v>
      </c>
      <c r="BP133">
        <v>13</v>
      </c>
      <c r="BQ133">
        <v>2070.0419999999999</v>
      </c>
      <c r="BR133">
        <v>1.2695715676754385E-2</v>
      </c>
      <c r="BS133">
        <v>0.3967150763722751</v>
      </c>
      <c r="BT133">
        <v>0.21545456565615578</v>
      </c>
      <c r="BU133">
        <v>15.202</v>
      </c>
      <c r="BV133">
        <v>0.10084716662321833</v>
      </c>
      <c r="BW133">
        <v>39.532089316301587</v>
      </c>
      <c r="BX133">
        <v>37</v>
      </c>
      <c r="BY133">
        <v>2</v>
      </c>
      <c r="BZ133">
        <v>861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3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1" t="s">
        <v>671</v>
      </c>
      <c r="B2" s="272"/>
      <c r="C2" s="273"/>
      <c r="D2" s="273"/>
      <c r="E2" s="271"/>
      <c r="F2" s="274"/>
      <c r="G2" s="271"/>
      <c r="H2" s="271"/>
      <c r="I2" s="271"/>
      <c r="J2" s="271"/>
      <c r="K2" s="275"/>
      <c r="L2" s="275"/>
      <c r="M2" s="275"/>
      <c r="N2" s="275"/>
      <c r="O2" s="275"/>
      <c r="P2" s="275"/>
      <c r="Q2" s="275"/>
      <c r="R2" s="275"/>
    </row>
    <row r="3" spans="1:18">
      <c r="A3" s="275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</row>
    <row r="4" spans="1:18" ht="26.25">
      <c r="A4" s="276" t="s">
        <v>672</v>
      </c>
      <c r="B4" s="277"/>
      <c r="C4" s="278"/>
      <c r="D4" s="279"/>
      <c r="E4" s="280"/>
      <c r="F4" s="281"/>
      <c r="G4" s="275"/>
      <c r="H4" s="280"/>
      <c r="I4" s="275"/>
      <c r="J4" s="275"/>
      <c r="K4" s="275"/>
      <c r="L4" s="275"/>
      <c r="M4" s="275"/>
      <c r="N4" s="275"/>
      <c r="O4" s="275"/>
      <c r="P4" s="275"/>
      <c r="Q4" s="275"/>
      <c r="R4" s="275"/>
    </row>
    <row r="5" spans="1:18" ht="26.25">
      <c r="A5" s="282"/>
      <c r="B5" s="275"/>
      <c r="C5" s="275"/>
      <c r="D5" s="275"/>
      <c r="E5" s="275"/>
      <c r="F5" s="275"/>
      <c r="G5" s="275"/>
      <c r="H5" s="275"/>
      <c r="I5" s="275"/>
      <c r="J5" s="275"/>
      <c r="K5" s="282"/>
      <c r="L5" s="275"/>
      <c r="M5" s="275"/>
      <c r="N5" s="275"/>
      <c r="O5" s="275"/>
      <c r="P5" s="275"/>
      <c r="Q5" s="275"/>
      <c r="R5" s="275"/>
    </row>
    <row r="6" spans="1:18" ht="17.25">
      <c r="A6" s="283" t="s">
        <v>673</v>
      </c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</row>
    <row r="7" spans="1:18" ht="17.25">
      <c r="A7" s="283"/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  <c r="N7" s="275"/>
      <c r="O7" s="275"/>
      <c r="P7" s="275"/>
      <c r="Q7" s="275"/>
      <c r="R7" s="275"/>
    </row>
    <row r="8" spans="1:18" ht="17.25">
      <c r="A8" s="284" t="s">
        <v>162</v>
      </c>
      <c r="B8" s="285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5"/>
      <c r="N8" s="285"/>
      <c r="O8" s="285"/>
      <c r="P8" s="285"/>
      <c r="Q8" s="285"/>
      <c r="R8" s="285"/>
    </row>
    <row r="9" spans="1:18">
      <c r="A9" s="285"/>
      <c r="B9" s="285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</row>
    <row r="10" spans="1:18">
      <c r="A10" s="285" t="s">
        <v>674</v>
      </c>
      <c r="B10" s="285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5"/>
      <c r="N10" s="285"/>
      <c r="O10" s="285"/>
      <c r="P10" s="285"/>
      <c r="Q10" s="285"/>
      <c r="R10" s="285"/>
    </row>
    <row r="11" spans="1:18">
      <c r="A11" s="285"/>
      <c r="B11" s="285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5"/>
      <c r="N11" s="285"/>
      <c r="O11" s="285"/>
      <c r="P11" s="285"/>
      <c r="Q11" s="285"/>
      <c r="R11" s="285"/>
    </row>
    <row r="12" spans="1:18">
      <c r="A12" s="275"/>
      <c r="B12" s="275"/>
      <c r="C12" s="275"/>
      <c r="D12" s="275"/>
      <c r="E12" s="275"/>
      <c r="F12" s="275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5"/>
      <c r="R12" s="275"/>
    </row>
    <row r="13" spans="1:18" ht="37.5" customHeight="1">
      <c r="A13" s="286" t="s">
        <v>0</v>
      </c>
      <c r="B13" s="287" t="s">
        <v>74</v>
      </c>
      <c r="C13" s="288" t="s">
        <v>65</v>
      </c>
      <c r="D13" s="288" t="s">
        <v>153</v>
      </c>
      <c r="E13" s="289" t="s">
        <v>139</v>
      </c>
      <c r="F13" s="287" t="s">
        <v>144</v>
      </c>
      <c r="G13" s="289" t="s">
        <v>142</v>
      </c>
      <c r="H13" s="289" t="s">
        <v>146</v>
      </c>
      <c r="I13" s="231" t="s">
        <v>148</v>
      </c>
      <c r="J13" s="289" t="s">
        <v>11</v>
      </c>
      <c r="K13" s="289" t="s">
        <v>12</v>
      </c>
      <c r="L13" s="289" t="s">
        <v>13</v>
      </c>
      <c r="M13" s="289" t="s">
        <v>105</v>
      </c>
      <c r="N13" s="289" t="s">
        <v>6</v>
      </c>
      <c r="O13" s="289" t="s">
        <v>7</v>
      </c>
      <c r="P13" s="289" t="s">
        <v>157</v>
      </c>
      <c r="Q13" s="290" t="s">
        <v>159</v>
      </c>
      <c r="R13" s="290" t="s">
        <v>160</v>
      </c>
    </row>
    <row r="14" spans="1:18" ht="16.5">
      <c r="A14" s="291" t="s">
        <v>116</v>
      </c>
      <c r="B14" s="292" t="s">
        <v>226</v>
      </c>
      <c r="C14" s="293" t="s">
        <v>67</v>
      </c>
      <c r="D14" s="294">
        <v>0.83046214169999089</v>
      </c>
      <c r="E14" s="295">
        <v>7265</v>
      </c>
      <c r="F14" s="232" t="s">
        <v>117</v>
      </c>
      <c r="G14" s="296" t="s">
        <v>174</v>
      </c>
      <c r="H14" s="297">
        <v>2</v>
      </c>
      <c r="I14" s="233">
        <v>3443.848</v>
      </c>
      <c r="J14" s="298">
        <v>2.2458836653269091E-2</v>
      </c>
      <c r="K14" s="298">
        <v>0.3100342361936439</v>
      </c>
      <c r="L14" s="298">
        <v>0.23084642527777069</v>
      </c>
      <c r="M14" s="299">
        <v>11.468</v>
      </c>
      <c r="N14" s="300">
        <v>2.9037286198461722E-2</v>
      </c>
      <c r="O14" s="300">
        <v>1.132454161740007</v>
      </c>
      <c r="P14" s="301">
        <v>12</v>
      </c>
      <c r="Q14" s="302">
        <v>1</v>
      </c>
      <c r="R14" s="302">
        <v>39</v>
      </c>
    </row>
    <row r="15" spans="1:18" ht="16.5">
      <c r="A15" s="291" t="s">
        <v>116</v>
      </c>
      <c r="B15" s="292" t="s">
        <v>232</v>
      </c>
      <c r="C15" s="293" t="s">
        <v>67</v>
      </c>
      <c r="D15" s="294">
        <v>0.82701119017400504</v>
      </c>
      <c r="E15" s="295">
        <v>9244</v>
      </c>
      <c r="F15" s="232" t="s">
        <v>118</v>
      </c>
      <c r="G15" s="296" t="s">
        <v>193</v>
      </c>
      <c r="H15" s="297">
        <v>3</v>
      </c>
      <c r="I15" s="233">
        <v>1604.1880000000001</v>
      </c>
      <c r="J15" s="298">
        <v>1.5622192070548017E-2</v>
      </c>
      <c r="K15" s="298">
        <v>0.43709527640319512</v>
      </c>
      <c r="L15" s="298">
        <v>0.22129575835251228</v>
      </c>
      <c r="M15" s="299">
        <v>15.605</v>
      </c>
      <c r="N15" s="300">
        <v>0.51796731496750736</v>
      </c>
      <c r="O15" s="300">
        <v>21.625135399893431</v>
      </c>
      <c r="P15" s="301">
        <v>48</v>
      </c>
      <c r="Q15" s="302">
        <v>21</v>
      </c>
      <c r="R15" s="302">
        <v>340</v>
      </c>
    </row>
    <row r="16" spans="1:18" ht="16.5">
      <c r="A16" s="291" t="s">
        <v>116</v>
      </c>
      <c r="B16" s="292" t="s">
        <v>233</v>
      </c>
      <c r="C16" s="293" t="s">
        <v>70</v>
      </c>
      <c r="D16" s="294">
        <v>0.72819563486205552</v>
      </c>
      <c r="E16" s="295">
        <v>4501</v>
      </c>
      <c r="F16" s="232" t="s">
        <v>117</v>
      </c>
      <c r="G16" s="296" t="s">
        <v>198</v>
      </c>
      <c r="H16" s="297">
        <v>4</v>
      </c>
      <c r="I16" s="233">
        <v>2987.3969999999999</v>
      </c>
      <c r="J16" s="298">
        <v>2.3394595522212305E-2</v>
      </c>
      <c r="K16" s="298">
        <v>0.3458864153216622</v>
      </c>
      <c r="L16" s="298">
        <v>0.29021921090501196</v>
      </c>
      <c r="M16" s="299">
        <v>14.615</v>
      </c>
      <c r="N16" s="300">
        <v>3.18002595570659</v>
      </c>
      <c r="O16" s="300">
        <v>41.239915551900204</v>
      </c>
      <c r="P16" s="301">
        <v>17</v>
      </c>
      <c r="Q16" s="302">
        <v>95</v>
      </c>
      <c r="R16" s="302">
        <v>1232</v>
      </c>
    </row>
    <row r="17" spans="1:18" ht="16.5">
      <c r="A17" s="291" t="s">
        <v>116</v>
      </c>
      <c r="B17" s="292" t="s">
        <v>236</v>
      </c>
      <c r="C17" s="293" t="s">
        <v>67</v>
      </c>
      <c r="D17" s="294">
        <v>0.81736235053603923</v>
      </c>
      <c r="E17" s="295">
        <v>7917</v>
      </c>
      <c r="F17" s="232" t="s">
        <v>117</v>
      </c>
      <c r="G17" s="296" t="s">
        <v>173</v>
      </c>
      <c r="H17" s="297">
        <v>2</v>
      </c>
      <c r="I17" s="233">
        <v>3158.473</v>
      </c>
      <c r="J17" s="298">
        <v>4.6975698017272784E-2</v>
      </c>
      <c r="K17" s="298">
        <v>0.30789275896093854</v>
      </c>
      <c r="L17" s="298">
        <v>0.12949295434850955</v>
      </c>
      <c r="M17" s="299">
        <v>11.605</v>
      </c>
      <c r="N17" s="300">
        <v>0</v>
      </c>
      <c r="O17" s="300">
        <v>5.4140086047909861</v>
      </c>
      <c r="P17" s="301">
        <v>25</v>
      </c>
      <c r="Q17" s="302">
        <v>0</v>
      </c>
      <c r="R17" s="302">
        <v>171</v>
      </c>
    </row>
    <row r="18" spans="1:18" ht="16.5">
      <c r="A18" s="291" t="s">
        <v>116</v>
      </c>
      <c r="B18" s="292" t="s">
        <v>238</v>
      </c>
      <c r="C18" s="293" t="s">
        <v>67</v>
      </c>
      <c r="D18" s="294">
        <v>0.80911207707026445</v>
      </c>
      <c r="E18" s="295">
        <v>9490</v>
      </c>
      <c r="F18" s="232" t="s">
        <v>117</v>
      </c>
      <c r="G18" s="296" t="s">
        <v>181</v>
      </c>
      <c r="H18" s="297">
        <v>12</v>
      </c>
      <c r="I18" s="233">
        <v>2685.3679999999999</v>
      </c>
      <c r="J18" s="298">
        <v>2.5856436623275546E-2</v>
      </c>
      <c r="K18" s="298">
        <v>0.31914788876753936</v>
      </c>
      <c r="L18" s="298">
        <v>0.2125068239538582</v>
      </c>
      <c r="M18" s="299">
        <v>13.2</v>
      </c>
      <c r="N18" s="300">
        <v>0.18619421993559171</v>
      </c>
      <c r="O18" s="300">
        <v>34.781080283968528</v>
      </c>
      <c r="P18" s="301">
        <v>35</v>
      </c>
      <c r="Q18" s="302">
        <v>5</v>
      </c>
      <c r="R18" s="302">
        <v>935</v>
      </c>
    </row>
    <row r="19" spans="1:18" ht="16.5">
      <c r="A19" s="291" t="s">
        <v>116</v>
      </c>
      <c r="B19" s="292" t="s">
        <v>244</v>
      </c>
      <c r="C19" s="293" t="s">
        <v>67</v>
      </c>
      <c r="D19" s="294">
        <v>0.80227272727272714</v>
      </c>
      <c r="E19" s="295">
        <v>7253</v>
      </c>
      <c r="F19" s="232" t="s">
        <v>118</v>
      </c>
      <c r="G19" s="296" t="s">
        <v>191</v>
      </c>
      <c r="H19" s="297">
        <v>1</v>
      </c>
      <c r="I19" s="233">
        <v>2241.3150000000001</v>
      </c>
      <c r="J19" s="298">
        <v>1.0996812546572145E-2</v>
      </c>
      <c r="K19" s="298">
        <v>0.43621684090103868</v>
      </c>
      <c r="L19" s="298">
        <v>0.22531415709081498</v>
      </c>
      <c r="M19" s="299">
        <v>13.228</v>
      </c>
      <c r="N19" s="300">
        <v>0.17846665908183365</v>
      </c>
      <c r="O19" s="300">
        <v>69.46814704760375</v>
      </c>
      <c r="P19" s="301">
        <v>60</v>
      </c>
      <c r="Q19" s="302">
        <v>4</v>
      </c>
      <c r="R19" s="302">
        <v>1557</v>
      </c>
    </row>
    <row r="20" spans="1:18" ht="16.5">
      <c r="A20" s="291" t="s">
        <v>116</v>
      </c>
      <c r="B20" s="292" t="s">
        <v>245</v>
      </c>
      <c r="C20" s="293" t="s">
        <v>67</v>
      </c>
      <c r="D20" s="294">
        <v>0.84931693993995372</v>
      </c>
      <c r="E20" s="295">
        <v>3625</v>
      </c>
      <c r="F20" s="232" t="s">
        <v>118</v>
      </c>
      <c r="G20" s="296" t="s">
        <v>197</v>
      </c>
      <c r="H20" s="297">
        <v>5</v>
      </c>
      <c r="I20" s="233">
        <v>2853.4839999999999</v>
      </c>
      <c r="J20" s="298">
        <v>2.2626183218854443E-2</v>
      </c>
      <c r="K20" s="298">
        <v>0.43835644142745489</v>
      </c>
      <c r="L20" s="298">
        <v>0.29858236457607612</v>
      </c>
      <c r="M20" s="299">
        <v>15.353</v>
      </c>
      <c r="N20" s="300">
        <v>0.38549366318507483</v>
      </c>
      <c r="O20" s="300">
        <v>27.720498870854016</v>
      </c>
      <c r="P20" s="301">
        <v>90</v>
      </c>
      <c r="Q20" s="302">
        <v>11</v>
      </c>
      <c r="R20" s="302">
        <v>791</v>
      </c>
    </row>
    <row r="21" spans="1:18" ht="16.5">
      <c r="A21" s="291" t="s">
        <v>116</v>
      </c>
      <c r="B21" s="292" t="s">
        <v>247</v>
      </c>
      <c r="C21" s="293" t="s">
        <v>67</v>
      </c>
      <c r="D21" s="294">
        <v>0.82471524366234839</v>
      </c>
      <c r="E21" s="295">
        <v>5010</v>
      </c>
      <c r="F21" s="232" t="s">
        <v>117</v>
      </c>
      <c r="G21" s="296" t="s">
        <v>178</v>
      </c>
      <c r="H21" s="297">
        <v>6</v>
      </c>
      <c r="I21" s="233">
        <v>3205.8750000000005</v>
      </c>
      <c r="J21" s="298">
        <v>3.0375869021182944E-2</v>
      </c>
      <c r="K21" s="298">
        <v>0.30937537486695887</v>
      </c>
      <c r="L21" s="298">
        <v>0.15190860529496628</v>
      </c>
      <c r="M21" s="299">
        <v>10.494</v>
      </c>
      <c r="N21" s="300">
        <v>0.21834912465395559</v>
      </c>
      <c r="O21" s="300">
        <v>15.066089601122936</v>
      </c>
      <c r="P21" s="301">
        <v>44</v>
      </c>
      <c r="Q21" s="302">
        <v>7</v>
      </c>
      <c r="R21" s="302">
        <v>483</v>
      </c>
    </row>
    <row r="22" spans="1:18" ht="16.5">
      <c r="A22" s="291" t="s">
        <v>116</v>
      </c>
      <c r="B22" s="292" t="s">
        <v>249</v>
      </c>
      <c r="C22" s="293" t="s">
        <v>67</v>
      </c>
      <c r="D22" s="294">
        <v>0.8150376257120755</v>
      </c>
      <c r="E22" s="295">
        <v>7218</v>
      </c>
      <c r="F22" s="232" t="s">
        <v>118</v>
      </c>
      <c r="G22" s="296" t="s">
        <v>216</v>
      </c>
      <c r="H22" s="297">
        <v>3</v>
      </c>
      <c r="I22" s="233">
        <v>739.38799999999992</v>
      </c>
      <c r="J22" s="298">
        <v>2.0973008246471539E-2</v>
      </c>
      <c r="K22" s="298">
        <v>0.39271609514594147</v>
      </c>
      <c r="L22" s="298">
        <v>0.26237915681617768</v>
      </c>
      <c r="M22" s="299">
        <v>15.84</v>
      </c>
      <c r="N22" s="300">
        <v>6.8975963905283839</v>
      </c>
      <c r="O22" s="300">
        <v>53.01681931543385</v>
      </c>
      <c r="P22" s="301">
        <v>9</v>
      </c>
      <c r="Q22" s="302">
        <v>51</v>
      </c>
      <c r="R22" s="302">
        <v>392</v>
      </c>
    </row>
    <row r="23" spans="1:18" ht="16.5">
      <c r="A23" s="291" t="s">
        <v>116</v>
      </c>
      <c r="B23" s="292" t="s">
        <v>360</v>
      </c>
      <c r="C23" s="293" t="s">
        <v>70</v>
      </c>
      <c r="D23" s="294">
        <v>0.79493599787006286</v>
      </c>
      <c r="E23" s="295">
        <v>8333</v>
      </c>
      <c r="F23" s="232" t="s">
        <v>117</v>
      </c>
      <c r="G23" s="296" t="s">
        <v>185</v>
      </c>
      <c r="H23" s="297">
        <v>9</v>
      </c>
      <c r="I23" s="233">
        <v>1769.424</v>
      </c>
      <c r="J23" s="298">
        <v>1.3592859956321536E-2</v>
      </c>
      <c r="K23" s="298">
        <v>0.44985506020317645</v>
      </c>
      <c r="L23" s="298">
        <v>0.21712122731097022</v>
      </c>
      <c r="M23" s="299">
        <v>16.923999999999999</v>
      </c>
      <c r="N23" s="300">
        <v>1.1303113329535488</v>
      </c>
      <c r="O23" s="300">
        <v>14.694047328396133</v>
      </c>
      <c r="P23" s="301">
        <v>53</v>
      </c>
      <c r="Q23" s="302">
        <v>22</v>
      </c>
      <c r="R23" s="302">
        <v>272</v>
      </c>
    </row>
    <row r="24" spans="1:18" ht="16.5">
      <c r="A24" s="291" t="s">
        <v>116</v>
      </c>
      <c r="B24" s="292" t="s">
        <v>252</v>
      </c>
      <c r="C24" s="293" t="s">
        <v>67</v>
      </c>
      <c r="D24" s="294">
        <v>0.84055973150433061</v>
      </c>
      <c r="E24" s="295">
        <v>3121</v>
      </c>
      <c r="F24" s="232" t="s">
        <v>117</v>
      </c>
      <c r="G24" s="296" t="s">
        <v>172</v>
      </c>
      <c r="H24" s="297">
        <v>5</v>
      </c>
      <c r="I24" s="233">
        <v>2901.018</v>
      </c>
      <c r="J24" s="298">
        <v>3.5087714748619865E-3</v>
      </c>
      <c r="K24" s="298">
        <v>0.32453791947802546</v>
      </c>
      <c r="L24" s="298">
        <v>0.19510392558750067</v>
      </c>
      <c r="M24" s="299">
        <v>10.138</v>
      </c>
      <c r="N24" s="300">
        <v>0</v>
      </c>
      <c r="O24" s="300">
        <v>13.305674077168772</v>
      </c>
      <c r="P24" s="301">
        <v>6</v>
      </c>
      <c r="Q24" s="302">
        <v>0</v>
      </c>
      <c r="R24" s="302">
        <v>386</v>
      </c>
    </row>
    <row r="25" spans="1:18" ht="16.5">
      <c r="A25" s="291" t="s">
        <v>116</v>
      </c>
      <c r="B25" s="292" t="s">
        <v>559</v>
      </c>
      <c r="C25" s="293" t="s">
        <v>67</v>
      </c>
      <c r="D25" s="294">
        <v>0.81837143525955258</v>
      </c>
      <c r="E25" s="295">
        <v>5317</v>
      </c>
      <c r="F25" s="232" t="s">
        <v>117</v>
      </c>
      <c r="G25" s="296" t="s">
        <v>176</v>
      </c>
      <c r="H25" s="297">
        <v>9</v>
      </c>
      <c r="I25" s="233">
        <v>1635.0670000000002</v>
      </c>
      <c r="J25" s="298">
        <v>4.5340130429208474E-2</v>
      </c>
      <c r="K25" s="298">
        <v>0.3777371954586749</v>
      </c>
      <c r="L25" s="298">
        <v>0.22007711210193098</v>
      </c>
      <c r="M25" s="299">
        <v>14.984999999999999</v>
      </c>
      <c r="N25" s="300">
        <v>0.18347871983227595</v>
      </c>
      <c r="O25" s="300">
        <v>24.280350591137854</v>
      </c>
      <c r="P25" s="301">
        <v>27</v>
      </c>
      <c r="Q25" s="302">
        <v>3</v>
      </c>
      <c r="R25" s="302">
        <v>400</v>
      </c>
    </row>
    <row r="26" spans="1:18" ht="16.5">
      <c r="A26" s="291" t="s">
        <v>116</v>
      </c>
      <c r="B26" s="292" t="s">
        <v>562</v>
      </c>
      <c r="C26" s="293" t="s">
        <v>67</v>
      </c>
      <c r="D26" s="294">
        <v>0.81427488234343304</v>
      </c>
      <c r="E26" s="295">
        <v>2955</v>
      </c>
      <c r="F26" s="232" t="s">
        <v>118</v>
      </c>
      <c r="G26" s="296" t="s">
        <v>189</v>
      </c>
      <c r="H26" s="297">
        <v>8</v>
      </c>
      <c r="I26" s="233">
        <v>1842.87</v>
      </c>
      <c r="J26" s="298">
        <v>4.6016925622293654E-2</v>
      </c>
      <c r="K26" s="298">
        <v>0.45068841384942432</v>
      </c>
      <c r="L26" s="298">
        <v>0.23188690757970978</v>
      </c>
      <c r="M26" s="299">
        <v>18.143000000000001</v>
      </c>
      <c r="N26" s="300">
        <v>0.59261155616238981</v>
      </c>
      <c r="O26" s="300">
        <v>59.675983705552653</v>
      </c>
      <c r="P26" s="301">
        <v>65</v>
      </c>
      <c r="Q26" s="302">
        <v>10</v>
      </c>
      <c r="R26" s="302">
        <v>1142</v>
      </c>
    </row>
    <row r="27" spans="1:18" ht="16.5">
      <c r="A27" s="291" t="s">
        <v>116</v>
      </c>
      <c r="B27" s="292" t="s">
        <v>257</v>
      </c>
      <c r="C27" s="293" t="s">
        <v>70</v>
      </c>
      <c r="D27" s="294">
        <v>0.78141908676763394</v>
      </c>
      <c r="E27" s="295">
        <v>2831</v>
      </c>
      <c r="F27" s="232" t="s">
        <v>118</v>
      </c>
      <c r="G27" s="296" t="s">
        <v>217</v>
      </c>
      <c r="H27" s="297">
        <v>3</v>
      </c>
      <c r="I27" s="233">
        <v>2318.8820000000001</v>
      </c>
      <c r="J27" s="298">
        <v>1.2865446019323806E-2</v>
      </c>
      <c r="K27" s="298">
        <v>0.40168431331047105</v>
      </c>
      <c r="L27" s="298">
        <v>0.3079070000112123</v>
      </c>
      <c r="M27" s="299">
        <v>14.914</v>
      </c>
      <c r="N27" s="300">
        <v>0.34499383754757679</v>
      </c>
      <c r="O27" s="300">
        <v>21.173996779482525</v>
      </c>
      <c r="P27" s="301">
        <v>54</v>
      </c>
      <c r="Q27" s="302">
        <v>8</v>
      </c>
      <c r="R27" s="302">
        <v>491</v>
      </c>
    </row>
    <row r="28" spans="1:18" ht="16.5">
      <c r="A28" s="291" t="s">
        <v>116</v>
      </c>
      <c r="B28" s="292" t="s">
        <v>258</v>
      </c>
      <c r="C28" s="293" t="s">
        <v>67</v>
      </c>
      <c r="D28" s="294">
        <v>0.84917611383299929</v>
      </c>
      <c r="E28" s="295">
        <v>4060</v>
      </c>
      <c r="F28" s="232" t="s">
        <v>118</v>
      </c>
      <c r="G28" s="296" t="s">
        <v>223</v>
      </c>
      <c r="H28" s="297">
        <v>7</v>
      </c>
      <c r="I28" s="233">
        <v>2260.15</v>
      </c>
      <c r="J28" s="298">
        <v>1.6372514522856797E-2</v>
      </c>
      <c r="K28" s="298">
        <v>0.41041144209491248</v>
      </c>
      <c r="L28" s="298">
        <v>0.22874587969825011</v>
      </c>
      <c r="M28" s="299">
        <v>14.379</v>
      </c>
      <c r="N28" s="300">
        <v>0.19875243099067155</v>
      </c>
      <c r="O28" s="300">
        <v>44.768985080648768</v>
      </c>
      <c r="P28" s="301">
        <v>70</v>
      </c>
      <c r="Q28" s="302">
        <v>8</v>
      </c>
      <c r="R28" s="302">
        <v>1161</v>
      </c>
    </row>
    <row r="29" spans="1:18" ht="16.5">
      <c r="A29" s="291" t="s">
        <v>116</v>
      </c>
      <c r="B29" s="292" t="s">
        <v>369</v>
      </c>
      <c r="C29" s="293" t="s">
        <v>70</v>
      </c>
      <c r="D29" s="294">
        <v>0.77917587734810634</v>
      </c>
      <c r="E29" s="295">
        <v>6063</v>
      </c>
      <c r="F29" s="232" t="s">
        <v>118</v>
      </c>
      <c r="G29" s="296" t="s">
        <v>179</v>
      </c>
      <c r="H29" s="297">
        <v>2</v>
      </c>
      <c r="I29" s="233">
        <v>2341.2669999999998</v>
      </c>
      <c r="J29" s="298">
        <v>4.3016244616385139E-2</v>
      </c>
      <c r="K29" s="298">
        <v>0.37477460867584633</v>
      </c>
      <c r="L29" s="298">
        <v>0.23576977764603527</v>
      </c>
      <c r="M29" s="299">
        <v>17.498999999999999</v>
      </c>
      <c r="N29" s="300">
        <v>1.0250859897653708</v>
      </c>
      <c r="O29" s="300">
        <v>31.478682269044924</v>
      </c>
      <c r="P29" s="301">
        <v>57</v>
      </c>
      <c r="Q29" s="302">
        <v>24</v>
      </c>
      <c r="R29" s="302">
        <v>737</v>
      </c>
    </row>
    <row r="30" spans="1:18" ht="16.5">
      <c r="A30" s="291" t="s">
        <v>116</v>
      </c>
      <c r="B30" s="292" t="s">
        <v>265</v>
      </c>
      <c r="C30" s="293" t="s">
        <v>70</v>
      </c>
      <c r="D30" s="294">
        <v>0.79725721126413451</v>
      </c>
      <c r="E30" s="295">
        <v>2713</v>
      </c>
      <c r="F30" s="232" t="s">
        <v>117</v>
      </c>
      <c r="G30" s="296" t="s">
        <v>185</v>
      </c>
      <c r="H30" s="297">
        <v>2</v>
      </c>
      <c r="I30" s="233">
        <v>1656.1510000000001</v>
      </c>
      <c r="J30" s="298">
        <v>2.8913956528554396E-2</v>
      </c>
      <c r="K30" s="298">
        <v>0.33814531735873243</v>
      </c>
      <c r="L30" s="298">
        <v>0.21763675343679698</v>
      </c>
      <c r="M30" s="299">
        <v>11.801</v>
      </c>
      <c r="N30" s="300">
        <v>0.42266677374224931</v>
      </c>
      <c r="O30" s="300">
        <v>4.2870487050999575</v>
      </c>
      <c r="P30" s="301">
        <v>15</v>
      </c>
      <c r="Q30" s="302">
        <v>7</v>
      </c>
      <c r="R30" s="302">
        <v>71</v>
      </c>
    </row>
    <row r="31" spans="1:18" ht="16.5">
      <c r="A31" s="291" t="s">
        <v>116</v>
      </c>
      <c r="B31" s="292" t="s">
        <v>466</v>
      </c>
      <c r="C31" s="293" t="s">
        <v>67</v>
      </c>
      <c r="D31" s="294">
        <v>0.83557371752709297</v>
      </c>
      <c r="E31" s="295">
        <v>5252</v>
      </c>
      <c r="F31" s="232" t="s">
        <v>118</v>
      </c>
      <c r="G31" s="296" t="s">
        <v>206</v>
      </c>
      <c r="H31" s="297">
        <v>13</v>
      </c>
      <c r="I31" s="233">
        <v>2420.3100000000004</v>
      </c>
      <c r="J31" s="298">
        <v>2.2019754246322271E-2</v>
      </c>
      <c r="K31" s="298">
        <v>0.38782792190636067</v>
      </c>
      <c r="L31" s="298">
        <v>0.26080257485454544</v>
      </c>
      <c r="M31" s="299">
        <v>15.382999999999999</v>
      </c>
      <c r="N31" s="300">
        <v>0.61975532059942728</v>
      </c>
      <c r="O31" s="300">
        <v>27.062648999508323</v>
      </c>
      <c r="P31" s="301">
        <v>38</v>
      </c>
      <c r="Q31" s="302">
        <v>15</v>
      </c>
      <c r="R31" s="302">
        <v>669</v>
      </c>
    </row>
    <row r="32" spans="1:18" ht="16.5">
      <c r="A32" s="291" t="s">
        <v>116</v>
      </c>
      <c r="B32" s="292" t="s">
        <v>364</v>
      </c>
      <c r="C32" s="293" t="s">
        <v>67</v>
      </c>
      <c r="D32" s="294">
        <v>0.84535800964228369</v>
      </c>
      <c r="E32" s="295">
        <v>5850</v>
      </c>
      <c r="F32" s="232" t="s">
        <v>118</v>
      </c>
      <c r="G32" s="296" t="s">
        <v>217</v>
      </c>
      <c r="H32" s="297">
        <v>3</v>
      </c>
      <c r="I32" s="233">
        <v>2886.482</v>
      </c>
      <c r="J32" s="298">
        <v>4.4245626881015493E-2</v>
      </c>
      <c r="K32" s="298">
        <v>0.3753253934337607</v>
      </c>
      <c r="L32" s="298">
        <v>0.26017830701871691</v>
      </c>
      <c r="M32" s="299">
        <v>12.978</v>
      </c>
      <c r="N32" s="300">
        <v>0.34644248604356448</v>
      </c>
      <c r="O32" s="300">
        <v>20.509395173779016</v>
      </c>
      <c r="P32" s="301">
        <v>59</v>
      </c>
      <c r="Q32" s="302">
        <v>10</v>
      </c>
      <c r="R32" s="302">
        <v>592</v>
      </c>
    </row>
    <row r="33" spans="1:18" ht="16.5">
      <c r="A33" s="291" t="s">
        <v>116</v>
      </c>
      <c r="B33" s="292" t="s">
        <v>268</v>
      </c>
      <c r="C33" s="293" t="s">
        <v>67</v>
      </c>
      <c r="D33" s="294">
        <v>0.83619047619047615</v>
      </c>
      <c r="E33" s="295">
        <v>3375</v>
      </c>
      <c r="F33" s="232" t="s">
        <v>118</v>
      </c>
      <c r="G33" s="296" t="s">
        <v>193</v>
      </c>
      <c r="H33" s="297">
        <v>1</v>
      </c>
      <c r="I33" s="233">
        <v>858.28099999999995</v>
      </c>
      <c r="J33" s="298">
        <v>6.8933159478336642E-2</v>
      </c>
      <c r="K33" s="298">
        <v>0.38953366231291409</v>
      </c>
      <c r="L33" s="298">
        <v>0.19545637368547117</v>
      </c>
      <c r="M33" s="299">
        <v>19.132999999999999</v>
      </c>
      <c r="N33" s="300">
        <v>0.34953587461449109</v>
      </c>
      <c r="O33" s="300">
        <v>48.585486571414258</v>
      </c>
      <c r="P33" s="301">
        <v>28</v>
      </c>
      <c r="Q33" s="302">
        <v>3</v>
      </c>
      <c r="R33" s="302">
        <v>433</v>
      </c>
    </row>
    <row r="34" spans="1:18" ht="16.5">
      <c r="A34" s="291" t="s">
        <v>116</v>
      </c>
      <c r="B34" s="292" t="s">
        <v>269</v>
      </c>
      <c r="C34" s="293" t="s">
        <v>67</v>
      </c>
      <c r="D34" s="294">
        <v>0.84272727272727266</v>
      </c>
      <c r="E34" s="295">
        <v>5079</v>
      </c>
      <c r="F34" s="232" t="s">
        <v>118</v>
      </c>
      <c r="G34" s="296" t="s">
        <v>201</v>
      </c>
      <c r="H34" s="297">
        <v>1</v>
      </c>
      <c r="I34" s="233">
        <v>2838.049</v>
      </c>
      <c r="J34" s="298">
        <v>2.39939631962855E-3</v>
      </c>
      <c r="K34" s="298">
        <v>0.36965544577933612</v>
      </c>
      <c r="L34" s="298">
        <v>0.20436574562313758</v>
      </c>
      <c r="M34" s="299">
        <v>14.446</v>
      </c>
      <c r="N34" s="300">
        <v>0.10570642014989876</v>
      </c>
      <c r="O34" s="300">
        <v>58.843240550110302</v>
      </c>
      <c r="P34" s="301">
        <v>28</v>
      </c>
      <c r="Q34" s="302">
        <v>3</v>
      </c>
      <c r="R34" s="302">
        <v>1670</v>
      </c>
    </row>
    <row r="35" spans="1:18" ht="16.5">
      <c r="A35" s="291" t="s">
        <v>116</v>
      </c>
      <c r="B35" s="292" t="s">
        <v>270</v>
      </c>
      <c r="C35" s="293" t="s">
        <v>67</v>
      </c>
      <c r="D35" s="294">
        <v>0.80719999999999992</v>
      </c>
      <c r="E35" s="295">
        <v>7897</v>
      </c>
      <c r="F35" s="232" t="s">
        <v>117</v>
      </c>
      <c r="G35" s="296" t="s">
        <v>170</v>
      </c>
      <c r="H35" s="297">
        <v>1</v>
      </c>
      <c r="I35" s="233">
        <v>2756.6729999999998</v>
      </c>
      <c r="J35" s="298">
        <v>3.8544195953578997E-2</v>
      </c>
      <c r="K35" s="298">
        <v>0.34145302332808286</v>
      </c>
      <c r="L35" s="298">
        <v>0.19879035344416984</v>
      </c>
      <c r="M35" s="299">
        <v>13.585000000000001</v>
      </c>
      <c r="N35" s="300">
        <v>0</v>
      </c>
      <c r="O35" s="300">
        <v>11.862125105153931</v>
      </c>
      <c r="P35" s="301">
        <v>8</v>
      </c>
      <c r="Q35" s="302">
        <v>0</v>
      </c>
      <c r="R35" s="302">
        <v>327</v>
      </c>
    </row>
    <row r="36" spans="1:18" ht="16.5">
      <c r="A36" s="291" t="s">
        <v>116</v>
      </c>
      <c r="B36" s="292" t="s">
        <v>274</v>
      </c>
      <c r="C36" s="293" t="s">
        <v>70</v>
      </c>
      <c r="D36" s="294">
        <v>0.74635551316734838</v>
      </c>
      <c r="E36" s="295">
        <v>5027</v>
      </c>
      <c r="F36" s="232" t="s">
        <v>117</v>
      </c>
      <c r="G36" s="296" t="s">
        <v>171</v>
      </c>
      <c r="H36" s="297">
        <v>3</v>
      </c>
      <c r="I36" s="233">
        <v>3136.415</v>
      </c>
      <c r="J36" s="298">
        <v>2.7829763071034009E-2</v>
      </c>
      <c r="K36" s="298">
        <v>0.36195218962822279</v>
      </c>
      <c r="L36" s="298">
        <v>0.23785117721985133</v>
      </c>
      <c r="M36" s="299">
        <v>15.199</v>
      </c>
      <c r="N36" s="300">
        <v>0.13370221775211141</v>
      </c>
      <c r="O36" s="300">
        <v>40.812601968832006</v>
      </c>
      <c r="P36" s="301">
        <v>56</v>
      </c>
      <c r="Q36" s="302">
        <v>8</v>
      </c>
      <c r="R36" s="302">
        <v>1360</v>
      </c>
    </row>
    <row r="37" spans="1:18" ht="16.5">
      <c r="A37" s="291" t="s">
        <v>116</v>
      </c>
      <c r="B37" s="292" t="s">
        <v>279</v>
      </c>
      <c r="C37" s="293" t="s">
        <v>67</v>
      </c>
      <c r="D37" s="294">
        <v>0.82465691131851149</v>
      </c>
      <c r="E37" s="295">
        <v>8628</v>
      </c>
      <c r="F37" s="232" t="s">
        <v>118</v>
      </c>
      <c r="G37" s="296" t="s">
        <v>204</v>
      </c>
      <c r="H37" s="297">
        <v>9</v>
      </c>
      <c r="I37" s="233">
        <v>1652.3759999999997</v>
      </c>
      <c r="J37" s="298">
        <v>2.3658095408267241E-3</v>
      </c>
      <c r="K37" s="298">
        <v>0.38782701441856837</v>
      </c>
      <c r="L37" s="298">
        <v>3.0864645819111389E-2</v>
      </c>
      <c r="M37" s="299">
        <v>15.51</v>
      </c>
      <c r="N37" s="300">
        <v>0.18155674011241996</v>
      </c>
      <c r="O37" s="300">
        <v>35.100969755067858</v>
      </c>
      <c r="P37" s="301">
        <v>24</v>
      </c>
      <c r="Q37" s="302">
        <v>3</v>
      </c>
      <c r="R37" s="302">
        <v>580</v>
      </c>
    </row>
    <row r="38" spans="1:18" ht="16.5">
      <c r="A38" s="291" t="s">
        <v>116</v>
      </c>
      <c r="B38" s="292" t="s">
        <v>367</v>
      </c>
      <c r="C38" s="293" t="s">
        <v>67</v>
      </c>
      <c r="D38" s="294">
        <v>0.82663527501469147</v>
      </c>
      <c r="E38" s="295">
        <v>541</v>
      </c>
      <c r="F38" s="232" t="s">
        <v>117</v>
      </c>
      <c r="G38" s="296" t="s">
        <v>166</v>
      </c>
      <c r="H38" s="297">
        <v>18</v>
      </c>
      <c r="I38" s="233">
        <v>3164.5769999999998</v>
      </c>
      <c r="J38" s="298">
        <v>2.927333311670878E-2</v>
      </c>
      <c r="K38" s="298">
        <v>0.37993376765630699</v>
      </c>
      <c r="L38" s="298">
        <v>0.23889448732010626</v>
      </c>
      <c r="M38" s="299">
        <v>17.640999999999998</v>
      </c>
      <c r="N38" s="300">
        <v>0.78999499775167425</v>
      </c>
      <c r="O38" s="300">
        <v>38.140958491450832</v>
      </c>
      <c r="P38" s="301">
        <v>38</v>
      </c>
      <c r="Q38" s="302">
        <v>25</v>
      </c>
      <c r="R38" s="302">
        <v>1207</v>
      </c>
    </row>
    <row r="39" spans="1:18" ht="16.5">
      <c r="A39" s="291" t="s">
        <v>116</v>
      </c>
      <c r="B39" s="292" t="s">
        <v>605</v>
      </c>
      <c r="C39" s="293" t="s">
        <v>67</v>
      </c>
      <c r="D39" s="294">
        <v>0.81286252518056901</v>
      </c>
      <c r="E39" s="295">
        <v>2740</v>
      </c>
      <c r="F39" s="232" t="s">
        <v>118</v>
      </c>
      <c r="G39" s="296" t="s">
        <v>192</v>
      </c>
      <c r="H39" s="297">
        <v>9</v>
      </c>
      <c r="I39" s="233">
        <v>934.00300000000004</v>
      </c>
      <c r="J39" s="298">
        <v>5.9311444101016242E-2</v>
      </c>
      <c r="K39" s="298">
        <v>0.38119525951625488</v>
      </c>
      <c r="L39" s="298">
        <v>0.20663745191396601</v>
      </c>
      <c r="M39" s="299">
        <v>18.327999999999999</v>
      </c>
      <c r="N39" s="300">
        <v>1.3152702880441931</v>
      </c>
      <c r="O39" s="300">
        <v>43.25777836234235</v>
      </c>
      <c r="P39" s="301">
        <v>12</v>
      </c>
      <c r="Q39" s="302">
        <v>9</v>
      </c>
      <c r="R39" s="302">
        <v>542</v>
      </c>
    </row>
    <row r="40" spans="1:18" ht="16.5">
      <c r="A40" s="291" t="s">
        <v>116</v>
      </c>
      <c r="B40" s="292" t="s">
        <v>281</v>
      </c>
      <c r="C40" s="293" t="s">
        <v>67</v>
      </c>
      <c r="D40" s="294">
        <v>0.8144331565992442</v>
      </c>
      <c r="E40" s="295">
        <v>3748</v>
      </c>
      <c r="F40" s="232" t="s">
        <v>118</v>
      </c>
      <c r="G40" s="296" t="s">
        <v>189</v>
      </c>
      <c r="H40" s="297">
        <v>2</v>
      </c>
      <c r="I40" s="233">
        <v>1992.0430000000001</v>
      </c>
      <c r="J40" s="298">
        <v>4.0807851843268024E-2</v>
      </c>
      <c r="K40" s="298">
        <v>0.36296000620608621</v>
      </c>
      <c r="L40" s="298">
        <v>0.25903055305533063</v>
      </c>
      <c r="M40" s="299">
        <v>18.437000000000001</v>
      </c>
      <c r="N40" s="300">
        <v>0.1003994391687328</v>
      </c>
      <c r="O40" s="300">
        <v>27.358847173479688</v>
      </c>
      <c r="P40" s="301">
        <v>45</v>
      </c>
      <c r="Q40" s="302">
        <v>2</v>
      </c>
      <c r="R40" s="302">
        <v>545</v>
      </c>
    </row>
    <row r="41" spans="1:18" ht="16.5">
      <c r="A41" s="291" t="s">
        <v>116</v>
      </c>
      <c r="B41" s="292" t="s">
        <v>393</v>
      </c>
      <c r="C41" s="293" t="s">
        <v>67</v>
      </c>
      <c r="D41" s="294">
        <v>0.80601593319308362</v>
      </c>
      <c r="E41" s="295">
        <v>4408</v>
      </c>
      <c r="F41" s="232" t="s">
        <v>117</v>
      </c>
      <c r="G41" s="296" t="s">
        <v>166</v>
      </c>
      <c r="H41" s="297">
        <v>18</v>
      </c>
      <c r="I41" s="233">
        <v>2890.9240000000004</v>
      </c>
      <c r="J41" s="298">
        <v>5.0591543233166121E-2</v>
      </c>
      <c r="K41" s="298">
        <v>0.40479490765123671</v>
      </c>
      <c r="L41" s="298">
        <v>0.18333238784554695</v>
      </c>
      <c r="M41" s="299">
        <v>16.225999999999999</v>
      </c>
      <c r="N41" s="300">
        <v>0.48427423204484094</v>
      </c>
      <c r="O41" s="300">
        <v>25.631943281801938</v>
      </c>
      <c r="P41" s="301">
        <v>77</v>
      </c>
      <c r="Q41" s="302">
        <v>14</v>
      </c>
      <c r="R41" s="302">
        <v>741</v>
      </c>
    </row>
    <row r="42" spans="1:18" ht="16.5">
      <c r="A42" s="291" t="s">
        <v>116</v>
      </c>
      <c r="B42" s="292" t="s">
        <v>370</v>
      </c>
      <c r="C42" s="293" t="s">
        <v>67</v>
      </c>
      <c r="D42" s="294">
        <v>0.80267556557305919</v>
      </c>
      <c r="E42" s="295">
        <v>2037</v>
      </c>
      <c r="F42" s="232" t="s">
        <v>118</v>
      </c>
      <c r="G42" s="296" t="s">
        <v>219</v>
      </c>
      <c r="H42" s="297">
        <v>4</v>
      </c>
      <c r="I42" s="233">
        <v>2386.8870000000002</v>
      </c>
      <c r="J42" s="298">
        <v>1.6623402907704535E-2</v>
      </c>
      <c r="K42" s="298">
        <v>0.40217524793040482</v>
      </c>
      <c r="L42" s="298">
        <v>0.27790247760747344</v>
      </c>
      <c r="M42" s="299">
        <v>19.306000000000001</v>
      </c>
      <c r="N42" s="300">
        <v>1.0473893401740426</v>
      </c>
      <c r="O42" s="300">
        <v>21.450533686764391</v>
      </c>
      <c r="P42" s="301">
        <v>62</v>
      </c>
      <c r="Q42" s="302">
        <v>28</v>
      </c>
      <c r="R42" s="302">
        <v>532</v>
      </c>
    </row>
    <row r="43" spans="1:18" ht="16.5">
      <c r="A43" s="291" t="s">
        <v>116</v>
      </c>
      <c r="B43" s="292" t="s">
        <v>394</v>
      </c>
      <c r="C43" s="293" t="s">
        <v>70</v>
      </c>
      <c r="D43" s="294">
        <v>0.78488339923186534</v>
      </c>
      <c r="E43" s="295">
        <v>6210</v>
      </c>
      <c r="F43" s="232" t="s">
        <v>118</v>
      </c>
      <c r="G43" s="296" t="s">
        <v>168</v>
      </c>
      <c r="H43" s="297">
        <v>16</v>
      </c>
      <c r="I43" s="233">
        <v>2300.4140000000002</v>
      </c>
      <c r="J43" s="298">
        <v>6.2702715342109056E-2</v>
      </c>
      <c r="K43" s="298">
        <v>0.3369958822242034</v>
      </c>
      <c r="L43" s="298">
        <v>0.17301233604038227</v>
      </c>
      <c r="M43" s="299">
        <v>16.919</v>
      </c>
      <c r="N43" s="300">
        <v>1.3192444095880864</v>
      </c>
      <c r="O43" s="300">
        <v>20.243578009196497</v>
      </c>
      <c r="P43" s="301">
        <v>29</v>
      </c>
      <c r="Q43" s="302">
        <v>56</v>
      </c>
      <c r="R43" s="302">
        <v>476</v>
      </c>
    </row>
    <row r="44" spans="1:18" ht="16.5">
      <c r="A44" s="291" t="s">
        <v>116</v>
      </c>
      <c r="B44" s="292" t="s">
        <v>288</v>
      </c>
      <c r="C44" s="293" t="s">
        <v>70</v>
      </c>
      <c r="D44" s="294">
        <v>0.76919999999999999</v>
      </c>
      <c r="E44" s="295">
        <v>8591</v>
      </c>
      <c r="F44" s="232" t="s">
        <v>117</v>
      </c>
      <c r="G44" s="296" t="s">
        <v>170</v>
      </c>
      <c r="H44" s="297">
        <v>1</v>
      </c>
      <c r="I44" s="233">
        <v>3149.79</v>
      </c>
      <c r="J44" s="298">
        <v>6.4979604579355144E-2</v>
      </c>
      <c r="K44" s="298">
        <v>0.34022982481807967</v>
      </c>
      <c r="L44" s="298">
        <v>0.25112785296797563</v>
      </c>
      <c r="M44" s="299">
        <v>15.045</v>
      </c>
      <c r="N44" s="300">
        <v>3.6192889049746175</v>
      </c>
      <c r="O44" s="300">
        <v>52.733674308445963</v>
      </c>
      <c r="P44" s="301">
        <v>32</v>
      </c>
      <c r="Q44" s="302">
        <v>114</v>
      </c>
      <c r="R44" s="302">
        <v>1661</v>
      </c>
    </row>
    <row r="45" spans="1:18" ht="16.5">
      <c r="A45" s="291" t="s">
        <v>116</v>
      </c>
      <c r="B45" s="292" t="s">
        <v>290</v>
      </c>
      <c r="C45" s="293" t="s">
        <v>67</v>
      </c>
      <c r="D45" s="294">
        <v>0.82902586217165786</v>
      </c>
      <c r="E45" s="295">
        <v>5062</v>
      </c>
      <c r="F45" s="232" t="s">
        <v>118</v>
      </c>
      <c r="G45" s="296" t="s">
        <v>187</v>
      </c>
      <c r="H45" s="297">
        <v>4</v>
      </c>
      <c r="I45" s="233">
        <v>2715.7309999999998</v>
      </c>
      <c r="J45" s="298">
        <v>7.0836914463132963E-2</v>
      </c>
      <c r="K45" s="298">
        <v>0.44365447104266381</v>
      </c>
      <c r="L45" s="298">
        <v>0.23640043877688915</v>
      </c>
      <c r="M45" s="299">
        <v>15.467000000000001</v>
      </c>
      <c r="N45" s="300">
        <v>1.4728999300740759</v>
      </c>
      <c r="O45" s="300">
        <v>75.191541430281575</v>
      </c>
      <c r="P45" s="301">
        <v>77</v>
      </c>
      <c r="Q45" s="302">
        <v>40</v>
      </c>
      <c r="R45" s="302">
        <v>2042</v>
      </c>
    </row>
    <row r="46" spans="1:18" ht="16.5">
      <c r="A46" s="291" t="s">
        <v>116</v>
      </c>
      <c r="B46" s="292" t="s">
        <v>359</v>
      </c>
      <c r="C46" s="293" t="s">
        <v>70</v>
      </c>
      <c r="D46" s="294">
        <v>0.79624418181473522</v>
      </c>
      <c r="E46" s="295">
        <v>9199</v>
      </c>
      <c r="F46" s="232" t="s">
        <v>118</v>
      </c>
      <c r="G46" s="296" t="s">
        <v>200</v>
      </c>
      <c r="H46" s="297">
        <v>3</v>
      </c>
      <c r="I46" s="233">
        <v>1168.1550000000002</v>
      </c>
      <c r="J46" s="298">
        <v>6.5420784883445979E-2</v>
      </c>
      <c r="K46" s="298">
        <v>0.39896928090731837</v>
      </c>
      <c r="L46" s="298">
        <v>0.20202798430002869</v>
      </c>
      <c r="M46" s="299">
        <v>18.335999999999999</v>
      </c>
      <c r="N46" s="300">
        <v>1.968916796144347</v>
      </c>
      <c r="O46" s="300">
        <v>33.385980456360663</v>
      </c>
      <c r="P46" s="301">
        <v>35</v>
      </c>
      <c r="Q46" s="302">
        <v>23</v>
      </c>
      <c r="R46" s="302">
        <v>390</v>
      </c>
    </row>
    <row r="47" spans="1:18" ht="16.5">
      <c r="A47" s="291" t="s">
        <v>116</v>
      </c>
      <c r="B47" s="292" t="s">
        <v>293</v>
      </c>
      <c r="C47" s="293" t="s">
        <v>67</v>
      </c>
      <c r="D47" s="294">
        <v>0.81319999999999992</v>
      </c>
      <c r="E47" s="295">
        <v>6802</v>
      </c>
      <c r="F47" s="232" t="s">
        <v>117</v>
      </c>
      <c r="G47" s="296" t="s">
        <v>172</v>
      </c>
      <c r="H47" s="297">
        <v>1</v>
      </c>
      <c r="I47" s="233">
        <v>3243.6080000000002</v>
      </c>
      <c r="J47" s="298">
        <v>2.0615034929101893E-2</v>
      </c>
      <c r="K47" s="298">
        <v>0.33162001763468796</v>
      </c>
      <c r="L47" s="298">
        <v>0.11359623833291209</v>
      </c>
      <c r="M47" s="299">
        <v>9.7949999999999999</v>
      </c>
      <c r="N47" s="300">
        <v>0.524107722018197</v>
      </c>
      <c r="O47" s="300">
        <v>13.380161844464558</v>
      </c>
      <c r="P47" s="301">
        <v>37</v>
      </c>
      <c r="Q47" s="302">
        <v>17</v>
      </c>
      <c r="R47" s="302">
        <v>434</v>
      </c>
    </row>
    <row r="48" spans="1:18" ht="16.5">
      <c r="A48" s="291" t="s">
        <v>116</v>
      </c>
      <c r="B48" s="292" t="s">
        <v>469</v>
      </c>
      <c r="C48" s="293" t="s">
        <v>67</v>
      </c>
      <c r="D48" s="294">
        <v>0.84962454591173275</v>
      </c>
      <c r="E48" s="295">
        <v>1635</v>
      </c>
      <c r="F48" s="232" t="s">
        <v>118</v>
      </c>
      <c r="G48" s="296" t="s">
        <v>179</v>
      </c>
      <c r="H48" s="297">
        <v>11</v>
      </c>
      <c r="I48" s="233">
        <v>1612.6469999999999</v>
      </c>
      <c r="J48" s="298">
        <v>8.8260898793205006E-2</v>
      </c>
      <c r="K48" s="298">
        <v>0.36675810569108369</v>
      </c>
      <c r="L48" s="298">
        <v>0.23045439461166897</v>
      </c>
      <c r="M48" s="299">
        <v>16.305</v>
      </c>
      <c r="N48" s="300">
        <v>0.68210835973402739</v>
      </c>
      <c r="O48" s="300">
        <v>28.524531407059328</v>
      </c>
      <c r="P48" s="301">
        <v>42</v>
      </c>
      <c r="Q48" s="302">
        <v>11</v>
      </c>
      <c r="R48" s="302">
        <v>460</v>
      </c>
    </row>
    <row r="49" spans="1:18" ht="16.5">
      <c r="A49" s="291" t="s">
        <v>116</v>
      </c>
      <c r="B49" s="292" t="s">
        <v>294</v>
      </c>
      <c r="C49" s="293" t="s">
        <v>70</v>
      </c>
      <c r="D49" s="294">
        <v>0.79924722354802891</v>
      </c>
      <c r="E49" s="295">
        <v>303</v>
      </c>
      <c r="F49" s="232" t="s">
        <v>117</v>
      </c>
      <c r="G49" s="296" t="s">
        <v>180</v>
      </c>
      <c r="H49" s="297">
        <v>10</v>
      </c>
      <c r="I49" s="233">
        <v>2567.884</v>
      </c>
      <c r="J49" s="298">
        <v>4.0450722074581141E-2</v>
      </c>
      <c r="K49" s="298">
        <v>0.3351698823260118</v>
      </c>
      <c r="L49" s="298">
        <v>0.14681348534435357</v>
      </c>
      <c r="M49" s="299">
        <v>13.944000000000001</v>
      </c>
      <c r="N49" s="300">
        <v>1.781610219316218</v>
      </c>
      <c r="O49" s="300">
        <v>30.570811717812379</v>
      </c>
      <c r="P49" s="301">
        <v>24</v>
      </c>
      <c r="Q49" s="302">
        <v>44</v>
      </c>
      <c r="R49" s="302">
        <v>845</v>
      </c>
    </row>
    <row r="50" spans="1:18" ht="16.5">
      <c r="A50" s="291" t="s">
        <v>116</v>
      </c>
      <c r="B50" s="292" t="s">
        <v>295</v>
      </c>
      <c r="C50" s="293" t="s">
        <v>67</v>
      </c>
      <c r="D50" s="294">
        <v>0.82336546476239636</v>
      </c>
      <c r="E50" s="295">
        <v>8497</v>
      </c>
      <c r="F50" s="232" t="s">
        <v>118</v>
      </c>
      <c r="G50" s="296" t="s">
        <v>192</v>
      </c>
      <c r="H50" s="297">
        <v>3</v>
      </c>
      <c r="I50" s="233">
        <v>1841.386</v>
      </c>
      <c r="J50" s="298">
        <v>4.6453017987547404E-2</v>
      </c>
      <c r="K50" s="298">
        <v>0.41083980890535965</v>
      </c>
      <c r="L50" s="298">
        <v>9.0692554412817303E-2</v>
      </c>
      <c r="M50" s="299">
        <v>19.465</v>
      </c>
      <c r="N50" s="300">
        <v>12.886819361157409</v>
      </c>
      <c r="O50" s="300">
        <v>79.89828003917593</v>
      </c>
      <c r="P50" s="301">
        <v>57</v>
      </c>
      <c r="Q50" s="302">
        <v>30</v>
      </c>
      <c r="R50" s="302">
        <v>1899</v>
      </c>
    </row>
    <row r="51" spans="1:18" ht="16.5">
      <c r="A51" s="291" t="s">
        <v>116</v>
      </c>
      <c r="B51" s="292" t="s">
        <v>297</v>
      </c>
      <c r="C51" s="293" t="s">
        <v>67</v>
      </c>
      <c r="D51" s="294">
        <v>0.82062144806343629</v>
      </c>
      <c r="E51" s="295">
        <v>1194</v>
      </c>
      <c r="F51" s="232" t="s">
        <v>118</v>
      </c>
      <c r="G51" s="296" t="s">
        <v>200</v>
      </c>
      <c r="H51" s="297">
        <v>3</v>
      </c>
      <c r="I51" s="233">
        <v>1334.5129999999999</v>
      </c>
      <c r="J51" s="298">
        <v>2.3162891890366001E-2</v>
      </c>
      <c r="K51" s="298">
        <v>0.40125836957394168</v>
      </c>
      <c r="L51" s="298">
        <v>0.12139259789900886</v>
      </c>
      <c r="M51" s="299">
        <v>19.016999999999999</v>
      </c>
      <c r="N51" s="300">
        <v>1.5957214508635369</v>
      </c>
      <c r="O51" s="300">
        <v>57.949884268202133</v>
      </c>
      <c r="P51" s="301">
        <v>30</v>
      </c>
      <c r="Q51" s="302">
        <v>22</v>
      </c>
      <c r="R51" s="302">
        <v>872</v>
      </c>
    </row>
    <row r="52" spans="1:18" ht="16.5">
      <c r="A52" s="291" t="s">
        <v>116</v>
      </c>
      <c r="B52" s="292" t="s">
        <v>361</v>
      </c>
      <c r="C52" s="293" t="s">
        <v>67</v>
      </c>
      <c r="D52" s="294">
        <v>0.83970910284010791</v>
      </c>
      <c r="E52" s="295">
        <v>9924</v>
      </c>
      <c r="F52" s="232" t="s">
        <v>118</v>
      </c>
      <c r="G52" s="296" t="s">
        <v>192</v>
      </c>
      <c r="H52" s="297">
        <v>5</v>
      </c>
      <c r="I52" s="233">
        <v>2550.5929999999998</v>
      </c>
      <c r="J52" s="298">
        <v>7.8978697536323476E-3</v>
      </c>
      <c r="K52" s="298">
        <v>0.44396935802438969</v>
      </c>
      <c r="L52" s="298">
        <v>0.21406786578650536</v>
      </c>
      <c r="M52" s="299">
        <v>16.925999999999998</v>
      </c>
      <c r="N52" s="300">
        <v>0.66651167003124379</v>
      </c>
      <c r="O52" s="300">
        <v>27.601424453058566</v>
      </c>
      <c r="P52" s="301">
        <v>64</v>
      </c>
      <c r="Q52" s="302">
        <v>17</v>
      </c>
      <c r="R52" s="302">
        <v>704</v>
      </c>
    </row>
    <row r="53" spans="1:18" ht="16.5">
      <c r="A53" s="291" t="s">
        <v>116</v>
      </c>
      <c r="B53" s="292" t="s">
        <v>646</v>
      </c>
      <c r="C53" s="293" t="s">
        <v>70</v>
      </c>
      <c r="D53" s="294">
        <v>0.76506631309765583</v>
      </c>
      <c r="E53" s="295">
        <v>5251</v>
      </c>
      <c r="F53" s="232" t="s">
        <v>118</v>
      </c>
      <c r="G53" s="296" t="s">
        <v>206</v>
      </c>
      <c r="H53" s="297">
        <v>2</v>
      </c>
      <c r="I53" s="233">
        <v>2355.8900000000003</v>
      </c>
      <c r="J53" s="298">
        <v>1.488399375985542E-2</v>
      </c>
      <c r="K53" s="298">
        <v>0.39865247852164409</v>
      </c>
      <c r="L53" s="298">
        <v>0.29415634855617201</v>
      </c>
      <c r="M53" s="299">
        <v>21.452000000000002</v>
      </c>
      <c r="N53" s="300">
        <v>0.29712762480421406</v>
      </c>
      <c r="O53" s="300">
        <v>26.699039428835807</v>
      </c>
      <c r="P53" s="301">
        <v>49</v>
      </c>
      <c r="Q53" s="302">
        <v>7</v>
      </c>
      <c r="R53" s="302">
        <v>629</v>
      </c>
    </row>
    <row r="54" spans="1:18" ht="16.5">
      <c r="A54" s="291" t="s">
        <v>116</v>
      </c>
      <c r="B54" s="292" t="s">
        <v>298</v>
      </c>
      <c r="C54" s="293" t="s">
        <v>67</v>
      </c>
      <c r="D54" s="294">
        <v>0.81406330790867021</v>
      </c>
      <c r="E54" s="295">
        <v>411</v>
      </c>
      <c r="F54" s="232" t="s">
        <v>118</v>
      </c>
      <c r="G54" s="296" t="s">
        <v>169</v>
      </c>
      <c r="H54" s="297">
        <v>11</v>
      </c>
      <c r="I54" s="233">
        <v>1696.4209999999998</v>
      </c>
      <c r="J54" s="298">
        <v>4.0325279806300608E-2</v>
      </c>
      <c r="K54" s="298">
        <v>0.36530862346141418</v>
      </c>
      <c r="L54" s="298">
        <v>0.28235915495033365</v>
      </c>
      <c r="M54" s="299">
        <v>15.472</v>
      </c>
      <c r="N54" s="300">
        <v>1.3410758110155969</v>
      </c>
      <c r="O54" s="300">
        <v>48.815159520967725</v>
      </c>
      <c r="P54" s="301">
        <v>25</v>
      </c>
      <c r="Q54" s="302">
        <v>23</v>
      </c>
      <c r="R54" s="302">
        <v>1123</v>
      </c>
    </row>
    <row r="55" spans="1:18" ht="16.5">
      <c r="A55" s="291" t="s">
        <v>116</v>
      </c>
      <c r="B55" s="292" t="s">
        <v>299</v>
      </c>
      <c r="C55" s="293" t="s">
        <v>67</v>
      </c>
      <c r="D55" s="294">
        <v>0.83369108862607977</v>
      </c>
      <c r="E55" s="295">
        <v>1213</v>
      </c>
      <c r="F55" s="232" t="s">
        <v>118</v>
      </c>
      <c r="G55" s="296" t="s">
        <v>216</v>
      </c>
      <c r="H55" s="297">
        <v>11</v>
      </c>
      <c r="I55" s="233">
        <v>1955.5019999999997</v>
      </c>
      <c r="J55" s="298">
        <v>1.9013006829796109E-2</v>
      </c>
      <c r="K55" s="298">
        <v>0.44662348842580601</v>
      </c>
      <c r="L55" s="298">
        <v>0.18508199132215572</v>
      </c>
      <c r="M55" s="299">
        <v>17.54</v>
      </c>
      <c r="N55" s="300">
        <v>1.1250308105028788</v>
      </c>
      <c r="O55" s="300">
        <v>30.887209524715399</v>
      </c>
      <c r="P55" s="301">
        <v>60</v>
      </c>
      <c r="Q55" s="302">
        <v>22</v>
      </c>
      <c r="R55" s="302">
        <v>619</v>
      </c>
    </row>
    <row r="56" spans="1:18" ht="16.5">
      <c r="A56" s="291" t="s">
        <v>116</v>
      </c>
      <c r="B56" s="292" t="s">
        <v>365</v>
      </c>
      <c r="C56" s="293" t="s">
        <v>70</v>
      </c>
      <c r="D56" s="294">
        <v>0.79619507896623642</v>
      </c>
      <c r="E56" s="295">
        <v>5125</v>
      </c>
      <c r="F56" s="232" t="s">
        <v>118</v>
      </c>
      <c r="G56" s="296" t="s">
        <v>199</v>
      </c>
      <c r="H56" s="297">
        <v>6</v>
      </c>
      <c r="I56" s="233">
        <v>1977.8720000000001</v>
      </c>
      <c r="J56" s="298">
        <v>1.9687398144996277E-2</v>
      </c>
      <c r="K56" s="298">
        <v>0.38715134021509967</v>
      </c>
      <c r="L56" s="298">
        <v>0.27150391936384155</v>
      </c>
      <c r="M56" s="299">
        <v>16.39</v>
      </c>
      <c r="N56" s="300">
        <v>1.9718161741508045</v>
      </c>
      <c r="O56" s="300">
        <v>22.549487530032277</v>
      </c>
      <c r="P56" s="301">
        <v>40</v>
      </c>
      <c r="Q56" s="302">
        <v>39</v>
      </c>
      <c r="R56" s="302">
        <v>446</v>
      </c>
    </row>
    <row r="57" spans="1:18" ht="16.5">
      <c r="A57" s="291" t="s">
        <v>116</v>
      </c>
      <c r="B57" s="292" t="s">
        <v>301</v>
      </c>
      <c r="C57" s="293" t="s">
        <v>67</v>
      </c>
      <c r="D57" s="294">
        <v>0.81822648053299352</v>
      </c>
      <c r="E57" s="295">
        <v>1462</v>
      </c>
      <c r="F57" s="232" t="s">
        <v>118</v>
      </c>
      <c r="G57" s="296" t="s">
        <v>188</v>
      </c>
      <c r="H57" s="297">
        <v>3</v>
      </c>
      <c r="I57" s="233">
        <v>1803.9569999999999</v>
      </c>
      <c r="J57" s="298">
        <v>2.218890753832151E-2</v>
      </c>
      <c r="K57" s="298">
        <v>0.40688767974737744</v>
      </c>
      <c r="L57" s="298">
        <v>0.21341972120178029</v>
      </c>
      <c r="M57" s="299">
        <v>21.763999999999999</v>
      </c>
      <c r="N57" s="300">
        <v>1.6795100926973743</v>
      </c>
      <c r="O57" s="300">
        <v>44.535974527044168</v>
      </c>
      <c r="P57" s="301">
        <v>47</v>
      </c>
      <c r="Q57" s="302">
        <v>29</v>
      </c>
      <c r="R57" s="302">
        <v>833</v>
      </c>
    </row>
    <row r="58" spans="1:18" ht="16.5">
      <c r="A58" s="291" t="s">
        <v>116</v>
      </c>
      <c r="B58" s="292" t="s">
        <v>302</v>
      </c>
      <c r="C58" s="293" t="s">
        <v>70</v>
      </c>
      <c r="D58" s="294">
        <v>0.76431175282333252</v>
      </c>
      <c r="E58" s="295">
        <v>6716</v>
      </c>
      <c r="F58" s="232" t="s">
        <v>117</v>
      </c>
      <c r="G58" s="296" t="s">
        <v>174</v>
      </c>
      <c r="H58" s="297">
        <v>2</v>
      </c>
      <c r="I58" s="233">
        <v>3499.942</v>
      </c>
      <c r="J58" s="298">
        <v>2.4934584376400119E-2</v>
      </c>
      <c r="K58" s="298">
        <v>0.32454760303891006</v>
      </c>
      <c r="L58" s="298">
        <v>0.31457664155577436</v>
      </c>
      <c r="M58" s="299">
        <v>12.65</v>
      </c>
      <c r="N58" s="300">
        <v>2.8571902048662522E-2</v>
      </c>
      <c r="O58" s="300">
        <v>7.8858449654308558</v>
      </c>
      <c r="P58" s="301">
        <v>21</v>
      </c>
      <c r="Q58" s="302">
        <v>1</v>
      </c>
      <c r="R58" s="302">
        <v>276</v>
      </c>
    </row>
    <row r="59" spans="1:18" ht="16.5">
      <c r="A59" s="291" t="s">
        <v>116</v>
      </c>
      <c r="B59" s="292" t="s">
        <v>304</v>
      </c>
      <c r="C59" s="293" t="s">
        <v>70</v>
      </c>
      <c r="D59" s="294">
        <v>0.76210720368244322</v>
      </c>
      <c r="E59" s="295">
        <v>23</v>
      </c>
      <c r="F59" s="232" t="s">
        <v>117</v>
      </c>
      <c r="G59" s="296" t="s">
        <v>198</v>
      </c>
      <c r="H59" s="297">
        <v>3</v>
      </c>
      <c r="I59" s="233">
        <v>3135.6089999999999</v>
      </c>
      <c r="J59" s="298">
        <v>2.0442588599936268E-2</v>
      </c>
      <c r="K59" s="298">
        <v>0.33978199983678431</v>
      </c>
      <c r="L59" s="298">
        <v>0.15116680683082617</v>
      </c>
      <c r="M59" s="299">
        <v>13.163</v>
      </c>
      <c r="N59" s="300">
        <v>0.38270077678690168</v>
      </c>
      <c r="O59" s="300">
        <v>38.206294215892349</v>
      </c>
      <c r="P59" s="301">
        <v>6</v>
      </c>
      <c r="Q59" s="302">
        <v>12</v>
      </c>
      <c r="R59" s="302">
        <v>1198</v>
      </c>
    </row>
    <row r="60" spans="1:18" ht="16.5">
      <c r="A60" s="291" t="s">
        <v>116</v>
      </c>
      <c r="B60" s="292" t="s">
        <v>312</v>
      </c>
      <c r="C60" s="293" t="s">
        <v>67</v>
      </c>
      <c r="D60" s="294">
        <v>0.8438461538461538</v>
      </c>
      <c r="E60" s="295">
        <v>6792</v>
      </c>
      <c r="F60" s="232" t="s">
        <v>117</v>
      </c>
      <c r="G60" s="296" t="s">
        <v>175</v>
      </c>
      <c r="H60" s="297">
        <v>1</v>
      </c>
      <c r="I60" s="233">
        <v>3321.558</v>
      </c>
      <c r="J60" s="298">
        <v>2.7033176650946095E-2</v>
      </c>
      <c r="K60" s="298">
        <v>0.34514052735147827</v>
      </c>
      <c r="L60" s="298">
        <v>0.1517360226736971</v>
      </c>
      <c r="M60" s="299">
        <v>12.548</v>
      </c>
      <c r="N60" s="300">
        <v>0.42148895187138086</v>
      </c>
      <c r="O60" s="300">
        <v>38.024324729539572</v>
      </c>
      <c r="P60" s="301">
        <v>52</v>
      </c>
      <c r="Q60" s="302">
        <v>14</v>
      </c>
      <c r="R60" s="302">
        <v>1263</v>
      </c>
    </row>
  </sheetData>
  <phoneticPr fontId="2" type="noConversion"/>
  <conditionalFormatting sqref="C14:D60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1F32-5469-4E63-AF26-C13532F2F586}">
  <sheetPr codeName="Sheet8">
    <tabColor rgb="FFFF0000"/>
  </sheetPr>
  <dimension ref="A1:K83"/>
  <sheetViews>
    <sheetView showGridLines="0" zoomScaleNormal="100" zoomScaleSheetLayoutView="85" workbookViewId="0"/>
  </sheetViews>
  <sheetFormatPr defaultRowHeight="13.5"/>
  <cols>
    <col min="1" max="2" width="9.140625" style="226"/>
    <col min="3" max="3" width="9.85546875" style="226" customWidth="1"/>
    <col min="4" max="16384" width="9.140625" style="226"/>
  </cols>
  <sheetData>
    <row r="1" spans="1:11" ht="3.75" customHeight="1">
      <c r="A1" s="221"/>
      <c r="B1" s="222"/>
      <c r="C1" s="223"/>
      <c r="D1" s="224"/>
      <c r="E1" s="224"/>
      <c r="F1" s="225"/>
      <c r="G1" s="224"/>
      <c r="H1" s="224"/>
      <c r="I1" s="224"/>
      <c r="J1" s="224"/>
      <c r="K1" s="224"/>
    </row>
    <row r="2" spans="1:11" ht="41.25">
      <c r="A2" s="319" t="s">
        <v>675</v>
      </c>
      <c r="B2" s="319"/>
      <c r="C2" s="319"/>
      <c r="D2" s="319"/>
      <c r="E2" s="319"/>
      <c r="F2" s="319"/>
      <c r="G2" s="319"/>
      <c r="H2" s="319"/>
      <c r="I2" s="319"/>
      <c r="J2" s="319"/>
      <c r="K2" s="319"/>
    </row>
    <row r="4" spans="1:11" ht="17.25">
      <c r="A4" s="227" t="s">
        <v>314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</row>
    <row r="6" spans="1:11" ht="26.25">
      <c r="A6" s="229"/>
    </row>
    <row r="7" spans="1:11" ht="130.5" customHeight="1">
      <c r="A7" s="229"/>
    </row>
    <row r="8" spans="1:11" ht="26.25">
      <c r="A8" s="229"/>
    </row>
    <row r="9" spans="1:11" ht="26.25">
      <c r="A9" s="229"/>
    </row>
    <row r="10" spans="1:11" ht="40.5" customHeight="1">
      <c r="A10" s="229" t="s">
        <v>315</v>
      </c>
    </row>
    <row r="11" spans="1:11" ht="19.5" customHeight="1">
      <c r="A11" s="229"/>
    </row>
    <row r="12" spans="1:11" ht="17.25">
      <c r="A12" s="230" t="s">
        <v>316</v>
      </c>
    </row>
    <row r="13" spans="1:11" ht="40.5">
      <c r="A13" s="235" t="s">
        <v>0</v>
      </c>
      <c r="B13" s="236" t="s">
        <v>74</v>
      </c>
      <c r="C13" s="243" t="s">
        <v>65</v>
      </c>
      <c r="D13" s="243" t="s">
        <v>153</v>
      </c>
      <c r="E13" s="237" t="s">
        <v>139</v>
      </c>
      <c r="F13" s="236" t="s">
        <v>144</v>
      </c>
      <c r="G13" s="237" t="s">
        <v>142</v>
      </c>
      <c r="H13" s="237" t="s">
        <v>146</v>
      </c>
      <c r="I13" s="231" t="s">
        <v>148</v>
      </c>
      <c r="J13" s="237" t="s">
        <v>6</v>
      </c>
      <c r="K13" s="265" t="s">
        <v>7</v>
      </c>
    </row>
    <row r="14" spans="1:11" ht="16.5">
      <c r="A14" s="238" t="s">
        <v>116</v>
      </c>
      <c r="B14" s="239" t="s">
        <v>356</v>
      </c>
      <c r="C14" s="244" t="s">
        <v>69</v>
      </c>
      <c r="D14" s="245">
        <v>0.89511373869242417</v>
      </c>
      <c r="E14" s="240">
        <v>4622</v>
      </c>
      <c r="F14" s="232" t="s">
        <v>117</v>
      </c>
      <c r="G14" s="267" t="s">
        <v>173</v>
      </c>
      <c r="H14" s="241">
        <v>2</v>
      </c>
      <c r="I14" s="233">
        <v>2553.0450000000001</v>
      </c>
      <c r="J14" s="242">
        <v>7.8337827966212886E-2</v>
      </c>
      <c r="K14" s="266">
        <v>23.109659250032802</v>
      </c>
    </row>
    <row r="15" spans="1:11" ht="16.5">
      <c r="A15" s="238" t="s">
        <v>116</v>
      </c>
      <c r="B15" s="239" t="s">
        <v>225</v>
      </c>
      <c r="C15" s="244" t="s">
        <v>69</v>
      </c>
      <c r="D15" s="245">
        <v>0.86402811741440644</v>
      </c>
      <c r="E15" s="240">
        <v>8055</v>
      </c>
      <c r="F15" s="232" t="s">
        <v>118</v>
      </c>
      <c r="G15" s="267" t="s">
        <v>212</v>
      </c>
      <c r="H15" s="241">
        <v>5</v>
      </c>
      <c r="I15" s="233">
        <v>2625.2379999999998</v>
      </c>
      <c r="J15" s="242">
        <v>1.098823905228008</v>
      </c>
      <c r="K15" s="266">
        <v>60.317583654837442</v>
      </c>
    </row>
    <row r="16" spans="1:11" ht="16.5">
      <c r="A16" s="238" t="s">
        <v>116</v>
      </c>
      <c r="B16" s="239" t="s">
        <v>471</v>
      </c>
      <c r="C16" s="244" t="s">
        <v>69</v>
      </c>
      <c r="D16" s="245">
        <v>0.85356124381562093</v>
      </c>
      <c r="E16" s="240">
        <v>8751</v>
      </c>
      <c r="F16" s="232" t="s">
        <v>117</v>
      </c>
      <c r="G16" s="267" t="s">
        <v>198</v>
      </c>
      <c r="H16" s="241">
        <v>13</v>
      </c>
      <c r="I16" s="233">
        <v>2320.1529999999998</v>
      </c>
      <c r="J16" s="242">
        <v>8.6201211730433297E-2</v>
      </c>
      <c r="K16" s="266">
        <v>28.360198659312555</v>
      </c>
    </row>
    <row r="17" spans="1:11" ht="16.5">
      <c r="A17" s="238" t="s">
        <v>116</v>
      </c>
      <c r="B17" s="239" t="s">
        <v>371</v>
      </c>
      <c r="C17" s="244" t="s">
        <v>69</v>
      </c>
      <c r="D17" s="245">
        <v>0.89320879655464336</v>
      </c>
      <c r="E17" s="240">
        <v>8568</v>
      </c>
      <c r="F17" s="232" t="s">
        <v>117</v>
      </c>
      <c r="G17" s="267" t="s">
        <v>166</v>
      </c>
      <c r="H17" s="241">
        <v>14</v>
      </c>
      <c r="I17" s="233">
        <v>2758.6969999999992</v>
      </c>
      <c r="J17" s="242">
        <v>0.41878406427650111</v>
      </c>
      <c r="K17" s="266">
        <v>23.566121435195836</v>
      </c>
    </row>
    <row r="18" spans="1:11" ht="16.5">
      <c r="A18" s="238" t="s">
        <v>116</v>
      </c>
      <c r="B18" s="239" t="s">
        <v>232</v>
      </c>
      <c r="C18" s="244" t="s">
        <v>67</v>
      </c>
      <c r="D18" s="245">
        <v>0.82701119017400504</v>
      </c>
      <c r="E18" s="240">
        <v>9244</v>
      </c>
      <c r="F18" s="232" t="s">
        <v>118</v>
      </c>
      <c r="G18" s="267" t="s">
        <v>193</v>
      </c>
      <c r="H18" s="241">
        <v>3</v>
      </c>
      <c r="I18" s="233">
        <v>1604.1880000000001</v>
      </c>
      <c r="J18" s="242">
        <v>0.51796731496750736</v>
      </c>
      <c r="K18" s="266">
        <v>21.625135399893431</v>
      </c>
    </row>
    <row r="19" spans="1:11" ht="16.5">
      <c r="A19" s="238" t="s">
        <v>116</v>
      </c>
      <c r="B19" s="239" t="s">
        <v>233</v>
      </c>
      <c r="C19" s="244" t="s">
        <v>70</v>
      </c>
      <c r="D19" s="245">
        <v>0.72819563486205552</v>
      </c>
      <c r="E19" s="240">
        <v>4501</v>
      </c>
      <c r="F19" s="232" t="s">
        <v>117</v>
      </c>
      <c r="G19" s="267" t="s">
        <v>198</v>
      </c>
      <c r="H19" s="241">
        <v>4</v>
      </c>
      <c r="I19" s="233">
        <v>2987.3969999999999</v>
      </c>
      <c r="J19" s="242">
        <v>3.18002595570659</v>
      </c>
      <c r="K19" s="266">
        <v>41.239915551900204</v>
      </c>
    </row>
    <row r="20" spans="1:11" ht="16.5">
      <c r="A20" s="238" t="s">
        <v>116</v>
      </c>
      <c r="B20" s="239" t="s">
        <v>234</v>
      </c>
      <c r="C20" s="244" t="s">
        <v>69</v>
      </c>
      <c r="D20" s="245">
        <v>0.87883329097396012</v>
      </c>
      <c r="E20" s="240">
        <v>5154</v>
      </c>
      <c r="F20" s="232" t="s">
        <v>118</v>
      </c>
      <c r="G20" s="267" t="s">
        <v>195</v>
      </c>
      <c r="H20" s="241">
        <v>3</v>
      </c>
      <c r="I20" s="233">
        <v>2437.1959999999999</v>
      </c>
      <c r="J20" s="242">
        <v>0.12309227489295076</v>
      </c>
      <c r="K20" s="266">
        <v>20.269194599039224</v>
      </c>
    </row>
    <row r="21" spans="1:11" ht="16.5">
      <c r="A21" s="238" t="s">
        <v>116</v>
      </c>
      <c r="B21" s="239" t="s">
        <v>235</v>
      </c>
      <c r="C21" s="244" t="s">
        <v>69</v>
      </c>
      <c r="D21" s="245">
        <v>0.88641044302525174</v>
      </c>
      <c r="E21" s="240">
        <v>7983</v>
      </c>
      <c r="F21" s="232" t="s">
        <v>118</v>
      </c>
      <c r="G21" s="267" t="s">
        <v>211</v>
      </c>
      <c r="H21" s="241">
        <v>3</v>
      </c>
      <c r="I21" s="233">
        <v>1639.9929999999999</v>
      </c>
      <c r="J21" s="242">
        <v>2.7439141508530831</v>
      </c>
      <c r="K21" s="266">
        <v>21.646433856729878</v>
      </c>
    </row>
    <row r="22" spans="1:11" ht="16.5">
      <c r="A22" s="238" t="s">
        <v>116</v>
      </c>
      <c r="B22" s="239" t="s">
        <v>468</v>
      </c>
      <c r="C22" s="244" t="s">
        <v>69</v>
      </c>
      <c r="D22" s="245">
        <v>0.85969739410044499</v>
      </c>
      <c r="E22" s="240">
        <v>5513</v>
      </c>
      <c r="F22" s="232" t="s">
        <v>118</v>
      </c>
      <c r="G22" s="267" t="s">
        <v>203</v>
      </c>
      <c r="H22" s="241">
        <v>18</v>
      </c>
      <c r="I22" s="233">
        <v>3004.7619999999997</v>
      </c>
      <c r="J22" s="242">
        <v>0.29952455469018846</v>
      </c>
      <c r="K22" s="266">
        <v>21.432645913386818</v>
      </c>
    </row>
    <row r="23" spans="1:11" ht="16.5">
      <c r="A23" s="238" t="s">
        <v>116</v>
      </c>
      <c r="B23" s="239" t="s">
        <v>237</v>
      </c>
      <c r="C23" s="244" t="s">
        <v>69</v>
      </c>
      <c r="D23" s="245">
        <v>0.85558546325860518</v>
      </c>
      <c r="E23" s="240">
        <v>7096</v>
      </c>
      <c r="F23" s="232" t="s">
        <v>117</v>
      </c>
      <c r="G23" s="267" t="s">
        <v>171</v>
      </c>
      <c r="H23" s="241">
        <v>2</v>
      </c>
      <c r="I23" s="233">
        <v>2651.7909999999997</v>
      </c>
      <c r="J23" s="242">
        <v>0</v>
      </c>
      <c r="K23" s="266">
        <v>29.489503509137791</v>
      </c>
    </row>
    <row r="24" spans="1:11" ht="16.5">
      <c r="A24" s="238" t="s">
        <v>116</v>
      </c>
      <c r="B24" s="239" t="s">
        <v>238</v>
      </c>
      <c r="C24" s="244" t="s">
        <v>67</v>
      </c>
      <c r="D24" s="245">
        <v>0.80911207707026445</v>
      </c>
      <c r="E24" s="240">
        <v>9490</v>
      </c>
      <c r="F24" s="232" t="s">
        <v>117</v>
      </c>
      <c r="G24" s="267" t="s">
        <v>181</v>
      </c>
      <c r="H24" s="241">
        <v>12</v>
      </c>
      <c r="I24" s="233">
        <v>2685.3679999999999</v>
      </c>
      <c r="J24" s="242">
        <v>0.18619421993559171</v>
      </c>
      <c r="K24" s="266">
        <v>34.781080283968528</v>
      </c>
    </row>
    <row r="25" spans="1:11" ht="16.5">
      <c r="A25" s="238" t="s">
        <v>116</v>
      </c>
      <c r="B25" s="239" t="s">
        <v>240</v>
      </c>
      <c r="C25" s="244" t="s">
        <v>69</v>
      </c>
      <c r="D25" s="245">
        <v>0.87711833533473316</v>
      </c>
      <c r="E25" s="240">
        <v>2404</v>
      </c>
      <c r="F25" s="232" t="s">
        <v>117</v>
      </c>
      <c r="G25" s="267" t="s">
        <v>177</v>
      </c>
      <c r="H25" s="241">
        <v>3</v>
      </c>
      <c r="I25" s="233">
        <v>2893.0390000000002</v>
      </c>
      <c r="J25" s="242">
        <v>0</v>
      </c>
      <c r="K25" s="266">
        <v>22.986209311385014</v>
      </c>
    </row>
    <row r="26" spans="1:11" ht="16.5">
      <c r="A26" s="238" t="s">
        <v>116</v>
      </c>
      <c r="B26" s="239" t="s">
        <v>243</v>
      </c>
      <c r="C26" s="244" t="s">
        <v>69</v>
      </c>
      <c r="D26" s="245">
        <v>0.85618842321060129</v>
      </c>
      <c r="E26" s="240">
        <v>9415</v>
      </c>
      <c r="F26" s="232" t="s">
        <v>118</v>
      </c>
      <c r="G26" s="267" t="s">
        <v>212</v>
      </c>
      <c r="H26" s="241">
        <v>6</v>
      </c>
      <c r="I26" s="233">
        <v>2967.7059999999997</v>
      </c>
      <c r="J26" s="242">
        <v>1.5318905774123093</v>
      </c>
      <c r="K26" s="266">
        <v>48.272365869620444</v>
      </c>
    </row>
    <row r="27" spans="1:11" ht="16.5">
      <c r="A27" s="238" t="s">
        <v>116</v>
      </c>
      <c r="B27" s="239" t="s">
        <v>244</v>
      </c>
      <c r="C27" s="244" t="s">
        <v>67</v>
      </c>
      <c r="D27" s="245">
        <v>0.80227272727272714</v>
      </c>
      <c r="E27" s="240">
        <v>7253</v>
      </c>
      <c r="F27" s="232" t="s">
        <v>118</v>
      </c>
      <c r="G27" s="267" t="s">
        <v>191</v>
      </c>
      <c r="H27" s="241">
        <v>1</v>
      </c>
      <c r="I27" s="233">
        <v>2241.3150000000001</v>
      </c>
      <c r="J27" s="242">
        <v>0.17846665908183365</v>
      </c>
      <c r="K27" s="266">
        <v>69.46814704760375</v>
      </c>
    </row>
    <row r="28" spans="1:11" ht="16.5">
      <c r="A28" s="238" t="s">
        <v>116</v>
      </c>
      <c r="B28" s="239" t="s">
        <v>245</v>
      </c>
      <c r="C28" s="244" t="s">
        <v>67</v>
      </c>
      <c r="D28" s="245">
        <v>0.84931693993995372</v>
      </c>
      <c r="E28" s="240">
        <v>3625</v>
      </c>
      <c r="F28" s="232" t="s">
        <v>118</v>
      </c>
      <c r="G28" s="267" t="s">
        <v>197</v>
      </c>
      <c r="H28" s="241">
        <v>5</v>
      </c>
      <c r="I28" s="233">
        <v>2853.4839999999999</v>
      </c>
      <c r="J28" s="242">
        <v>0.38549366318507483</v>
      </c>
      <c r="K28" s="266">
        <v>27.720498870854016</v>
      </c>
    </row>
    <row r="29" spans="1:11" ht="16.5">
      <c r="A29" s="238" t="s">
        <v>116</v>
      </c>
      <c r="B29" s="239" t="s">
        <v>249</v>
      </c>
      <c r="C29" s="244" t="s">
        <v>67</v>
      </c>
      <c r="D29" s="245">
        <v>0.8150376257120755</v>
      </c>
      <c r="E29" s="240">
        <v>7218</v>
      </c>
      <c r="F29" s="232" t="s">
        <v>118</v>
      </c>
      <c r="G29" s="267" t="s">
        <v>216</v>
      </c>
      <c r="H29" s="241">
        <v>3</v>
      </c>
      <c r="I29" s="233">
        <v>739.38799999999992</v>
      </c>
      <c r="J29" s="242">
        <v>6.8975963905283839</v>
      </c>
      <c r="K29" s="266">
        <v>53.01681931543385</v>
      </c>
    </row>
    <row r="30" spans="1:11" ht="16.5">
      <c r="A30" s="238" t="s">
        <v>116</v>
      </c>
      <c r="B30" s="239" t="s">
        <v>559</v>
      </c>
      <c r="C30" s="244" t="s">
        <v>67</v>
      </c>
      <c r="D30" s="245">
        <v>0.81837143525955258</v>
      </c>
      <c r="E30" s="240">
        <v>5317</v>
      </c>
      <c r="F30" s="232" t="s">
        <v>117</v>
      </c>
      <c r="G30" s="267" t="s">
        <v>176</v>
      </c>
      <c r="H30" s="241">
        <v>9</v>
      </c>
      <c r="I30" s="233">
        <v>1635.0670000000002</v>
      </c>
      <c r="J30" s="242">
        <v>0.18347871983227595</v>
      </c>
      <c r="K30" s="266">
        <v>24.280350591137854</v>
      </c>
    </row>
    <row r="31" spans="1:11" ht="16.5">
      <c r="A31" s="238" t="s">
        <v>116</v>
      </c>
      <c r="B31" s="239" t="s">
        <v>254</v>
      </c>
      <c r="C31" s="244" t="s">
        <v>69</v>
      </c>
      <c r="D31" s="245">
        <v>0.88079379707513161</v>
      </c>
      <c r="E31" s="240">
        <v>3074</v>
      </c>
      <c r="F31" s="232" t="s">
        <v>118</v>
      </c>
      <c r="G31" s="267" t="s">
        <v>206</v>
      </c>
      <c r="H31" s="241">
        <v>2</v>
      </c>
      <c r="I31" s="233">
        <v>2406.8029999999999</v>
      </c>
      <c r="J31" s="242">
        <v>1.2718071063318452</v>
      </c>
      <c r="K31" s="266">
        <v>46.618308759681085</v>
      </c>
    </row>
    <row r="32" spans="1:11" ht="16.5">
      <c r="A32" s="238" t="s">
        <v>116</v>
      </c>
      <c r="B32" s="239" t="s">
        <v>562</v>
      </c>
      <c r="C32" s="244" t="s">
        <v>67</v>
      </c>
      <c r="D32" s="245">
        <v>0.81427488234343304</v>
      </c>
      <c r="E32" s="240">
        <v>2955</v>
      </c>
      <c r="F32" s="232" t="s">
        <v>118</v>
      </c>
      <c r="G32" s="267" t="s">
        <v>189</v>
      </c>
      <c r="H32" s="241">
        <v>8</v>
      </c>
      <c r="I32" s="233">
        <v>1842.87</v>
      </c>
      <c r="J32" s="242">
        <v>0.59261155616238981</v>
      </c>
      <c r="K32" s="266">
        <v>59.675983705552653</v>
      </c>
    </row>
    <row r="33" spans="1:11" ht="16.5">
      <c r="A33" s="238" t="s">
        <v>116</v>
      </c>
      <c r="B33" s="239" t="s">
        <v>257</v>
      </c>
      <c r="C33" s="244" t="s">
        <v>70</v>
      </c>
      <c r="D33" s="245">
        <v>0.78141908676763394</v>
      </c>
      <c r="E33" s="240">
        <v>2831</v>
      </c>
      <c r="F33" s="232" t="s">
        <v>118</v>
      </c>
      <c r="G33" s="267" t="s">
        <v>217</v>
      </c>
      <c r="H33" s="241">
        <v>3</v>
      </c>
      <c r="I33" s="233">
        <v>2318.8820000000001</v>
      </c>
      <c r="J33" s="242">
        <v>0.34499383754757679</v>
      </c>
      <c r="K33" s="266">
        <v>21.173996779482525</v>
      </c>
    </row>
    <row r="34" spans="1:11" ht="16.5">
      <c r="A34" s="238" t="s">
        <v>116</v>
      </c>
      <c r="B34" s="239" t="s">
        <v>258</v>
      </c>
      <c r="C34" s="244" t="s">
        <v>67</v>
      </c>
      <c r="D34" s="245">
        <v>0.84917611383299929</v>
      </c>
      <c r="E34" s="240">
        <v>4060</v>
      </c>
      <c r="F34" s="232" t="s">
        <v>118</v>
      </c>
      <c r="G34" s="267" t="s">
        <v>223</v>
      </c>
      <c r="H34" s="241">
        <v>7</v>
      </c>
      <c r="I34" s="233">
        <v>2260.15</v>
      </c>
      <c r="J34" s="242">
        <v>0.19875243099067155</v>
      </c>
      <c r="K34" s="266">
        <v>44.768985080648768</v>
      </c>
    </row>
    <row r="35" spans="1:11" ht="16.5">
      <c r="A35" s="238" t="s">
        <v>116</v>
      </c>
      <c r="B35" s="239" t="s">
        <v>321</v>
      </c>
      <c r="C35" s="244" t="s">
        <v>69</v>
      </c>
      <c r="D35" s="245">
        <v>0.86220474284572468</v>
      </c>
      <c r="E35" s="240">
        <v>5143</v>
      </c>
      <c r="F35" s="232" t="s">
        <v>118</v>
      </c>
      <c r="G35" s="267" t="s">
        <v>215</v>
      </c>
      <c r="H35" s="241">
        <v>8</v>
      </c>
      <c r="I35" s="233">
        <v>3208.346</v>
      </c>
      <c r="J35" s="242">
        <v>3.1792082275415434</v>
      </c>
      <c r="K35" s="266">
        <v>49.277727526893919</v>
      </c>
    </row>
    <row r="36" spans="1:11" ht="16.5">
      <c r="A36" s="238" t="s">
        <v>116</v>
      </c>
      <c r="B36" s="239" t="s">
        <v>261</v>
      </c>
      <c r="C36" s="244" t="s">
        <v>69</v>
      </c>
      <c r="D36" s="245">
        <v>0.86080000000000001</v>
      </c>
      <c r="E36" s="240">
        <v>2242</v>
      </c>
      <c r="F36" s="232" t="s">
        <v>117</v>
      </c>
      <c r="G36" s="267" t="s">
        <v>166</v>
      </c>
      <c r="H36" s="241">
        <v>1</v>
      </c>
      <c r="I36" s="233">
        <v>3008.7759999999998</v>
      </c>
      <c r="J36" s="242">
        <v>9.9708319928103653E-2</v>
      </c>
      <c r="K36" s="266">
        <v>62.118283315208579</v>
      </c>
    </row>
    <row r="37" spans="1:11" ht="16.5">
      <c r="A37" s="238" t="s">
        <v>116</v>
      </c>
      <c r="B37" s="239" t="s">
        <v>369</v>
      </c>
      <c r="C37" s="244" t="s">
        <v>70</v>
      </c>
      <c r="D37" s="245">
        <v>0.77917587734810634</v>
      </c>
      <c r="E37" s="240">
        <v>6063</v>
      </c>
      <c r="F37" s="232" t="s">
        <v>118</v>
      </c>
      <c r="G37" s="267" t="s">
        <v>179</v>
      </c>
      <c r="H37" s="241">
        <v>2</v>
      </c>
      <c r="I37" s="233">
        <v>2341.2669999999998</v>
      </c>
      <c r="J37" s="242">
        <v>1.0250859897653708</v>
      </c>
      <c r="K37" s="266">
        <v>31.478682269044924</v>
      </c>
    </row>
    <row r="38" spans="1:11" ht="16.5">
      <c r="A38" s="238" t="s">
        <v>116</v>
      </c>
      <c r="B38" s="239" t="s">
        <v>466</v>
      </c>
      <c r="C38" s="244" t="s">
        <v>67</v>
      </c>
      <c r="D38" s="245">
        <v>0.83557371752709297</v>
      </c>
      <c r="E38" s="240">
        <v>5252</v>
      </c>
      <c r="F38" s="232" t="s">
        <v>118</v>
      </c>
      <c r="G38" s="267" t="s">
        <v>206</v>
      </c>
      <c r="H38" s="241">
        <v>13</v>
      </c>
      <c r="I38" s="233">
        <v>2420.3100000000004</v>
      </c>
      <c r="J38" s="242">
        <v>0.61975532059942728</v>
      </c>
      <c r="K38" s="266">
        <v>27.062648999508323</v>
      </c>
    </row>
    <row r="39" spans="1:11" ht="16.5">
      <c r="A39" s="238" t="s">
        <v>116</v>
      </c>
      <c r="B39" s="239" t="s">
        <v>364</v>
      </c>
      <c r="C39" s="244" t="s">
        <v>67</v>
      </c>
      <c r="D39" s="245">
        <v>0.84535800964228369</v>
      </c>
      <c r="E39" s="240">
        <v>5850</v>
      </c>
      <c r="F39" s="232" t="s">
        <v>118</v>
      </c>
      <c r="G39" s="267" t="s">
        <v>217</v>
      </c>
      <c r="H39" s="241">
        <v>3</v>
      </c>
      <c r="I39" s="233">
        <v>2886.482</v>
      </c>
      <c r="J39" s="242">
        <v>0.34644248604356448</v>
      </c>
      <c r="K39" s="266">
        <v>20.509395173779016</v>
      </c>
    </row>
    <row r="40" spans="1:11" ht="16.5">
      <c r="A40" s="238" t="s">
        <v>116</v>
      </c>
      <c r="B40" s="239" t="s">
        <v>268</v>
      </c>
      <c r="C40" s="244" t="s">
        <v>67</v>
      </c>
      <c r="D40" s="245">
        <v>0.83619047619047615</v>
      </c>
      <c r="E40" s="240">
        <v>3375</v>
      </c>
      <c r="F40" s="232" t="s">
        <v>118</v>
      </c>
      <c r="G40" s="267" t="s">
        <v>193</v>
      </c>
      <c r="H40" s="241">
        <v>1</v>
      </c>
      <c r="I40" s="233">
        <v>858.28099999999995</v>
      </c>
      <c r="J40" s="242">
        <v>0.34953587461449109</v>
      </c>
      <c r="K40" s="266">
        <v>48.585486571414258</v>
      </c>
    </row>
    <row r="41" spans="1:11" ht="16.5">
      <c r="A41" s="238" t="s">
        <v>116</v>
      </c>
      <c r="B41" s="239" t="s">
        <v>269</v>
      </c>
      <c r="C41" s="244" t="s">
        <v>67</v>
      </c>
      <c r="D41" s="245">
        <v>0.84272727272727266</v>
      </c>
      <c r="E41" s="240">
        <v>5079</v>
      </c>
      <c r="F41" s="232" t="s">
        <v>118</v>
      </c>
      <c r="G41" s="267" t="s">
        <v>201</v>
      </c>
      <c r="H41" s="241">
        <v>1</v>
      </c>
      <c r="I41" s="233">
        <v>2838.049</v>
      </c>
      <c r="J41" s="242">
        <v>0.10570642014989876</v>
      </c>
      <c r="K41" s="266">
        <v>58.843240550110302</v>
      </c>
    </row>
    <row r="42" spans="1:11" ht="16.5">
      <c r="A42" s="238" t="s">
        <v>116</v>
      </c>
      <c r="B42" s="239" t="s">
        <v>273</v>
      </c>
      <c r="C42" s="244" t="s">
        <v>69</v>
      </c>
      <c r="D42" s="245">
        <v>0.88809523809523805</v>
      </c>
      <c r="E42" s="240">
        <v>4920</v>
      </c>
      <c r="F42" s="232" t="s">
        <v>118</v>
      </c>
      <c r="G42" s="267" t="s">
        <v>168</v>
      </c>
      <c r="H42" s="241">
        <v>1</v>
      </c>
      <c r="I42" s="233">
        <v>2337.7629999999999</v>
      </c>
      <c r="J42" s="242">
        <v>0.29943155058917437</v>
      </c>
      <c r="K42" s="266">
        <v>44.529749166190072</v>
      </c>
    </row>
    <row r="43" spans="1:11" ht="16.5">
      <c r="A43" s="238" t="s">
        <v>116</v>
      </c>
      <c r="B43" s="239" t="s">
        <v>274</v>
      </c>
      <c r="C43" s="244" t="s">
        <v>70</v>
      </c>
      <c r="D43" s="245">
        <v>0.74635551316734838</v>
      </c>
      <c r="E43" s="240">
        <v>5027</v>
      </c>
      <c r="F43" s="232" t="s">
        <v>117</v>
      </c>
      <c r="G43" s="267" t="s">
        <v>171</v>
      </c>
      <c r="H43" s="241">
        <v>3</v>
      </c>
      <c r="I43" s="233">
        <v>3136.415</v>
      </c>
      <c r="J43" s="242">
        <v>0.13370221775211141</v>
      </c>
      <c r="K43" s="266">
        <v>40.812601968832006</v>
      </c>
    </row>
    <row r="44" spans="1:11" ht="16.5">
      <c r="A44" s="238" t="s">
        <v>116</v>
      </c>
      <c r="B44" s="239" t="s">
        <v>275</v>
      </c>
      <c r="C44" s="244" t="s">
        <v>69</v>
      </c>
      <c r="D44" s="245">
        <v>0.86</v>
      </c>
      <c r="E44" s="240">
        <v>2598</v>
      </c>
      <c r="F44" s="232" t="s">
        <v>118</v>
      </c>
      <c r="G44" s="267" t="s">
        <v>169</v>
      </c>
      <c r="H44" s="241">
        <v>1</v>
      </c>
      <c r="I44" s="233">
        <v>2647.7130000000002</v>
      </c>
      <c r="J44" s="242">
        <v>0.52875821510866161</v>
      </c>
      <c r="K44" s="266">
        <v>48.041460687015544</v>
      </c>
    </row>
    <row r="45" spans="1:11" ht="16.5">
      <c r="A45" s="238" t="s">
        <v>116</v>
      </c>
      <c r="B45" s="239" t="s">
        <v>279</v>
      </c>
      <c r="C45" s="244" t="s">
        <v>67</v>
      </c>
      <c r="D45" s="245">
        <v>0.82465691131851149</v>
      </c>
      <c r="E45" s="240">
        <v>8628</v>
      </c>
      <c r="F45" s="232" t="s">
        <v>118</v>
      </c>
      <c r="G45" s="267" t="s">
        <v>204</v>
      </c>
      <c r="H45" s="241">
        <v>9</v>
      </c>
      <c r="I45" s="233">
        <v>1652.3759999999997</v>
      </c>
      <c r="J45" s="242">
        <v>0.18155674011241996</v>
      </c>
      <c r="K45" s="266">
        <v>35.100969755067858</v>
      </c>
    </row>
    <row r="46" spans="1:11" ht="16.5">
      <c r="A46" s="238" t="s">
        <v>116</v>
      </c>
      <c r="B46" s="239" t="s">
        <v>392</v>
      </c>
      <c r="C46" s="244" t="s">
        <v>69</v>
      </c>
      <c r="D46" s="245">
        <v>0.85207711192138702</v>
      </c>
      <c r="E46" s="240">
        <v>6459</v>
      </c>
      <c r="F46" s="232" t="s">
        <v>118</v>
      </c>
      <c r="G46" s="267" t="s">
        <v>196</v>
      </c>
      <c r="H46" s="241">
        <v>12</v>
      </c>
      <c r="I46" s="233">
        <v>1956.3360000000002</v>
      </c>
      <c r="J46" s="242">
        <v>0.92008734695880456</v>
      </c>
      <c r="K46" s="266">
        <v>30.771810159400019</v>
      </c>
    </row>
    <row r="47" spans="1:11" ht="16.5">
      <c r="A47" s="238" t="s">
        <v>116</v>
      </c>
      <c r="B47" s="239" t="s">
        <v>367</v>
      </c>
      <c r="C47" s="244" t="s">
        <v>67</v>
      </c>
      <c r="D47" s="245">
        <v>0.82663527501469147</v>
      </c>
      <c r="E47" s="240">
        <v>541</v>
      </c>
      <c r="F47" s="232" t="s">
        <v>117</v>
      </c>
      <c r="G47" s="267" t="s">
        <v>166</v>
      </c>
      <c r="H47" s="241">
        <v>18</v>
      </c>
      <c r="I47" s="233">
        <v>3164.5769999999998</v>
      </c>
      <c r="J47" s="242">
        <v>0.78999499775167425</v>
      </c>
      <c r="K47" s="266">
        <v>38.140958491450832</v>
      </c>
    </row>
    <row r="48" spans="1:11" ht="16.5">
      <c r="A48" s="238" t="s">
        <v>116</v>
      </c>
      <c r="B48" s="239" t="s">
        <v>605</v>
      </c>
      <c r="C48" s="244" t="s">
        <v>67</v>
      </c>
      <c r="D48" s="245">
        <v>0.81286252518056901</v>
      </c>
      <c r="E48" s="240">
        <v>2740</v>
      </c>
      <c r="F48" s="232" t="s">
        <v>118</v>
      </c>
      <c r="G48" s="267" t="s">
        <v>192</v>
      </c>
      <c r="H48" s="241">
        <v>9</v>
      </c>
      <c r="I48" s="233">
        <v>934.00300000000004</v>
      </c>
      <c r="J48" s="242">
        <v>1.3152702880441931</v>
      </c>
      <c r="K48" s="266">
        <v>43.25777836234235</v>
      </c>
    </row>
    <row r="49" spans="1:11" ht="16.5">
      <c r="A49" s="238" t="s">
        <v>116</v>
      </c>
      <c r="B49" s="239" t="s">
        <v>281</v>
      </c>
      <c r="C49" s="244" t="s">
        <v>67</v>
      </c>
      <c r="D49" s="245">
        <v>0.8144331565992442</v>
      </c>
      <c r="E49" s="240">
        <v>3748</v>
      </c>
      <c r="F49" s="232" t="s">
        <v>118</v>
      </c>
      <c r="G49" s="267" t="s">
        <v>189</v>
      </c>
      <c r="H49" s="241">
        <v>2</v>
      </c>
      <c r="I49" s="233">
        <v>1992.0430000000001</v>
      </c>
      <c r="J49" s="242">
        <v>0.1003994391687328</v>
      </c>
      <c r="K49" s="266">
        <v>27.358847173479688</v>
      </c>
    </row>
    <row r="50" spans="1:11" ht="16.5">
      <c r="A50" s="238" t="s">
        <v>116</v>
      </c>
      <c r="B50" s="239" t="s">
        <v>282</v>
      </c>
      <c r="C50" s="244" t="s">
        <v>69</v>
      </c>
      <c r="D50" s="245">
        <v>0.89913139318870716</v>
      </c>
      <c r="E50" s="240">
        <v>8511</v>
      </c>
      <c r="F50" s="232" t="s">
        <v>118</v>
      </c>
      <c r="G50" s="267" t="s">
        <v>208</v>
      </c>
      <c r="H50" s="241">
        <v>8</v>
      </c>
      <c r="I50" s="233">
        <v>1154.6370000000002</v>
      </c>
      <c r="J50" s="242">
        <v>0</v>
      </c>
      <c r="K50" s="266">
        <v>45.836385522556206</v>
      </c>
    </row>
    <row r="51" spans="1:11" ht="16.5">
      <c r="A51" s="238" t="s">
        <v>116</v>
      </c>
      <c r="B51" s="239" t="s">
        <v>393</v>
      </c>
      <c r="C51" s="244" t="s">
        <v>67</v>
      </c>
      <c r="D51" s="245">
        <v>0.80601593319308362</v>
      </c>
      <c r="E51" s="240">
        <v>4408</v>
      </c>
      <c r="F51" s="232" t="s">
        <v>117</v>
      </c>
      <c r="G51" s="267" t="s">
        <v>166</v>
      </c>
      <c r="H51" s="241">
        <v>18</v>
      </c>
      <c r="I51" s="233">
        <v>2890.9240000000004</v>
      </c>
      <c r="J51" s="242">
        <v>0.48427423204484094</v>
      </c>
      <c r="K51" s="266">
        <v>25.631943281801938</v>
      </c>
    </row>
    <row r="52" spans="1:11" ht="16.5">
      <c r="A52" s="238" t="s">
        <v>116</v>
      </c>
      <c r="B52" s="239" t="s">
        <v>370</v>
      </c>
      <c r="C52" s="244" t="s">
        <v>67</v>
      </c>
      <c r="D52" s="245">
        <v>0.80267556557305919</v>
      </c>
      <c r="E52" s="240">
        <v>2037</v>
      </c>
      <c r="F52" s="232" t="s">
        <v>118</v>
      </c>
      <c r="G52" s="267" t="s">
        <v>219</v>
      </c>
      <c r="H52" s="241">
        <v>4</v>
      </c>
      <c r="I52" s="233">
        <v>2386.8870000000002</v>
      </c>
      <c r="J52" s="242">
        <v>1.0473893401740426</v>
      </c>
      <c r="K52" s="266">
        <v>21.450533686764391</v>
      </c>
    </row>
    <row r="53" spans="1:11" ht="16.5">
      <c r="A53" s="238" t="s">
        <v>116</v>
      </c>
      <c r="B53" s="239" t="s">
        <v>285</v>
      </c>
      <c r="C53" s="244" t="s">
        <v>69</v>
      </c>
      <c r="D53" s="245">
        <v>0.86276534835174579</v>
      </c>
      <c r="E53" s="240">
        <v>8004</v>
      </c>
      <c r="F53" s="232" t="s">
        <v>118</v>
      </c>
      <c r="G53" s="267" t="s">
        <v>213</v>
      </c>
      <c r="H53" s="241">
        <v>4</v>
      </c>
      <c r="I53" s="233">
        <v>2673.29</v>
      </c>
      <c r="J53" s="242">
        <v>1.68331905629393</v>
      </c>
      <c r="K53" s="266">
        <v>37.369683049725246</v>
      </c>
    </row>
    <row r="54" spans="1:11" ht="16.5">
      <c r="A54" s="238" t="s">
        <v>116</v>
      </c>
      <c r="B54" s="239" t="s">
        <v>317</v>
      </c>
      <c r="C54" s="244" t="s">
        <v>69</v>
      </c>
      <c r="D54" s="245">
        <v>0.85475559999684148</v>
      </c>
      <c r="E54" s="240">
        <v>1047</v>
      </c>
      <c r="F54" s="232" t="s">
        <v>117</v>
      </c>
      <c r="G54" s="267" t="s">
        <v>178</v>
      </c>
      <c r="H54" s="241">
        <v>9</v>
      </c>
      <c r="I54" s="233">
        <v>1752.144</v>
      </c>
      <c r="J54" s="242">
        <v>1.426823366116027</v>
      </c>
      <c r="K54" s="266">
        <v>23.685267877526048</v>
      </c>
    </row>
    <row r="55" spans="1:11" ht="16.5">
      <c r="A55" s="238" t="s">
        <v>116</v>
      </c>
      <c r="B55" s="239" t="s">
        <v>394</v>
      </c>
      <c r="C55" s="244" t="s">
        <v>70</v>
      </c>
      <c r="D55" s="245">
        <v>0.78488339923186534</v>
      </c>
      <c r="E55" s="240">
        <v>6210</v>
      </c>
      <c r="F55" s="232" t="s">
        <v>118</v>
      </c>
      <c r="G55" s="267" t="s">
        <v>168</v>
      </c>
      <c r="H55" s="241">
        <v>16</v>
      </c>
      <c r="I55" s="233">
        <v>2300.4140000000002</v>
      </c>
      <c r="J55" s="242">
        <v>1.3192444095880864</v>
      </c>
      <c r="K55" s="266">
        <v>20.243578009196497</v>
      </c>
    </row>
    <row r="56" spans="1:11" ht="16.5">
      <c r="A56" s="238" t="s">
        <v>116</v>
      </c>
      <c r="B56" s="239" t="s">
        <v>288</v>
      </c>
      <c r="C56" s="244" t="s">
        <v>70</v>
      </c>
      <c r="D56" s="245">
        <v>0.76919999999999999</v>
      </c>
      <c r="E56" s="240">
        <v>8591</v>
      </c>
      <c r="F56" s="232" t="s">
        <v>117</v>
      </c>
      <c r="G56" s="267" t="s">
        <v>170</v>
      </c>
      <c r="H56" s="241">
        <v>1</v>
      </c>
      <c r="I56" s="233">
        <v>3149.79</v>
      </c>
      <c r="J56" s="242">
        <v>3.6192889049746175</v>
      </c>
      <c r="K56" s="266">
        <v>52.733674308445963</v>
      </c>
    </row>
    <row r="57" spans="1:11" ht="16.5">
      <c r="A57" s="238" t="s">
        <v>116</v>
      </c>
      <c r="B57" s="239" t="s">
        <v>290</v>
      </c>
      <c r="C57" s="244" t="s">
        <v>67</v>
      </c>
      <c r="D57" s="245">
        <v>0.82902586217165786</v>
      </c>
      <c r="E57" s="240">
        <v>5062</v>
      </c>
      <c r="F57" s="232" t="s">
        <v>118</v>
      </c>
      <c r="G57" s="267" t="s">
        <v>187</v>
      </c>
      <c r="H57" s="241">
        <v>4</v>
      </c>
      <c r="I57" s="233">
        <v>2715.7309999999998</v>
      </c>
      <c r="J57" s="242">
        <v>1.4728999300740759</v>
      </c>
      <c r="K57" s="266">
        <v>75.191541430281575</v>
      </c>
    </row>
    <row r="58" spans="1:11" ht="16.5">
      <c r="A58" s="238" t="s">
        <v>116</v>
      </c>
      <c r="B58" s="239" t="s">
        <v>395</v>
      </c>
      <c r="C58" s="244" t="s">
        <v>69</v>
      </c>
      <c r="D58" s="245">
        <v>0.89806355998114629</v>
      </c>
      <c r="E58" s="240">
        <v>3049</v>
      </c>
      <c r="F58" s="232" t="s">
        <v>117</v>
      </c>
      <c r="G58" s="267" t="s">
        <v>176</v>
      </c>
      <c r="H58" s="241">
        <v>15</v>
      </c>
      <c r="I58" s="233">
        <v>2356.2429999999999</v>
      </c>
      <c r="J58" s="242">
        <v>0.93857055704162551</v>
      </c>
      <c r="K58" s="266">
        <v>48.474408769561599</v>
      </c>
    </row>
    <row r="59" spans="1:11" ht="16.5">
      <c r="A59" s="238" t="s">
        <v>116</v>
      </c>
      <c r="B59" s="239" t="s">
        <v>359</v>
      </c>
      <c r="C59" s="244" t="s">
        <v>70</v>
      </c>
      <c r="D59" s="245">
        <v>0.79624418181473522</v>
      </c>
      <c r="E59" s="240">
        <v>9199</v>
      </c>
      <c r="F59" s="232" t="s">
        <v>118</v>
      </c>
      <c r="G59" s="267" t="s">
        <v>200</v>
      </c>
      <c r="H59" s="241">
        <v>3</v>
      </c>
      <c r="I59" s="233">
        <v>1168.1550000000002</v>
      </c>
      <c r="J59" s="242">
        <v>1.968916796144347</v>
      </c>
      <c r="K59" s="266">
        <v>33.385980456360663</v>
      </c>
    </row>
    <row r="60" spans="1:11" ht="16.5">
      <c r="A60" s="238" t="s">
        <v>116</v>
      </c>
      <c r="B60" s="239" t="s">
        <v>323</v>
      </c>
      <c r="C60" s="244" t="s">
        <v>69</v>
      </c>
      <c r="D60" s="245">
        <v>0.86975058995754273</v>
      </c>
      <c r="E60" s="240">
        <v>3021</v>
      </c>
      <c r="F60" s="232" t="s">
        <v>118</v>
      </c>
      <c r="G60" s="267" t="s">
        <v>191</v>
      </c>
      <c r="H60" s="241">
        <v>15</v>
      </c>
      <c r="I60" s="233">
        <v>2422.9639999999999</v>
      </c>
      <c r="J60" s="242">
        <v>0.46816676662027146</v>
      </c>
      <c r="K60" s="266">
        <v>34.503890699914002</v>
      </c>
    </row>
    <row r="61" spans="1:11" ht="16.5">
      <c r="A61" s="238" t="s">
        <v>116</v>
      </c>
      <c r="B61" s="239" t="s">
        <v>469</v>
      </c>
      <c r="C61" s="244" t="s">
        <v>67</v>
      </c>
      <c r="D61" s="245">
        <v>0.84962454591173275</v>
      </c>
      <c r="E61" s="240">
        <v>1635</v>
      </c>
      <c r="F61" s="232" t="s">
        <v>118</v>
      </c>
      <c r="G61" s="267" t="s">
        <v>179</v>
      </c>
      <c r="H61" s="241">
        <v>11</v>
      </c>
      <c r="I61" s="233">
        <v>1612.6469999999999</v>
      </c>
      <c r="J61" s="242">
        <v>0.68210835973402739</v>
      </c>
      <c r="K61" s="266">
        <v>28.524531407059328</v>
      </c>
    </row>
    <row r="62" spans="1:11" ht="16.5">
      <c r="A62" s="238" t="s">
        <v>116</v>
      </c>
      <c r="B62" s="239" t="s">
        <v>294</v>
      </c>
      <c r="C62" s="244" t="s">
        <v>70</v>
      </c>
      <c r="D62" s="245">
        <v>0.79924722354802891</v>
      </c>
      <c r="E62" s="240">
        <v>303</v>
      </c>
      <c r="F62" s="232" t="s">
        <v>117</v>
      </c>
      <c r="G62" s="267" t="s">
        <v>180</v>
      </c>
      <c r="H62" s="241">
        <v>10</v>
      </c>
      <c r="I62" s="233">
        <v>2567.884</v>
      </c>
      <c r="J62" s="242">
        <v>1.781610219316218</v>
      </c>
      <c r="K62" s="266">
        <v>30.570811717812379</v>
      </c>
    </row>
    <row r="63" spans="1:11" ht="16.5">
      <c r="A63" s="238" t="s">
        <v>116</v>
      </c>
      <c r="B63" s="239" t="s">
        <v>295</v>
      </c>
      <c r="C63" s="244" t="s">
        <v>67</v>
      </c>
      <c r="D63" s="245">
        <v>0.82336546476239636</v>
      </c>
      <c r="E63" s="240">
        <v>8497</v>
      </c>
      <c r="F63" s="232" t="s">
        <v>118</v>
      </c>
      <c r="G63" s="267" t="s">
        <v>192</v>
      </c>
      <c r="H63" s="241">
        <v>3</v>
      </c>
      <c r="I63" s="233">
        <v>1841.386</v>
      </c>
      <c r="J63" s="242">
        <v>12.886819361157409</v>
      </c>
      <c r="K63" s="266">
        <v>79.89828003917593</v>
      </c>
    </row>
    <row r="64" spans="1:11" ht="16.5">
      <c r="A64" s="238" t="s">
        <v>116</v>
      </c>
      <c r="B64" s="239" t="s">
        <v>296</v>
      </c>
      <c r="C64" s="244" t="s">
        <v>69</v>
      </c>
      <c r="D64" s="245">
        <v>0.89888964356956247</v>
      </c>
      <c r="E64" s="240">
        <v>3234</v>
      </c>
      <c r="F64" s="232" t="s">
        <v>118</v>
      </c>
      <c r="G64" s="267" t="s">
        <v>191</v>
      </c>
      <c r="H64" s="241">
        <v>2</v>
      </c>
      <c r="I64" s="233">
        <v>2880.723</v>
      </c>
      <c r="J64" s="242">
        <v>0.20828104611238221</v>
      </c>
      <c r="K64" s="266">
        <v>23.709325749126176</v>
      </c>
    </row>
    <row r="65" spans="1:11" ht="16.5">
      <c r="A65" s="238" t="s">
        <v>116</v>
      </c>
      <c r="B65" s="239" t="s">
        <v>641</v>
      </c>
      <c r="C65" s="244" t="s">
        <v>69</v>
      </c>
      <c r="D65" s="245">
        <v>0.88678062519603928</v>
      </c>
      <c r="E65" s="240">
        <v>1360</v>
      </c>
      <c r="F65" s="232" t="s">
        <v>118</v>
      </c>
      <c r="G65" s="267" t="s">
        <v>168</v>
      </c>
      <c r="H65" s="241">
        <v>3</v>
      </c>
      <c r="I65" s="233">
        <v>472.60300000000001</v>
      </c>
      <c r="J65" s="242">
        <v>1.269564518210845</v>
      </c>
      <c r="K65" s="266">
        <v>34.489836078061288</v>
      </c>
    </row>
    <row r="66" spans="1:11" ht="16.5">
      <c r="A66" s="238" t="s">
        <v>116</v>
      </c>
      <c r="B66" s="239" t="s">
        <v>297</v>
      </c>
      <c r="C66" s="244" t="s">
        <v>67</v>
      </c>
      <c r="D66" s="245">
        <v>0.82062144806343629</v>
      </c>
      <c r="E66" s="240">
        <v>1194</v>
      </c>
      <c r="F66" s="232" t="s">
        <v>118</v>
      </c>
      <c r="G66" s="267" t="s">
        <v>200</v>
      </c>
      <c r="H66" s="241">
        <v>3</v>
      </c>
      <c r="I66" s="233">
        <v>1334.5129999999999</v>
      </c>
      <c r="J66" s="242">
        <v>1.5957214508635369</v>
      </c>
      <c r="K66" s="266">
        <v>57.949884268202133</v>
      </c>
    </row>
    <row r="67" spans="1:11" ht="16.5">
      <c r="A67" s="238" t="s">
        <v>116</v>
      </c>
      <c r="B67" s="239" t="s">
        <v>324</v>
      </c>
      <c r="C67" s="244" t="s">
        <v>69</v>
      </c>
      <c r="D67" s="245">
        <v>0.88503027086720309</v>
      </c>
      <c r="E67" s="240">
        <v>9009</v>
      </c>
      <c r="F67" s="232" t="s">
        <v>118</v>
      </c>
      <c r="G67" s="267" t="s">
        <v>190</v>
      </c>
      <c r="H67" s="241">
        <v>2</v>
      </c>
      <c r="I67" s="233">
        <v>2825.4259999999999</v>
      </c>
      <c r="J67" s="242">
        <v>0.24775025075864668</v>
      </c>
      <c r="K67" s="266">
        <v>32.313711277520632</v>
      </c>
    </row>
    <row r="68" spans="1:11" ht="16.5">
      <c r="A68" s="238" t="s">
        <v>116</v>
      </c>
      <c r="B68" s="239" t="s">
        <v>361</v>
      </c>
      <c r="C68" s="244" t="s">
        <v>67</v>
      </c>
      <c r="D68" s="245">
        <v>0.83970910284010791</v>
      </c>
      <c r="E68" s="240">
        <v>9924</v>
      </c>
      <c r="F68" s="232" t="s">
        <v>118</v>
      </c>
      <c r="G68" s="267" t="s">
        <v>192</v>
      </c>
      <c r="H68" s="241">
        <v>5</v>
      </c>
      <c r="I68" s="233">
        <v>2550.5929999999998</v>
      </c>
      <c r="J68" s="242">
        <v>0.66651167003124379</v>
      </c>
      <c r="K68" s="266">
        <v>27.601424453058566</v>
      </c>
    </row>
    <row r="69" spans="1:11" ht="16.5">
      <c r="A69" s="238" t="s">
        <v>116</v>
      </c>
      <c r="B69" s="239" t="s">
        <v>646</v>
      </c>
      <c r="C69" s="244" t="s">
        <v>70</v>
      </c>
      <c r="D69" s="245">
        <v>0.76506631309765583</v>
      </c>
      <c r="E69" s="240">
        <v>5251</v>
      </c>
      <c r="F69" s="232" t="s">
        <v>118</v>
      </c>
      <c r="G69" s="267" t="s">
        <v>206</v>
      </c>
      <c r="H69" s="241">
        <v>2</v>
      </c>
      <c r="I69" s="233">
        <v>2355.8900000000003</v>
      </c>
      <c r="J69" s="242">
        <v>0.29712762480421406</v>
      </c>
      <c r="K69" s="266">
        <v>26.699039428835807</v>
      </c>
    </row>
    <row r="70" spans="1:11" ht="16.5">
      <c r="A70" s="238" t="s">
        <v>116</v>
      </c>
      <c r="B70" s="239" t="s">
        <v>298</v>
      </c>
      <c r="C70" s="244" t="s">
        <v>67</v>
      </c>
      <c r="D70" s="245">
        <v>0.81406330790867021</v>
      </c>
      <c r="E70" s="240">
        <v>411</v>
      </c>
      <c r="F70" s="232" t="s">
        <v>118</v>
      </c>
      <c r="G70" s="267" t="s">
        <v>169</v>
      </c>
      <c r="H70" s="241">
        <v>11</v>
      </c>
      <c r="I70" s="233">
        <v>1696.4209999999998</v>
      </c>
      <c r="J70" s="242">
        <v>1.3410758110155969</v>
      </c>
      <c r="K70" s="266">
        <v>48.815159520967725</v>
      </c>
    </row>
    <row r="71" spans="1:11" ht="16.5">
      <c r="A71" s="238" t="s">
        <v>116</v>
      </c>
      <c r="B71" s="239" t="s">
        <v>299</v>
      </c>
      <c r="C71" s="244" t="s">
        <v>67</v>
      </c>
      <c r="D71" s="245">
        <v>0.83369108862607977</v>
      </c>
      <c r="E71" s="240">
        <v>1213</v>
      </c>
      <c r="F71" s="232" t="s">
        <v>118</v>
      </c>
      <c r="G71" s="267" t="s">
        <v>216</v>
      </c>
      <c r="H71" s="241">
        <v>11</v>
      </c>
      <c r="I71" s="233">
        <v>1955.5019999999997</v>
      </c>
      <c r="J71" s="242">
        <v>1.1250308105028788</v>
      </c>
      <c r="K71" s="266">
        <v>30.887209524715399</v>
      </c>
    </row>
    <row r="72" spans="1:11" ht="16.5">
      <c r="A72" s="238" t="s">
        <v>116</v>
      </c>
      <c r="B72" s="239" t="s">
        <v>396</v>
      </c>
      <c r="C72" s="244" t="s">
        <v>69</v>
      </c>
      <c r="D72" s="245">
        <v>0.8668837116054916</v>
      </c>
      <c r="E72" s="240">
        <v>7447</v>
      </c>
      <c r="F72" s="232" t="s">
        <v>118</v>
      </c>
      <c r="G72" s="267" t="s">
        <v>218</v>
      </c>
      <c r="H72" s="241">
        <v>11</v>
      </c>
      <c r="I72" s="233">
        <v>2083.7359999999999</v>
      </c>
      <c r="J72" s="242">
        <v>1.7276660767006955</v>
      </c>
      <c r="K72" s="266">
        <v>31.673878072846083</v>
      </c>
    </row>
    <row r="73" spans="1:11" ht="16.5">
      <c r="A73" s="238" t="s">
        <v>116</v>
      </c>
      <c r="B73" s="239" t="s">
        <v>365</v>
      </c>
      <c r="C73" s="244" t="s">
        <v>70</v>
      </c>
      <c r="D73" s="245">
        <v>0.79619507896623642</v>
      </c>
      <c r="E73" s="240">
        <v>5125</v>
      </c>
      <c r="F73" s="232" t="s">
        <v>118</v>
      </c>
      <c r="G73" s="267" t="s">
        <v>199</v>
      </c>
      <c r="H73" s="241">
        <v>6</v>
      </c>
      <c r="I73" s="233">
        <v>1977.8720000000001</v>
      </c>
      <c r="J73" s="242">
        <v>1.9718161741508045</v>
      </c>
      <c r="K73" s="266">
        <v>22.549487530032277</v>
      </c>
    </row>
    <row r="74" spans="1:11" ht="16.5">
      <c r="A74" s="238" t="s">
        <v>116</v>
      </c>
      <c r="B74" s="239" t="s">
        <v>301</v>
      </c>
      <c r="C74" s="244" t="s">
        <v>67</v>
      </c>
      <c r="D74" s="245">
        <v>0.81822648053299352</v>
      </c>
      <c r="E74" s="240">
        <v>1462</v>
      </c>
      <c r="F74" s="232" t="s">
        <v>118</v>
      </c>
      <c r="G74" s="267" t="s">
        <v>188</v>
      </c>
      <c r="H74" s="241">
        <v>3</v>
      </c>
      <c r="I74" s="233">
        <v>1803.9569999999999</v>
      </c>
      <c r="J74" s="242">
        <v>1.6795100926973743</v>
      </c>
      <c r="K74" s="266">
        <v>44.535974527044168</v>
      </c>
    </row>
    <row r="75" spans="1:11" ht="16.5">
      <c r="A75" s="238" t="s">
        <v>116</v>
      </c>
      <c r="B75" s="239" t="s">
        <v>368</v>
      </c>
      <c r="C75" s="244" t="s">
        <v>69</v>
      </c>
      <c r="D75" s="245">
        <v>0.85346990921985944</v>
      </c>
      <c r="E75" s="240">
        <v>9411</v>
      </c>
      <c r="F75" s="232" t="s">
        <v>117</v>
      </c>
      <c r="G75" s="267" t="s">
        <v>198</v>
      </c>
      <c r="H75" s="241">
        <v>15</v>
      </c>
      <c r="I75" s="233">
        <v>2685.2959999999994</v>
      </c>
      <c r="J75" s="242">
        <v>0.37239842460570466</v>
      </c>
      <c r="K75" s="266">
        <v>22.157706264039426</v>
      </c>
    </row>
    <row r="76" spans="1:11" ht="16.5">
      <c r="A76" s="238" t="s">
        <v>116</v>
      </c>
      <c r="B76" s="239" t="s">
        <v>304</v>
      </c>
      <c r="C76" s="244" t="s">
        <v>70</v>
      </c>
      <c r="D76" s="245">
        <v>0.76210720368244322</v>
      </c>
      <c r="E76" s="240">
        <v>23</v>
      </c>
      <c r="F76" s="232" t="s">
        <v>117</v>
      </c>
      <c r="G76" s="267" t="s">
        <v>198</v>
      </c>
      <c r="H76" s="241">
        <v>3</v>
      </c>
      <c r="I76" s="233">
        <v>3135.6089999999999</v>
      </c>
      <c r="J76" s="242">
        <v>0.38270077678690168</v>
      </c>
      <c r="K76" s="266">
        <v>38.206294215892349</v>
      </c>
    </row>
    <row r="77" spans="1:11" ht="16.5">
      <c r="A77" s="238" t="s">
        <v>116</v>
      </c>
      <c r="B77" s="239" t="s">
        <v>325</v>
      </c>
      <c r="C77" s="244" t="s">
        <v>69</v>
      </c>
      <c r="D77" s="245">
        <v>0.85642215737165428</v>
      </c>
      <c r="E77" s="240">
        <v>3878</v>
      </c>
      <c r="F77" s="232" t="s">
        <v>117</v>
      </c>
      <c r="G77" s="267" t="s">
        <v>181</v>
      </c>
      <c r="H77" s="241">
        <v>5</v>
      </c>
      <c r="I77" s="233">
        <v>777.19800000000009</v>
      </c>
      <c r="J77" s="242">
        <v>3.3453508629718547</v>
      </c>
      <c r="K77" s="266">
        <v>37.442196197108068</v>
      </c>
    </row>
    <row r="78" spans="1:11" ht="16.5">
      <c r="A78" s="238" t="s">
        <v>116</v>
      </c>
      <c r="B78" s="239" t="s">
        <v>307</v>
      </c>
      <c r="C78" s="244" t="s">
        <v>69</v>
      </c>
      <c r="D78" s="245">
        <v>0.87874674602936242</v>
      </c>
      <c r="E78" s="240">
        <v>7287</v>
      </c>
      <c r="F78" s="232" t="s">
        <v>118</v>
      </c>
      <c r="G78" s="267" t="s">
        <v>216</v>
      </c>
      <c r="H78" s="241">
        <v>7</v>
      </c>
      <c r="I78" s="233">
        <v>2282.1030000000001</v>
      </c>
      <c r="J78" s="242">
        <v>8.763846329460151E-2</v>
      </c>
      <c r="K78" s="266">
        <v>50.085381772864764</v>
      </c>
    </row>
    <row r="79" spans="1:11" ht="16.5">
      <c r="A79" s="238" t="s">
        <v>116</v>
      </c>
      <c r="B79" s="239" t="s">
        <v>308</v>
      </c>
      <c r="C79" s="244" t="s">
        <v>69</v>
      </c>
      <c r="D79" s="245">
        <v>0.86358202914953686</v>
      </c>
      <c r="E79" s="240">
        <v>7601</v>
      </c>
      <c r="F79" s="232" t="s">
        <v>117</v>
      </c>
      <c r="G79" s="267" t="s">
        <v>183</v>
      </c>
      <c r="H79" s="241">
        <v>3</v>
      </c>
      <c r="I79" s="233">
        <v>3651.8960000000002</v>
      </c>
      <c r="J79" s="242">
        <v>0.19168125269722905</v>
      </c>
      <c r="K79" s="266">
        <v>25.356691428233443</v>
      </c>
    </row>
    <row r="80" spans="1:11" ht="16.5">
      <c r="A80" s="238" t="s">
        <v>116</v>
      </c>
      <c r="B80" s="239" t="s">
        <v>309</v>
      </c>
      <c r="C80" s="244" t="s">
        <v>69</v>
      </c>
      <c r="D80" s="245">
        <v>0.87718477992301314</v>
      </c>
      <c r="E80" s="240">
        <v>8795</v>
      </c>
      <c r="F80" s="232" t="s">
        <v>118</v>
      </c>
      <c r="G80" s="267" t="s">
        <v>218</v>
      </c>
      <c r="H80" s="241">
        <v>3</v>
      </c>
      <c r="I80" s="233">
        <v>2989.4459999999999</v>
      </c>
      <c r="J80" s="242">
        <v>3.1029206686615711</v>
      </c>
      <c r="K80" s="266">
        <v>63.592040830156108</v>
      </c>
    </row>
    <row r="81" spans="1:11" ht="16.5">
      <c r="A81" s="238" t="s">
        <v>116</v>
      </c>
      <c r="B81" s="239" t="s">
        <v>310</v>
      </c>
      <c r="C81" s="244" t="s">
        <v>69</v>
      </c>
      <c r="D81" s="245">
        <v>0.86692540866926593</v>
      </c>
      <c r="E81" s="240">
        <v>8262</v>
      </c>
      <c r="F81" s="232" t="s">
        <v>118</v>
      </c>
      <c r="G81" s="267" t="s">
        <v>213</v>
      </c>
      <c r="H81" s="241">
        <v>2</v>
      </c>
      <c r="I81" s="233">
        <v>2283.547</v>
      </c>
      <c r="J81" s="242">
        <v>0.30654065802017649</v>
      </c>
      <c r="K81" s="266">
        <v>40.769907516683475</v>
      </c>
    </row>
    <row r="82" spans="1:11" ht="16.5">
      <c r="A82" s="238" t="s">
        <v>116</v>
      </c>
      <c r="B82" s="239" t="s">
        <v>312</v>
      </c>
      <c r="C82" s="244" t="s">
        <v>67</v>
      </c>
      <c r="D82" s="245">
        <v>0.8438461538461538</v>
      </c>
      <c r="E82" s="240">
        <v>6792</v>
      </c>
      <c r="F82" s="232" t="s">
        <v>117</v>
      </c>
      <c r="G82" s="267" t="s">
        <v>175</v>
      </c>
      <c r="H82" s="241">
        <v>1</v>
      </c>
      <c r="I82" s="233">
        <v>3321.558</v>
      </c>
      <c r="J82" s="242">
        <v>0.42148895187138086</v>
      </c>
      <c r="K82" s="266">
        <v>38.024324729539572</v>
      </c>
    </row>
    <row r="83" spans="1:11" ht="16.5">
      <c r="A83" s="238" t="s">
        <v>116</v>
      </c>
      <c r="B83" s="239" t="s">
        <v>313</v>
      </c>
      <c r="C83" s="244" t="s">
        <v>69</v>
      </c>
      <c r="D83" s="245">
        <v>0.87227722209524539</v>
      </c>
      <c r="E83" s="240">
        <v>1587</v>
      </c>
      <c r="F83" s="232" t="s">
        <v>117</v>
      </c>
      <c r="G83" s="267" t="s">
        <v>166</v>
      </c>
      <c r="H83" s="241">
        <v>13</v>
      </c>
      <c r="I83" s="233">
        <v>2070.0419999999999</v>
      </c>
      <c r="J83" s="242">
        <v>0.10084716662321833</v>
      </c>
      <c r="K83" s="266">
        <v>39.532089316301587</v>
      </c>
    </row>
  </sheetData>
  <mergeCells count="1">
    <mergeCell ref="A2:K2"/>
  </mergeCells>
  <phoneticPr fontId="2" type="noConversion"/>
  <conditionalFormatting sqref="C14:D8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2025-02-04T01:25:46Z</dcterms:modified>
</cp:coreProperties>
</file>