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9408C9DC-27B0-44C0-933F-E7016F818530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명단'!$A$13:$R$48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운전자별!$A$1:$R$92</definedName>
    <definedName name="_xlnm.Print_Area" localSheetId="1">종합!$A$1:$L$147</definedName>
    <definedName name="_xlnm.Print_Area" localSheetId="3">차량별!$A$1:$T$51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50" i="60" l="1"/>
  <c r="F45" i="60"/>
  <c r="F51" i="60"/>
  <c r="F48" i="60"/>
  <c r="F47" i="60"/>
  <c r="F49" i="60"/>
  <c r="F46" i="60"/>
  <c r="F42" i="60"/>
  <c r="F40" i="60"/>
  <c r="F41" i="60"/>
  <c r="F43" i="60"/>
  <c r="F39" i="60"/>
  <c r="F44" i="60"/>
  <c r="A27" i="60" l="1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F34" i="60" l="1"/>
  <c r="F38" i="60"/>
  <c r="F33" i="60"/>
  <c r="F32" i="60"/>
  <c r="F31" i="60"/>
  <c r="F36" i="60"/>
  <c r="F28" i="60"/>
  <c r="F35" i="60"/>
  <c r="F27" i="60"/>
  <c r="F30" i="60"/>
  <c r="F37" i="60"/>
  <c r="F29" i="60"/>
  <c r="J59" i="12" a="1"/>
  <c r="J59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9" i="12" l="1"/>
  <c r="B138" i="12"/>
  <c r="B137" i="12"/>
  <c r="B136" i="12"/>
  <c r="D137" i="12" l="1"/>
  <c r="I137" i="12"/>
  <c r="H137" i="12"/>
  <c r="J137" i="12"/>
  <c r="E137" i="12"/>
  <c r="G137" i="12"/>
  <c r="F137" i="12"/>
  <c r="J138" i="12"/>
  <c r="I138" i="12"/>
  <c r="D138" i="12"/>
  <c r="F138" i="12"/>
  <c r="H138" i="12"/>
  <c r="G138" i="12"/>
  <c r="E138" i="12"/>
  <c r="G136" i="12"/>
  <c r="F136" i="12"/>
  <c r="I136" i="12"/>
  <c r="H136" i="12"/>
  <c r="E136" i="12"/>
  <c r="D136" i="12"/>
  <c r="J136" i="12"/>
  <c r="J139" i="12"/>
  <c r="E139" i="12"/>
  <c r="D139" i="12"/>
  <c r="G139" i="12"/>
  <c r="I139" i="12"/>
  <c r="H139" i="12"/>
  <c r="F139" i="12"/>
  <c r="J10" i="12"/>
  <c r="J35" i="12" s="1"/>
  <c r="N29" i="12"/>
  <c r="D59" i="12" a="1"/>
  <c r="F59" i="12" a="1"/>
  <c r="G59" i="12" a="1"/>
  <c r="I59" i="12" a="1"/>
  <c r="H59" i="12" a="1"/>
  <c r="E59" i="12" a="1"/>
  <c r="F59" i="12" l="1"/>
  <c r="E59" i="12"/>
  <c r="D59" i="12"/>
  <c r="I59" i="12"/>
  <c r="H59" i="12"/>
  <c r="G59" i="12"/>
  <c r="N59" i="12" a="1"/>
  <c r="N59" i="12" l="1"/>
  <c r="K59" i="12" s="1" a="1"/>
  <c r="K59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<sst xmlns="http://schemas.openxmlformats.org/spreadsheetml/2006/main" count="2866" uniqueCount="558">
  <si>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</si>
  <si>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</si>
  <si>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</si>
  <si>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</si>
  <si>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</si>
  <si>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</si>
  <si>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</si>
  <si>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</si>
  <si>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</si>
  <si>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</si>
  <si>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</si>
  <si>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</si>
  <si>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</si>
  <si>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</si>
  <si>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</si>
  <si>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</si>
  <si>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</si>
  <si>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</si>
  <si>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</si>
  <si>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</si>
  <si>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</si>
  <si>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</si>
  <si>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</si>
  <si>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</si>
  <si>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</si>
  <si>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</si>
  <si>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</si>
  <si>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</si>
  <si>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</si>
  <si>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</si>
  <si>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</si>
  <si>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</si>
  <si>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</si>
  <si>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</si>
  <si>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</si>
  <si>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</si>
  <si>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</si>
  <si>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</si>
  <si>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</si>
  <si>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</si>
  <si>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</si>
  <si>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</si>
  <si>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</si>
  <si>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</si>
  <si>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</si>
  <si>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</si>
  <si>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</si>
  <si>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</si>
  <si>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</si>
  <si>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</si>
  <si>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</si>
  <si>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</si>
  <si>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</si>
  <si>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</si>
  <si>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</si>
  <si>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</si>
  <si>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</si>
  <si>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</si>
  <si>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</si>
  <si>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</si>
  <si>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</si>
  <si>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</si>
  <si>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</si>
  <si>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</si>
  <si>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</si>
  <si>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</si>
  <si>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</si>
  <si>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</si>
  <si>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</si>
  <si>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</si>
  <si>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</si>
  <si>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</si>
  <si>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</si>
  <si>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</si>
  <si>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</si>
  <si>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</si>
  <si>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</si>
  <si>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</si>
  <si>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</si>
  <si>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</si>
  <si>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</si>
  <si>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</si>
  <si>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</si>
  <si>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</si>
  <si>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</si>
  <si>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</si>
  <si>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</si>
  <si>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</si>
  <si>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</si>
  <si>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</si>
  <si>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</si>
  <si>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</si>
  <si>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</si>
  <si>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</si>
  <si>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</si>
  <si>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</si>
  <si>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</si>
  <si>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</si>
  <si>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</si>
  <si>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</si>
  <si>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</si>
  <si>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</si>
  <si>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</si>
  <si>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</si>
  <si>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</si>
  <si>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</si>
  <si>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</si>
  <si>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</si>
  <si>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</si>
  <si>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</si>
  <si>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</si>
  <si>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</si>
  <si>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</si>
  <si>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</si>
  <si>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</si>
  <si>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</si>
  <si>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신화여객</t>
  </si>
  <si>
    <t>34</t>
  </si>
  <si>
    <t>37</t>
  </si>
  <si>
    <t>526</t>
  </si>
  <si>
    <t>555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</si>
  <si>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</si>
  <si>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</si>
  <si>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</si>
  <si>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</si>
  <si>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</si>
  <si>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</si>
  <si>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</si>
  <si>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</si>
  <si>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</si>
  <si>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</si>
  <si>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</si>
  <si>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</si>
  <si>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</si>
  <si>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</si>
  <si>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</si>
  <si>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</si>
  <si>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</si>
  <si>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</si>
  <si>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</si>
  <si>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</si>
  <si>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</si>
  <si>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</si>
  <si>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</si>
  <si>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</si>
  <si>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</si>
  <si>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</si>
  <si>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</si>
  <si>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</si>
  <si>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</si>
  <si>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</si>
  <si>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</si>
  <si>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</si>
  <si>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</si>
  <si>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</si>
  <si>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</si>
  <si>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</si>
  <si>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</si>
  <si>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</si>
  <si>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</si>
  <si>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</si>
  <si>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</si>
  <si>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</si>
  <si>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</si>
  <si>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중형</t>
  </si>
  <si>
    <t>A</t>
    <phoneticPr fontId="2" type="noConversion"/>
  </si>
  <si>
    <t>대형</t>
  </si>
  <si>
    <t>신화여객</t>
    <phoneticPr fontId="2" type="noConversion"/>
  </si>
  <si>
    <t>71바1115</t>
  </si>
  <si>
    <t>3434</t>
  </si>
  <si>
    <t>71바5106</t>
  </si>
  <si>
    <t>71바6152</t>
  </si>
  <si>
    <t>71바6154</t>
  </si>
  <si>
    <t>71바6156</t>
  </si>
  <si>
    <t>71바6158</t>
  </si>
  <si>
    <t>71바6160</t>
  </si>
  <si>
    <t>72바1094</t>
  </si>
  <si>
    <t>72바1095</t>
  </si>
  <si>
    <t>72바1096</t>
  </si>
  <si>
    <t>신화여객34C1</t>
  </si>
  <si>
    <t>72바1097</t>
  </si>
  <si>
    <t>72바1100</t>
  </si>
  <si>
    <t>72바1108</t>
  </si>
  <si>
    <t>72바1110</t>
  </si>
  <si>
    <t>72바1113</t>
  </si>
  <si>
    <t>72바1114</t>
  </si>
  <si>
    <t>72바1472</t>
  </si>
  <si>
    <t>72바1473</t>
  </si>
  <si>
    <t>71바6165</t>
  </si>
  <si>
    <t>71바6167</t>
  </si>
  <si>
    <t>71바6168</t>
  </si>
  <si>
    <t>71바6169</t>
  </si>
  <si>
    <t>71바6171</t>
  </si>
  <si>
    <t>71바5101</t>
  </si>
  <si>
    <t>71바5105</t>
  </si>
  <si>
    <t>71바5107</t>
  </si>
  <si>
    <t>71바5108</t>
  </si>
  <si>
    <t>72바1102</t>
  </si>
  <si>
    <t>72바1109</t>
  </si>
  <si>
    <t>72바1112</t>
  </si>
  <si>
    <t>71바6151</t>
  </si>
  <si>
    <t>71바6153</t>
  </si>
  <si>
    <t>71바6159</t>
  </si>
  <si>
    <t>73아2101</t>
  </si>
  <si>
    <t>곽현용</t>
  </si>
  <si>
    <t>권기홍</t>
  </si>
  <si>
    <t>김대원</t>
  </si>
  <si>
    <t>김동호</t>
  </si>
  <si>
    <t>김명규</t>
  </si>
  <si>
    <t>김석호</t>
  </si>
  <si>
    <t>김성윤</t>
  </si>
  <si>
    <t>김정철</t>
  </si>
  <si>
    <t>김지훈</t>
  </si>
  <si>
    <t>김진수B</t>
  </si>
  <si>
    <t>김창일</t>
  </si>
  <si>
    <t>김학광</t>
  </si>
  <si>
    <t>김현배</t>
  </si>
  <si>
    <t>김형석</t>
  </si>
  <si>
    <t>남윤기</t>
  </si>
  <si>
    <t>모환경</t>
  </si>
  <si>
    <t>박상기</t>
  </si>
  <si>
    <t>박영석</t>
  </si>
  <si>
    <t>박준수</t>
  </si>
  <si>
    <t>배수민</t>
  </si>
  <si>
    <t>서낙준</t>
  </si>
  <si>
    <t>서동욱</t>
  </si>
  <si>
    <t>송동규</t>
  </si>
  <si>
    <t>신종민</t>
  </si>
  <si>
    <t>엄인호</t>
  </si>
  <si>
    <t>용일국</t>
  </si>
  <si>
    <t>윤영철</t>
  </si>
  <si>
    <t>윤완수</t>
  </si>
  <si>
    <t>윤청락</t>
  </si>
  <si>
    <t>윤택수</t>
  </si>
  <si>
    <t>이강민</t>
  </si>
  <si>
    <t>이경환</t>
  </si>
  <si>
    <t>이기학</t>
  </si>
  <si>
    <t>이득희</t>
  </si>
  <si>
    <t>이성진</t>
  </si>
  <si>
    <t>이재형</t>
  </si>
  <si>
    <t>이주호</t>
  </si>
  <si>
    <t>이진영</t>
  </si>
  <si>
    <t>임종수</t>
  </si>
  <si>
    <t>장문성</t>
  </si>
  <si>
    <t>장병문</t>
  </si>
  <si>
    <t>전영택</t>
  </si>
  <si>
    <t>조성근</t>
  </si>
  <si>
    <t>주상건</t>
  </si>
  <si>
    <t>최동석</t>
  </si>
  <si>
    <t>최용선</t>
  </si>
  <si>
    <t>최진혁</t>
  </si>
  <si>
    <t>한상천</t>
  </si>
  <si>
    <t>한정규</t>
  </si>
  <si>
    <t>한종현</t>
  </si>
  <si>
    <t>홍천수</t>
  </si>
  <si>
    <t>박종진</t>
  </si>
  <si>
    <t>이한남</t>
  </si>
  <si>
    <t>장주현</t>
  </si>
  <si>
    <t>전진호</t>
  </si>
  <si>
    <t>신화여객34D1</t>
  </si>
  <si>
    <t>신화여객34D4</t>
  </si>
  <si>
    <t>신화여객34F1</t>
  </si>
  <si>
    <t>신화여객34D3</t>
  </si>
  <si>
    <t>72바1098</t>
  </si>
  <si>
    <t>신화여객34F2</t>
  </si>
  <si>
    <t>신화여객34D2</t>
  </si>
  <si>
    <t>정영환</t>
  </si>
  <si>
    <t>=</t>
  </si>
  <si>
    <t>72바1111</t>
  </si>
  <si>
    <t>강천성</t>
  </si>
  <si>
    <t>문태철</t>
  </si>
  <si>
    <t>손철종</t>
  </si>
  <si>
    <t>윤부수</t>
  </si>
  <si>
    <t>이옥선</t>
  </si>
  <si>
    <t>채건</t>
  </si>
  <si>
    <t>0%(0명)</t>
  </si>
  <si>
    <t>인천전체</t>
  </si>
  <si>
    <t>신화여객34F4</t>
  </si>
  <si>
    <t>신화여객34F3</t>
  </si>
  <si>
    <t>3737</t>
  </si>
  <si>
    <t>신화여객37F1</t>
  </si>
  <si>
    <t>신화여객37D1</t>
  </si>
  <si>
    <t>신화여객37D2</t>
  </si>
  <si>
    <t>신화여객37D3</t>
  </si>
  <si>
    <t>526526</t>
  </si>
  <si>
    <t>신화여객526D1</t>
  </si>
  <si>
    <t>555555</t>
  </si>
  <si>
    <t>신화여객555A1</t>
  </si>
  <si>
    <t>신화여객555C2</t>
  </si>
  <si>
    <t>신화여객555C1</t>
  </si>
  <si>
    <t>김영현</t>
  </si>
  <si>
    <t>김웅철</t>
  </si>
  <si>
    <t>김정현</t>
  </si>
  <si>
    <t>석응규</t>
  </si>
  <si>
    <t>이용권</t>
  </si>
  <si>
    <t>최상준</t>
  </si>
  <si>
    <t>개선율(유카전)</t>
  </si>
  <si>
    <t>순위</t>
  </si>
  <si>
    <t>고동윤</t>
  </si>
  <si>
    <t>72바1103</t>
  </si>
  <si>
    <t>고한석</t>
  </si>
  <si>
    <t>우수한</t>
  </si>
  <si>
    <t>정성수</t>
  </si>
  <si>
    <t>조집현</t>
  </si>
  <si>
    <t>71바6155</t>
  </si>
  <si>
    <t>신화여객34C2</t>
  </si>
  <si>
    <t>▲</t>
  </si>
  <si>
    <t>신화여객526D2</t>
  </si>
  <si>
    <t>신화여객526D3</t>
  </si>
  <si>
    <t>신화여객555B1</t>
  </si>
  <si>
    <t>권오선</t>
  </si>
  <si>
    <t>71바6164</t>
  </si>
  <si>
    <t>이덕선</t>
  </si>
  <si>
    <t>71바6161</t>
  </si>
  <si>
    <t>71바6166</t>
  </si>
  <si>
    <t>71바6173</t>
  </si>
  <si>
    <t>71바6162</t>
  </si>
  <si>
    <t>한광목</t>
  </si>
  <si>
    <t>71바6170</t>
  </si>
  <si>
    <t>72바1106</t>
  </si>
  <si>
    <t>71바5104</t>
  </si>
  <si>
    <t>변장균</t>
  </si>
  <si>
    <t>신창균</t>
  </si>
  <si>
    <t>이희광</t>
  </si>
  <si>
    <t>임창순</t>
  </si>
  <si>
    <t>장세영</t>
  </si>
  <si>
    <t>장진구</t>
  </si>
  <si>
    <t>정태훈</t>
  </si>
  <si>
    <t>신화여객34C4</t>
  </si>
  <si>
    <t>신화여객34C5</t>
  </si>
  <si>
    <t>신화여객34C6</t>
  </si>
  <si>
    <t>신화여객34D5</t>
  </si>
  <si>
    <t>신화여객34D6</t>
  </si>
  <si>
    <t>신화여객34D8</t>
  </si>
  <si>
    <t>신화여객34C7</t>
  </si>
  <si>
    <t>신화여객34C3</t>
  </si>
  <si>
    <t>신화여객37B1</t>
  </si>
  <si>
    <t>신화여객37C1</t>
  </si>
  <si>
    <t>신화여객37C3</t>
  </si>
  <si>
    <t>신화여객37C2</t>
  </si>
  <si>
    <t>신화여객526C1</t>
  </si>
  <si>
    <t>신화여객526C3</t>
  </si>
  <si>
    <t>신화여객526C2</t>
  </si>
  <si>
    <t>신화여객526C5</t>
  </si>
  <si>
    <t>신화여객526C4</t>
  </si>
  <si>
    <t>신화여객555S1</t>
  </si>
  <si>
    <t>C</t>
    <phoneticPr fontId="2" type="noConversion"/>
  </si>
  <si>
    <t>D</t>
    <phoneticPr fontId="2" type="noConversion"/>
  </si>
  <si>
    <t>▽</t>
  </si>
  <si>
    <t>신화여객37B2</t>
  </si>
  <si>
    <t>신화여객37C4</t>
  </si>
  <si>
    <t>김종용</t>
  </si>
  <si>
    <t>정재호</t>
  </si>
  <si>
    <t>조해주</t>
  </si>
  <si>
    <t>32%(7명)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</si>
  <si>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</si>
  <si>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</si>
  <si>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</si>
  <si>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</si>
  <si>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</si>
  <si>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</si>
  <si>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</si>
  <si>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3737F</t>
  </si>
  <si>
    <t>526526C</t>
  </si>
  <si>
    <t>526526F</t>
  </si>
  <si>
    <t>신화여객526F1</t>
  </si>
  <si>
    <t>3737D</t>
  </si>
  <si>
    <t>555555S</t>
  </si>
  <si>
    <t>3434C</t>
  </si>
  <si>
    <t>3737C</t>
  </si>
  <si>
    <t>526526B</t>
  </si>
  <si>
    <t>3737S</t>
  </si>
  <si>
    <t>신화여객37S1</t>
  </si>
  <si>
    <t>신화여객526B1</t>
  </si>
  <si>
    <t>3434D</t>
  </si>
  <si>
    <t>3434F</t>
  </si>
  <si>
    <t>526526D</t>
  </si>
  <si>
    <t>3434B</t>
  </si>
  <si>
    <t>신화여객34B3</t>
  </si>
  <si>
    <t>신화여객37F2</t>
  </si>
  <si>
    <t>3737A</t>
  </si>
  <si>
    <t>신화여객37A2</t>
  </si>
  <si>
    <t>3434A</t>
  </si>
  <si>
    <t>신화여객34A3</t>
  </si>
  <si>
    <t>신화여객526B3</t>
  </si>
  <si>
    <t>신화여객34B4</t>
  </si>
  <si>
    <t>신화여객34F9</t>
  </si>
  <si>
    <t>555555C</t>
  </si>
  <si>
    <t>신화여객526D4</t>
  </si>
  <si>
    <t>신화여객34F6</t>
  </si>
  <si>
    <t>신화여객34C9</t>
  </si>
  <si>
    <t>신화여객526D5</t>
  </si>
  <si>
    <t>신화여객526B4</t>
  </si>
  <si>
    <t>신화여객34B5</t>
  </si>
  <si>
    <t>신화여객34B2</t>
  </si>
  <si>
    <t>신화여객34D7</t>
  </si>
  <si>
    <t>신화여객34F8</t>
  </si>
  <si>
    <t>신화여객37A3</t>
  </si>
  <si>
    <t>신화여객34C8</t>
  </si>
  <si>
    <t>신화여객34C11</t>
  </si>
  <si>
    <t>신화여객34A1</t>
  </si>
  <si>
    <t>신화여객37A1</t>
  </si>
  <si>
    <t>신화여객34A2</t>
  </si>
  <si>
    <t>신화여객34F7</t>
  </si>
  <si>
    <t>3737B</t>
  </si>
  <si>
    <t>신화여객34B1</t>
  </si>
  <si>
    <t>3434S</t>
  </si>
  <si>
    <t>신화여객34S1</t>
  </si>
  <si>
    <t>신화여객526B2</t>
  </si>
  <si>
    <t>신화여객34F5</t>
  </si>
  <si>
    <t>신화여객34C10</t>
  </si>
  <si>
    <t>526526A</t>
  </si>
  <si>
    <t>신화여객526A1</t>
  </si>
  <si>
    <t>신화여객526F2</t>
  </si>
  <si>
    <t>신화여객526B5</t>
  </si>
  <si>
    <t>신화여객37F3</t>
  </si>
  <si>
    <t>14%(3명)</t>
  </si>
  <si>
    <t>45%(5명)</t>
  </si>
  <si>
    <t>23%(5명)</t>
  </si>
  <si>
    <t>대비</t>
  </si>
  <si>
    <t>신화여객37D4</t>
  </si>
  <si>
    <t>71바5102</t>
  </si>
  <si>
    <t>신화여객555D1</t>
  </si>
  <si>
    <t>555555A</t>
  </si>
  <si>
    <t>신화여객37B3</t>
  </si>
  <si>
    <t>신화여객34S2</t>
  </si>
  <si>
    <t>박영일</t>
  </si>
  <si>
    <t>신화여객34B6</t>
  </si>
  <si>
    <t>이남철</t>
  </si>
  <si>
    <t>555555D</t>
  </si>
  <si>
    <t>25'01</t>
  </si>
  <si>
    <t>분석기간: 25.01.01~25.01.31</t>
  </si>
  <si>
    <t>20%(1명)</t>
  </si>
  <si>
    <t>11%(1명)</t>
  </si>
  <si>
    <t>22%(2명)</t>
  </si>
  <si>
    <t>18%(2명)</t>
  </si>
  <si>
    <t>44%(4명)</t>
  </si>
  <si>
    <t>8%(7명)</t>
  </si>
  <si>
    <t>10%(9명)</t>
  </si>
  <si>
    <t>17%(15명)</t>
  </si>
  <si>
    <t>25%(22명)</t>
  </si>
  <si>
    <t>22%(19명)</t>
  </si>
  <si>
    <t>18%(16명)</t>
  </si>
  <si>
    <t>19위/(32개사)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</si>
  <si>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</si>
  <si>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</si>
  <si>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</si>
  <si>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</si>
  <si>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</si>
  <si>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</si>
  <si>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</si>
  <si>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</si>
  <si>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</si>
  <si>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</si>
  <si>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</si>
  <si>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</si>
  <si>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</si>
  <si>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52460741875.094</t>
  </si>
  <si>
    <t>신화여객526F3</t>
  </si>
  <si>
    <t>52452832457.339</t>
  </si>
  <si>
    <t>5242677465.945</t>
  </si>
  <si>
    <t>52437882047.947</t>
  </si>
  <si>
    <t>5244842203.75</t>
  </si>
  <si>
    <t>5243126966.478</t>
  </si>
  <si>
    <t>52413212337.868</t>
  </si>
  <si>
    <t>5247001542.14</t>
  </si>
  <si>
    <t>52495731766.489</t>
  </si>
  <si>
    <t>5249318330.878</t>
  </si>
  <si>
    <t>52435962672.412</t>
  </si>
  <si>
    <t>5244859623.435</t>
  </si>
  <si>
    <t>5243182797.756</t>
  </si>
  <si>
    <t>52482201309.835</t>
  </si>
  <si>
    <t>5247379796.237</t>
  </si>
  <si>
    <t>52467831984.614</t>
  </si>
  <si>
    <t>52474662028.758</t>
  </si>
  <si>
    <t>52468532402.176</t>
  </si>
  <si>
    <t>신화여객34S3</t>
  </si>
  <si>
    <t>5247670488.435</t>
  </si>
  <si>
    <t>5249732458.273</t>
  </si>
  <si>
    <t>5247152202.784</t>
  </si>
  <si>
    <t>52434371816.272</t>
  </si>
  <si>
    <t>52453832355.331</t>
  </si>
  <si>
    <t>52421351675.964</t>
  </si>
  <si>
    <t>5243411651.72</t>
  </si>
  <si>
    <t>5243129379.911</t>
  </si>
  <si>
    <t>52489462140.648</t>
  </si>
  <si>
    <t>5246216081.503</t>
  </si>
  <si>
    <t>5248248424.385</t>
  </si>
  <si>
    <t>52447641519.768</t>
  </si>
  <si>
    <t>52485031754.978</t>
  </si>
  <si>
    <t>신화여객526F4</t>
  </si>
  <si>
    <t>52471142386.477</t>
  </si>
  <si>
    <t>신화여객34B7</t>
  </si>
  <si>
    <t>52418592315.909</t>
  </si>
  <si>
    <t>52452172446.646</t>
  </si>
  <si>
    <t>52467672261.024</t>
  </si>
  <si>
    <t>52410352032.736</t>
  </si>
  <si>
    <t>52456122485.879</t>
  </si>
  <si>
    <t>5247241006.915</t>
  </si>
  <si>
    <t>신화여객555S2</t>
  </si>
  <si>
    <t>52466534886.936</t>
  </si>
  <si>
    <t>52413132504.37</t>
  </si>
  <si>
    <t>52455272638.461</t>
  </si>
  <si>
    <t>5244221973.012</t>
  </si>
  <si>
    <t>52450372565.758</t>
  </si>
  <si>
    <t>52499712628.417</t>
  </si>
  <si>
    <t>5244872538.859</t>
  </si>
  <si>
    <t>신화여객34D10</t>
  </si>
  <si>
    <t>52432416486.089</t>
  </si>
  <si>
    <t>52438732509.719</t>
  </si>
  <si>
    <t>52471182630.545</t>
  </si>
  <si>
    <t>52410162738.2</t>
  </si>
  <si>
    <t>52445002370.525</t>
  </si>
  <si>
    <t>52449194722.52</t>
  </si>
  <si>
    <t>52433662384.657</t>
  </si>
  <si>
    <t>52470402361.001</t>
  </si>
  <si>
    <t>52483091837.361</t>
  </si>
  <si>
    <t>52449221949.134</t>
  </si>
  <si>
    <t>524472364.499</t>
  </si>
  <si>
    <t>52484392893.366</t>
  </si>
  <si>
    <t>신화여객34A4</t>
  </si>
  <si>
    <t>52466111942.462</t>
  </si>
  <si>
    <t>52453522544.545</t>
  </si>
  <si>
    <t>5248833727.368</t>
  </si>
  <si>
    <t>52487882136.856</t>
  </si>
  <si>
    <t>52444305700.951</t>
  </si>
  <si>
    <t>52449472343.985</t>
  </si>
  <si>
    <t>52425021848.136</t>
  </si>
  <si>
    <t>신화여객37S2</t>
  </si>
  <si>
    <t>52433302379.475</t>
  </si>
  <si>
    <t>52423212596.119</t>
  </si>
  <si>
    <t>5244657388.62</t>
  </si>
  <si>
    <t>52459154243.913</t>
  </si>
  <si>
    <t>5241312633.871</t>
  </si>
  <si>
    <t>5247820269.709</t>
  </si>
  <si>
    <t>52458771312.218</t>
  </si>
  <si>
    <t>52440215626.484</t>
  </si>
  <si>
    <t>52482922128.331</t>
  </si>
  <si>
    <t>52465052397.363</t>
  </si>
  <si>
    <t>52479701979.827</t>
  </si>
  <si>
    <t>52488052192.381</t>
  </si>
  <si>
    <t>52482572445.019</t>
  </si>
  <si>
    <t>524517418.914</t>
  </si>
  <si>
    <t>5246054195.778</t>
  </si>
  <si>
    <t>52436262623.902</t>
  </si>
  <si>
    <t>신화여객34D9</t>
  </si>
  <si>
    <t>52494944285.501</t>
  </si>
  <si>
    <t>5249291332.373</t>
  </si>
  <si>
    <t>52427562695.222</t>
  </si>
  <si>
    <t>52427871308.368</t>
  </si>
  <si>
    <t>52464504.881</t>
  </si>
  <si>
    <t>52482361828.344</t>
  </si>
  <si>
    <t>52413005614.477</t>
  </si>
  <si>
    <t>52448712550.549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</si>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</sst>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0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30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0" fontId="50" fillId="12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7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2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1" applyFont="1" applyFill="1" applyBorder="1" applyAlignment="1">
      <alignment horizontal="center" vertical="center" wrapText="1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3" fillId="13" borderId="0" xfId="0" applyNumberFormat="1" applyFont="1" applyFill="1" applyAlignment="1">
      <alignment horizontal="center" vertical="center" wrapText="1"/>
    </xf>
    <xf numFmtId="176" fontId="62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4" fillId="12" borderId="0" xfId="1" applyFont="1" applyFill="1" applyBorder="1" applyAlignment="1">
      <alignment horizontal="right" vertical="center"/>
    </xf>
    <xf numFmtId="10" fontId="64" fillId="12" borderId="0" xfId="2" applyNumberFormat="1" applyFont="1" applyFill="1" applyBorder="1" applyAlignment="1">
      <alignment horizontal="right" vertical="center"/>
    </xf>
    <xf numFmtId="179" fontId="64" fillId="12" borderId="0" xfId="0" applyNumberFormat="1" applyFont="1" applyFill="1" applyAlignment="1">
      <alignment horizontal="right" vertical="center"/>
    </xf>
    <xf numFmtId="181" fontId="64" fillId="12" borderId="0" xfId="0" applyNumberFormat="1" applyFont="1" applyFill="1" applyAlignment="1">
      <alignment horizontal="right" vertical="center"/>
    </xf>
    <xf numFmtId="182" fontId="64" fillId="12" borderId="0" xfId="0" applyNumberFormat="1" applyFont="1" applyFill="1" applyAlignment="1">
      <alignment horizontal="right" vertical="center"/>
    </xf>
    <xf numFmtId="0" fontId="64" fillId="12" borderId="0" xfId="0" applyFont="1" applyFill="1" applyAlignment="1">
      <alignment horizontal="right" vertical="center"/>
    </xf>
    <xf numFmtId="177" fontId="64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4" fillId="5" borderId="0" xfId="1" applyFont="1" applyFill="1" applyBorder="1" applyAlignment="1">
      <alignment horizontal="right" vertical="center"/>
    </xf>
    <xf numFmtId="10" fontId="64" fillId="5" borderId="0" xfId="2" applyNumberFormat="1" applyFont="1" applyFill="1" applyBorder="1" applyAlignment="1">
      <alignment horizontal="right" vertical="center"/>
    </xf>
    <xf numFmtId="179" fontId="64" fillId="5" borderId="0" xfId="0" applyNumberFormat="1" applyFont="1" applyFill="1" applyAlignment="1">
      <alignment horizontal="right" vertical="center"/>
    </xf>
    <xf numFmtId="181" fontId="64" fillId="5" borderId="0" xfId="0" applyNumberFormat="1" applyFont="1" applyFill="1" applyAlignment="1">
      <alignment horizontal="right" vertical="center"/>
    </xf>
    <xf numFmtId="182" fontId="64" fillId="5" borderId="0" xfId="0" applyNumberFormat="1" applyFont="1" applyFill="1" applyAlignment="1">
      <alignment horizontal="right" vertical="center"/>
    </xf>
    <xf numFmtId="0" fontId="64" fillId="5" borderId="0" xfId="0" applyFont="1" applyFill="1" applyAlignment="1">
      <alignment horizontal="right" vertical="center"/>
    </xf>
    <xf numFmtId="177" fontId="64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7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0" fontId="43" fillId="9" borderId="26" xfId="2" applyNumberFormat="1" applyFont="1" applyFill="1" applyBorder="1" applyAlignment="1">
      <alignment horizontal="center" vertical="center" wrapText="1"/>
    </xf>
    <xf numFmtId="41" fontId="64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77" fontId="74" fillId="0" borderId="43" xfId="4" applyNumberFormat="1" applyFont="1" applyFill="1" applyBorder="1" applyAlignment="1">
      <alignment horizontal="center" vertical="center" wrapText="1"/>
    </xf>
    <xf numFmtId="177" fontId="72" fillId="17" borderId="43" xfId="4" applyNumberFormat="1" applyFont="1" applyFill="1" applyBorder="1" applyAlignment="1">
      <alignment horizontal="center" vertical="center" wrapText="1"/>
    </xf>
    <xf numFmtId="9" fontId="72" fillId="0" borderId="44" xfId="563" applyFont="1" applyFill="1" applyBorder="1" applyAlignment="1">
      <alignment horizontal="center" vertical="center"/>
    </xf>
    <xf numFmtId="9" fontId="75" fillId="0" borderId="46" xfId="563" applyFont="1" applyFill="1" applyBorder="1" applyAlignment="1">
      <alignment horizontal="center" vertical="center"/>
    </xf>
    <xf numFmtId="178" fontId="75" fillId="0" borderId="46" xfId="563" applyNumberFormat="1" applyFont="1" applyFill="1" applyBorder="1" applyAlignment="1">
      <alignment horizontal="center" vertical="center"/>
    </xf>
    <xf numFmtId="0" fontId="76" fillId="16" borderId="45" xfId="562" applyNumberFormat="1" applyFont="1" applyFill="1" applyBorder="1" applyAlignment="1">
      <alignment horizontal="center" vertical="center"/>
    </xf>
    <xf numFmtId="178" fontId="74" fillId="0" borderId="47" xfId="563" applyNumberFormat="1" applyFont="1" applyFill="1" applyBorder="1" applyAlignment="1">
      <alignment horizontal="right" vertical="center" wrapText="1"/>
    </xf>
    <xf numFmtId="10" fontId="72" fillId="17" borderId="47" xfId="563" applyNumberFormat="1" applyFont="1" applyFill="1" applyBorder="1" applyAlignment="1">
      <alignment horizontal="center" vertical="center" wrapText="1"/>
    </xf>
    <xf numFmtId="178" fontId="72" fillId="0" borderId="46" xfId="563" applyNumberFormat="1" applyFont="1" applyFill="1" applyBorder="1" applyAlignment="1">
      <alignment horizontal="right" vertical="center"/>
    </xf>
    <xf numFmtId="0" fontId="73" fillId="16" borderId="48" xfId="562" applyNumberFormat="1" applyFont="1" applyFill="1" applyBorder="1" applyAlignment="1">
      <alignment horizontal="center" vertical="center"/>
    </xf>
    <xf numFmtId="10" fontId="74" fillId="0" borderId="49" xfId="563" applyNumberFormat="1" applyFont="1" applyFill="1" applyBorder="1" applyAlignment="1">
      <alignment horizontal="center" vertical="center" wrapText="1"/>
    </xf>
    <xf numFmtId="187" fontId="77" fillId="17" borderId="49" xfId="563" applyNumberFormat="1" applyFont="1" applyFill="1" applyBorder="1" applyAlignment="1">
      <alignment horizontal="centerContinuous" vertical="center"/>
    </xf>
    <xf numFmtId="187" fontId="77" fillId="17" borderId="50" xfId="563" applyNumberFormat="1" applyFont="1" applyFill="1" applyBorder="1" applyAlignment="1">
      <alignment horizontal="centerContinuous" vertical="center"/>
    </xf>
    <xf numFmtId="0" fontId="78" fillId="0" borderId="0" xfId="0" applyFont="1">
      <alignment vertical="center"/>
    </xf>
    <xf numFmtId="9" fontId="78" fillId="0" borderId="0" xfId="2" applyFont="1" applyFill="1" applyBorder="1">
      <alignment vertical="center"/>
    </xf>
    <xf numFmtId="9" fontId="29" fillId="0" borderId="0" xfId="2" applyFont="1" applyFill="1" applyBorder="1">
      <alignment vertical="center"/>
    </xf>
    <xf numFmtId="184" fontId="8" fillId="0" borderId="0" xfId="1" applyNumberFormat="1" applyFont="1" applyFill="1" applyBorder="1">
      <alignment vertical="center"/>
    </xf>
    <xf numFmtId="0" fontId="53" fillId="0" borderId="0" xfId="568" applyFont="1" applyAlignment="1">
      <alignment horizontal="right"/>
    </xf>
    <xf numFmtId="188" fontId="29" fillId="0" borderId="0" xfId="2" applyNumberFormat="1" applyFont="1">
      <alignment vertical="center"/>
    </xf>
    <xf numFmtId="180" fontId="59" fillId="12" borderId="0" xfId="0" applyNumberFormat="1" applyFont="1" applyFill="1" applyAlignment="1">
      <alignment horizontal="center" vertical="center"/>
    </xf>
    <xf numFmtId="180" fontId="59" fillId="5" borderId="0" xfId="0" applyNumberFormat="1" applyFont="1" applyFill="1" applyAlignment="1">
      <alignment horizontal="center" vertical="center"/>
    </xf>
    <xf numFmtId="41" fontId="29" fillId="0" borderId="0" xfId="1" applyFont="1" applyFill="1" applyBorder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0" fontId="79" fillId="0" borderId="0" xfId="562" applyNumberFormat="1" applyFont="1">
      <alignment vertical="center"/>
    </xf>
    <xf numFmtId="0" fontId="80" fillId="0" borderId="0" xfId="562" applyNumberFormat="1" applyFont="1">
      <alignment vertical="center"/>
    </xf>
    <xf numFmtId="9" fontId="79" fillId="0" borderId="0" xfId="563" applyFont="1" applyFill="1" applyBorder="1" applyAlignment="1">
      <alignment horizontal="center" vertical="center"/>
    </xf>
    <xf numFmtId="0" fontId="81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2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4" fillId="0" borderId="0" xfId="563" applyFont="1" applyFill="1" applyBorder="1" applyAlignment="1">
      <alignment horizontal="center"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72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49" fontId="59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4" fillId="14" borderId="0" xfId="563" applyFont="1" applyFill="1" applyBorder="1" applyAlignment="1">
      <alignment horizontal="center" vertical="center" wrapText="1"/>
    </xf>
    <xf numFmtId="49" fontId="64" fillId="14" borderId="0" xfId="562" applyNumberFormat="1" applyFont="1" applyFill="1" applyAlignment="1">
      <alignment horizontal="center" vertical="center" wrapText="1"/>
    </xf>
    <xf numFmtId="49" fontId="70" fillId="14" borderId="0" xfId="562" applyNumberFormat="1" applyFont="1" applyFill="1" applyAlignment="1">
      <alignment horizontal="center" vertical="center" wrapText="1"/>
    </xf>
    <xf numFmtId="180" fontId="59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1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0" fillId="15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88" fillId="15" borderId="0" xfId="562" applyNumberFormat="1" applyFont="1" applyFill="1">
      <alignment vertical="center"/>
    </xf>
    <xf numFmtId="195" fontId="88" fillId="15" borderId="0" xfId="562" applyNumberFormat="1" applyFont="1" applyFill="1" applyAlignment="1">
      <alignment horizontal="left" vertical="center"/>
    </xf>
    <xf numFmtId="10" fontId="88" fillId="15" borderId="0" xfId="563" applyNumberFormat="1" applyFont="1" applyFill="1" applyBorder="1">
      <alignment vertical="center"/>
    </xf>
    <xf numFmtId="179" fontId="88" fillId="15" borderId="0" xfId="4" applyNumberFormat="1" applyFont="1" applyFill="1" applyBorder="1">
      <alignment vertical="center"/>
    </xf>
    <xf numFmtId="181" fontId="88" fillId="15" borderId="0" xfId="4" applyNumberFormat="1" applyFont="1" applyFill="1" applyBorder="1">
      <alignment vertical="center"/>
    </xf>
    <xf numFmtId="177" fontId="89" fillId="15" borderId="0" xfId="4" applyNumberFormat="1" applyFont="1" applyFill="1" applyBorder="1">
      <alignment vertical="center"/>
    </xf>
    <xf numFmtId="185" fontId="88" fillId="0" borderId="0" xfId="562" applyNumberFormat="1" applyFont="1">
      <alignment vertical="center"/>
    </xf>
    <xf numFmtId="195" fontId="88" fillId="0" borderId="0" xfId="562" applyNumberFormat="1" applyFont="1" applyAlignment="1">
      <alignment horizontal="left" vertical="center"/>
    </xf>
    <xf numFmtId="10" fontId="88" fillId="0" borderId="0" xfId="563" applyNumberFormat="1" applyFont="1" applyFill="1" applyBorder="1">
      <alignment vertical="center"/>
    </xf>
    <xf numFmtId="179" fontId="88" fillId="0" borderId="0" xfId="4" applyNumberFormat="1" applyFont="1" applyFill="1" applyBorder="1">
      <alignment vertical="center"/>
    </xf>
    <xf numFmtId="181" fontId="88" fillId="0" borderId="0" xfId="4" applyNumberFormat="1" applyFont="1" applyFill="1" applyBorder="1">
      <alignment vertical="center"/>
    </xf>
    <xf numFmtId="177" fontId="89" fillId="0" borderId="0" xfId="4" applyNumberFormat="1" applyFont="1" applyFill="1" applyBorder="1">
      <alignment vertical="center"/>
    </xf>
    <xf numFmtId="193" fontId="76" fillId="16" borderId="42" xfId="562" applyNumberFormat="1" applyFont="1" applyFill="1" applyBorder="1" applyAlignment="1">
      <alignment horizontal="center" vertical="center"/>
    </xf>
    <xf numFmtId="194" fontId="76" fillId="16" borderId="45" xfId="562" applyNumberFormat="1" applyFont="1" applyFill="1" applyBorder="1" applyAlignment="1">
      <alignment horizontal="center" vertical="center"/>
    </xf>
  </cellXfs>
  <cellStyles count="571">
    <cellStyle name="나쁨 2" xfId="570" xr:uid="{39966951-D553-4FB6-BEC0-0228ABE892B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A70-450B-AB77-77DF45D7D3D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95-4FA5-9724-8CADF92E966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DD1-454D-A9B6-E7A0E9EF3F4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CE9-44B6-98B5-54091C67386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7A0-47DD-AA1F-68737BCF1B6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341-4DED-AAC9-94AF7B86E2C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B3A-4C5F-96E6-D81AE5CBD38A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B53-4FAD-A305-72DC38642A40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90C9-44DD-BD42-9FF23BD3FFA2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0C9-44DD-BD42-9FF23BD3FF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2.1056171949687608</c:v>
                </c:pt>
                <c:pt idx="1">
                  <c:v>2.5478095925376096</c:v>
                </c:pt>
                <c:pt idx="2">
                  <c:v>2.5938519932493946</c:v>
                </c:pt>
                <c:pt idx="3">
                  <c:v>2.5544959860141851</c:v>
                </c:pt>
                <c:pt idx="4">
                  <c:v>2.4456217349618097</c:v>
                </c:pt>
                <c:pt idx="5">
                  <c:v>2.2577072895129953</c:v>
                </c:pt>
                <c:pt idx="6">
                  <c:v>2.1782132988515599</c:v>
                </c:pt>
                <c:pt idx="7">
                  <c:v>2.0901014647716267</c:v>
                </c:pt>
                <c:pt idx="8">
                  <c:v>2.1423253141966603</c:v>
                </c:pt>
                <c:pt idx="9">
                  <c:v>2.302128789843414</c:v>
                </c:pt>
                <c:pt idx="10">
                  <c:v>2.3101186824219244</c:v>
                </c:pt>
                <c:pt idx="11">
                  <c:v>2.2955760004001173</c:v>
                </c:pt>
                <c:pt idx="12">
                  <c:v>2.3227692126966204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7.8651685393258425E-2</c:v>
                </c:pt>
                <c:pt idx="1">
                  <c:v>0.10112359550561797</c:v>
                </c:pt>
                <c:pt idx="2">
                  <c:v>0.16853932584269662</c:v>
                </c:pt>
                <c:pt idx="3">
                  <c:v>0.24719101123595505</c:v>
                </c:pt>
                <c:pt idx="4">
                  <c:v>0.2247191011235955</c:v>
                </c:pt>
                <c:pt idx="5">
                  <c:v>0.1797752808988764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종합!$M$73:$P$73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종합!$M$80:$P$80</c:f>
              <c:numCache>
                <c:formatCode>0%</c:formatCode>
                <c:ptCount val="4"/>
                <c:pt idx="0">
                  <c:v>0</c:v>
                </c:pt>
                <c:pt idx="1">
                  <c:v>0.1111111111111111</c:v>
                </c:pt>
                <c:pt idx="2">
                  <c:v>0.18181818181818182</c:v>
                </c:pt>
                <c:pt idx="3">
                  <c:v>0.13636363636363635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종합!$M$73:$P$73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종합!$M$79:$P$79</c:f>
              <c:numCache>
                <c:formatCode>0%</c:formatCode>
                <c:ptCount val="4"/>
                <c:pt idx="0">
                  <c:v>0.2</c:v>
                </c:pt>
                <c:pt idx="1">
                  <c:v>0.1111111111111111</c:v>
                </c:pt>
                <c:pt idx="2">
                  <c:v>0.18181818181818182</c:v>
                </c:pt>
                <c:pt idx="3">
                  <c:v>0.31818181818181818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종합!$M$73:$P$73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종합!$M$78:$P$78</c:f>
              <c:numCache>
                <c:formatCode>0%</c:formatCode>
                <c:ptCount val="4"/>
                <c:pt idx="0">
                  <c:v>0.2</c:v>
                </c:pt>
                <c:pt idx="1">
                  <c:v>0.44444444444444442</c:v>
                </c:pt>
                <c:pt idx="2">
                  <c:v>0.45454545454545453</c:v>
                </c:pt>
                <c:pt idx="3">
                  <c:v>0.31818181818181818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종합!$M$73:$P$73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종합!$M$77:$P$77</c:f>
              <c:numCache>
                <c:formatCode>0%</c:formatCode>
                <c:ptCount val="4"/>
                <c:pt idx="0">
                  <c:v>0.2</c:v>
                </c:pt>
                <c:pt idx="1">
                  <c:v>0.22222222222222221</c:v>
                </c:pt>
                <c:pt idx="2">
                  <c:v>0.18181818181818182</c:v>
                </c:pt>
                <c:pt idx="3">
                  <c:v>0.22727272727272727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종합!$M$73:$P$73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  <c:pt idx="0">
                  <c:v>0.2</c:v>
                </c:pt>
                <c:pt idx="1">
                  <c:v>0.1111111111111111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종합!$M$73:$P$73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종합!$M$75:$P$75</c:f>
              <c:numCache>
                <c:formatCode>0%</c:formatCode>
                <c:ptCount val="4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종합!$M$73:$P$73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25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228595</xdr:colOff>
      <xdr:row>12</xdr:row>
      <xdr:rowOff>280146</xdr:rowOff>
    </xdr:from>
    <xdr:to>
      <xdr:col>6</xdr:col>
      <xdr:colOff>851648</xdr:colOff>
      <xdr:row>14</xdr:row>
      <xdr:rowOff>194979</xdr:rowOff>
    </xdr:to>
    <xdr:sp macro="" textlink="$K$23">
      <xdr:nvSpPr>
        <xdr:cNvPr id="14" name="TextBox 13">
          <a:extLst>
            <a:ext uri="{FF2B5EF4-FFF2-40B4-BE49-F238E27FC236}">
              <a16:creationId xmlns:a16="http://schemas.microsoft.com/office/drawing/2014/main" id="{188E024D-8EE2-4EA4-97B8-99D22A041DA7}"/>
            </a:ext>
          </a:extLst>
        </xdr:cNvPr>
        <xdr:cNvSpPr txBox="1"/>
      </xdr:nvSpPr>
      <xdr:spPr>
        <a:xfrm>
          <a:off x="4755771" y="4213411"/>
          <a:ext cx="623053" cy="49753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ED6BB6B-7133-4AA8-9C48-5D45CA5010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459442</xdr:colOff>
      <xdr:row>14</xdr:row>
      <xdr:rowOff>145676</xdr:rowOff>
    </xdr:from>
    <xdr:to>
      <xdr:col>6</xdr:col>
      <xdr:colOff>638736</xdr:colOff>
      <xdr:row>14</xdr:row>
      <xdr:rowOff>257735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FBA5D0E-0F98-4F3E-9EA6-A913DCE05EF8}"/>
            </a:ext>
          </a:extLst>
        </xdr:cNvPr>
        <xdr:cNvCxnSpPr/>
      </xdr:nvCxnSpPr>
      <xdr:spPr>
        <a:xfrm flipV="1">
          <a:off x="4986618" y="4661647"/>
          <a:ext cx="179294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41" t="s">
        <v>431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89" t="s">
        <v>38</v>
      </c>
      <c r="D4" s="289"/>
      <c r="E4" s="61" t="s">
        <v>111</v>
      </c>
      <c r="F4" s="61" t="s">
        <v>64</v>
      </c>
      <c r="G4" s="92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430</v>
      </c>
      <c r="C5" s="290" t="s">
        <v>167</v>
      </c>
      <c r="D5" s="290"/>
      <c r="E5" s="62">
        <v>4</v>
      </c>
      <c r="F5" s="63">
        <v>52</v>
      </c>
      <c r="G5" s="93" t="s">
        <v>346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45"/>
    </row>
    <row r="7" spans="1:28" ht="16.5" customHeight="1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8"/>
      <c r="P9" s="288"/>
    </row>
    <row r="10" spans="1:28" ht="23.25" customHeight="1" thickBot="1">
      <c r="G10" s="6"/>
      <c r="H10" s="188" t="s">
        <v>91</v>
      </c>
      <c r="I10" s="189" t="s">
        <v>92</v>
      </c>
      <c r="J10" s="190" t="str">
        <f>C5</f>
        <v>신화여객</v>
      </c>
      <c r="K10" s="191" t="s">
        <v>93</v>
      </c>
      <c r="X10" s="245"/>
      <c r="Z10" s="39"/>
      <c r="AA10" s="39"/>
      <c r="AB10" s="237"/>
    </row>
    <row r="11" spans="1:28" ht="23.25" customHeight="1" thickTop="1">
      <c r="G11" s="6"/>
      <c r="H11" s="303" t="s">
        <v>454</v>
      </c>
      <c r="I11" s="224">
        <v>2.0099999999999998</v>
      </c>
      <c r="J11" s="225">
        <v>2.1056171949687608</v>
      </c>
      <c r="K11" s="226"/>
      <c r="M11" s="2"/>
      <c r="Y11" s="242"/>
      <c r="Z11" s="246"/>
      <c r="AA11" s="239"/>
      <c r="AB11" s="237"/>
    </row>
    <row r="12" spans="1:28" ht="23.25" customHeight="1">
      <c r="G12" s="6"/>
      <c r="H12" s="304" t="s">
        <v>455</v>
      </c>
      <c r="I12" s="224">
        <v>2.3662575846193561</v>
      </c>
      <c r="J12" s="225">
        <v>2.5478095925376096</v>
      </c>
      <c r="K12" s="227">
        <v>0.21000607262585036</v>
      </c>
      <c r="M12" s="239"/>
      <c r="Y12" s="242"/>
      <c r="Z12" s="246"/>
      <c r="AA12" s="239"/>
      <c r="AB12" s="237"/>
    </row>
    <row r="13" spans="1:28" ht="23.25" customHeight="1">
      <c r="G13" s="6"/>
      <c r="H13" s="304" t="s">
        <v>444</v>
      </c>
      <c r="I13" s="224">
        <v>2.37</v>
      </c>
      <c r="J13" s="225">
        <v>2.5938519932493946</v>
      </c>
      <c r="K13" s="228">
        <v>1.807136641868401E-2</v>
      </c>
      <c r="M13" s="239"/>
      <c r="Y13" s="242"/>
      <c r="Z13" s="246"/>
      <c r="AA13" s="239"/>
      <c r="AB13" s="237"/>
    </row>
    <row r="14" spans="1:28" ht="23.25" customHeight="1">
      <c r="G14" s="6"/>
      <c r="H14" s="304" t="s">
        <v>445</v>
      </c>
      <c r="I14" s="224">
        <v>2.33</v>
      </c>
      <c r="J14" s="225">
        <v>2.5544959860141851</v>
      </c>
      <c r="K14" s="228">
        <v>-1.5172803744251784E-2</v>
      </c>
      <c r="M14" s="239"/>
      <c r="Y14" s="242"/>
      <c r="Z14" s="246"/>
      <c r="AA14" s="239"/>
      <c r="AB14" s="237"/>
    </row>
    <row r="15" spans="1:28" ht="23.25" customHeight="1">
      <c r="G15" s="6"/>
      <c r="H15" s="304" t="s">
        <v>446</v>
      </c>
      <c r="I15" s="224">
        <v>2.2850259626150282</v>
      </c>
      <c r="J15" s="225">
        <v>2.4456217349618097</v>
      </c>
      <c r="K15" s="228">
        <v>-4.2620638923865917E-2</v>
      </c>
      <c r="M15" s="239"/>
      <c r="Y15" s="242"/>
      <c r="Z15" s="246"/>
      <c r="AA15" s="239"/>
      <c r="AB15" s="237"/>
    </row>
    <row r="16" spans="1:28" ht="23.25" customHeight="1">
      <c r="G16" s="6"/>
      <c r="H16" s="304" t="s">
        <v>447</v>
      </c>
      <c r="I16" s="224">
        <v>2.0664933427553414</v>
      </c>
      <c r="J16" s="225">
        <v>2.2577072895129953</v>
      </c>
      <c r="K16" s="228">
        <v>-7.6837085131543748E-2</v>
      </c>
      <c r="M16" s="239"/>
      <c r="Y16" s="242"/>
      <c r="Z16" s="246"/>
      <c r="AA16" s="239"/>
      <c r="AB16" s="237"/>
    </row>
    <row r="17" spans="2:28" ht="23.25" customHeight="1">
      <c r="G17" s="6"/>
      <c r="H17" s="304" t="s">
        <v>448</v>
      </c>
      <c r="I17" s="224">
        <v>2.13</v>
      </c>
      <c r="J17" s="225">
        <v>2.1782132988515599</v>
      </c>
      <c r="K17" s="228">
        <v>-3.5210051821457755E-2</v>
      </c>
      <c r="M17" s="239"/>
      <c r="Y17" s="242"/>
      <c r="Z17" s="246"/>
      <c r="AA17" s="239"/>
      <c r="AB17" s="237"/>
    </row>
    <row r="18" spans="2:28" ht="23.25" customHeight="1">
      <c r="G18" s="6"/>
      <c r="H18" s="304" t="s">
        <v>449</v>
      </c>
      <c r="I18" s="224">
        <v>2.08</v>
      </c>
      <c r="J18" s="225">
        <v>2.0901014647716267</v>
      </c>
      <c r="K18" s="228">
        <v>-4.0451426004234348E-2</v>
      </c>
      <c r="M18" s="239"/>
      <c r="Y18" s="242"/>
      <c r="Z18" s="246"/>
      <c r="AA18" s="239"/>
      <c r="AB18" s="237"/>
    </row>
    <row r="19" spans="2:28" ht="23.25" customHeight="1">
      <c r="G19" s="6"/>
      <c r="H19" s="304" t="s">
        <v>450</v>
      </c>
      <c r="I19" s="224">
        <v>2.13</v>
      </c>
      <c r="J19" s="225">
        <v>2.1423253141966603</v>
      </c>
      <c r="K19" s="228">
        <v>2.4986274736063852E-2</v>
      </c>
      <c r="M19" s="239"/>
      <c r="Y19" s="242"/>
      <c r="Z19" s="246"/>
      <c r="AA19" s="239"/>
      <c r="AB19" s="237"/>
    </row>
    <row r="20" spans="2:28" ht="23.25" customHeight="1">
      <c r="G20" s="6"/>
      <c r="H20" s="304" t="s">
        <v>451</v>
      </c>
      <c r="I20" s="224">
        <v>2.25</v>
      </c>
      <c r="J20" s="225">
        <v>2.302128789843414</v>
      </c>
      <c r="K20" s="228">
        <v>7.4593468409198005E-2</v>
      </c>
      <c r="M20" s="239"/>
      <c r="Y20" s="242"/>
      <c r="Z20" s="246"/>
      <c r="AA20" s="239"/>
      <c r="AB20" s="237"/>
    </row>
    <row r="21" spans="2:28" ht="23.25" customHeight="1">
      <c r="G21" s="6"/>
      <c r="H21" s="304" t="s">
        <v>452</v>
      </c>
      <c r="I21" s="224">
        <v>2.17</v>
      </c>
      <c r="J21" s="225">
        <v>2.3101186824219244</v>
      </c>
      <c r="K21" s="228">
        <v>3.4706540371505223E-3</v>
      </c>
      <c r="M21" s="239"/>
      <c r="Y21" s="242"/>
      <c r="Z21" s="246"/>
      <c r="AA21" s="239"/>
      <c r="AB21" s="237"/>
    </row>
    <row r="22" spans="2:28" ht="23.25" customHeight="1">
      <c r="G22" s="6"/>
      <c r="H22" s="304" t="s">
        <v>453</v>
      </c>
      <c r="I22" s="224">
        <v>2.25</v>
      </c>
      <c r="J22" s="225">
        <v>2.2955760004001173</v>
      </c>
      <c r="K22" s="228">
        <v>-6.2952099095447966E-3</v>
      </c>
      <c r="M22" s="239"/>
      <c r="Y22" s="242"/>
      <c r="Z22" s="246"/>
      <c r="AA22" s="239"/>
      <c r="AB22" s="237"/>
    </row>
    <row r="23" spans="2:28" ht="23.25" customHeight="1">
      <c r="G23" s="6"/>
      <c r="H23" s="304" t="s">
        <v>456</v>
      </c>
      <c r="I23" s="224">
        <v>2.27</v>
      </c>
      <c r="J23" s="225">
        <v>2.3227692126966204</v>
      </c>
      <c r="K23" s="228">
        <v>1.1845921150841043E-2</v>
      </c>
      <c r="M23" s="239"/>
      <c r="Y23" s="242"/>
      <c r="Z23" s="246"/>
      <c r="AA23" s="239"/>
      <c r="AB23" s="237"/>
    </row>
    <row r="24" spans="2:28" ht="23.25" customHeight="1">
      <c r="G24" s="6"/>
      <c r="H24" s="229" t="s">
        <v>296</v>
      </c>
      <c r="I24" s="230">
        <v>0.12935323383084585</v>
      </c>
      <c r="J24" s="231">
        <v>0.10312986531774659</v>
      </c>
      <c r="K24" s="232">
        <v>-2.6223368513099254E-2</v>
      </c>
      <c r="M24" s="239"/>
      <c r="Y24" s="242"/>
      <c r="Z24" s="246"/>
      <c r="AA24" s="239"/>
      <c r="AB24" s="237"/>
    </row>
    <row r="25" spans="2:28" ht="23.25" customHeight="1">
      <c r="H25" s="233" t="s">
        <v>297</v>
      </c>
      <c r="I25" s="234"/>
      <c r="J25" s="235" t="s">
        <v>443</v>
      </c>
      <c r="K25" s="236"/>
      <c r="M25" s="239"/>
      <c r="X25" s="2"/>
      <c r="Y25" s="2"/>
      <c r="AB25" s="237"/>
    </row>
    <row r="26" spans="2:28" ht="9" customHeight="1">
      <c r="M26" s="239"/>
      <c r="X26" s="2"/>
      <c r="Y26" s="2"/>
      <c r="AB26" s="238"/>
    </row>
    <row r="27" spans="2:28" ht="16.5" customHeight="1">
      <c r="B27" s="51" t="s">
        <v>126</v>
      </c>
      <c r="C27" s="51"/>
      <c r="D27" s="50"/>
      <c r="E27" s="50"/>
      <c r="F27" s="50"/>
      <c r="G27" s="50"/>
      <c r="H27" s="50"/>
      <c r="I27" s="50"/>
      <c r="J27" s="50"/>
      <c r="K27" s="50"/>
      <c r="M27" s="239"/>
      <c r="X27" s="2"/>
      <c r="Y27" s="2"/>
      <c r="AB27" s="238"/>
    </row>
    <row r="28" spans="2:28" ht="27.75" customHeight="1">
      <c r="B28" s="55" t="s">
        <v>62</v>
      </c>
      <c r="C28" s="55" t="s">
        <v>100</v>
      </c>
      <c r="D28" s="55" t="s">
        <v>102</v>
      </c>
      <c r="E28" s="55" t="s">
        <v>103</v>
      </c>
      <c r="F28" s="55" t="s">
        <v>104</v>
      </c>
      <c r="G28" s="55" t="s">
        <v>105</v>
      </c>
      <c r="H28" s="55" t="s">
        <v>6</v>
      </c>
      <c r="I28" s="55" t="s">
        <v>7</v>
      </c>
      <c r="J28" s="55" t="s">
        <v>106</v>
      </c>
      <c r="K28" s="55" t="s">
        <v>72</v>
      </c>
      <c r="M28" s="239"/>
      <c r="X28" s="2"/>
      <c r="Y28" s="2"/>
      <c r="AB28" s="238"/>
    </row>
    <row r="29" spans="2:28" ht="23.25" customHeight="1">
      <c r="B29" s="74" t="s">
        <v>276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69</v>
      </c>
      <c r="M29" s="239"/>
      <c r="N29" s="247" t="str">
        <f>C5</f>
        <v>신화여객</v>
      </c>
      <c r="Y29" s="2"/>
    </row>
    <row r="30" spans="2:28" ht="22.5" customHeight="1">
      <c r="B30" s="219" t="s">
        <v>116</v>
      </c>
      <c r="C30" s="67">
        <v>1</v>
      </c>
      <c r="D30" s="68">
        <v>3.2687235761258371E-2</v>
      </c>
      <c r="E30" s="68">
        <v>0.36801932477838217</v>
      </c>
      <c r="F30" s="68">
        <v>0.18467767798664983</v>
      </c>
      <c r="G30" s="69">
        <v>11.578808510638297</v>
      </c>
      <c r="H30" s="70">
        <v>1.0473902323585131</v>
      </c>
      <c r="I30" s="70">
        <v>21.299115935571653</v>
      </c>
      <c r="J30" s="71">
        <v>2.3227692126966204</v>
      </c>
      <c r="K30" s="72" t="s">
        <v>69</v>
      </c>
      <c r="M30" s="239"/>
      <c r="N30" s="39" t="s">
        <v>69</v>
      </c>
      <c r="O30" s="39">
        <v>88</v>
      </c>
      <c r="Y30" s="2"/>
    </row>
    <row r="31" spans="2:28" ht="22.5" customHeight="1">
      <c r="B31" s="52" t="s">
        <v>419</v>
      </c>
      <c r="C31" s="52"/>
      <c r="D31" s="65">
        <v>0.20433558066060775</v>
      </c>
      <c r="E31" s="65">
        <v>-3.226765148261812E-3</v>
      </c>
      <c r="F31" s="65">
        <v>-4.851342644049228E-2</v>
      </c>
      <c r="G31" s="65">
        <v>-8.9729123819367818E-2</v>
      </c>
      <c r="H31" s="65">
        <v>0.68013791092011555</v>
      </c>
      <c r="I31" s="65">
        <v>0.15915916729500856</v>
      </c>
      <c r="J31" s="65">
        <v>2.1995093034721025E-2</v>
      </c>
      <c r="K31" s="66" t="s">
        <v>443</v>
      </c>
      <c r="M31" s="2"/>
      <c r="N31" s="248">
        <v>7.8651685393258425E-2</v>
      </c>
      <c r="O31" s="249">
        <v>7</v>
      </c>
      <c r="X31" s="2"/>
      <c r="Y31" s="2"/>
    </row>
    <row r="32" spans="2:28" ht="22.5" customHeight="1">
      <c r="M32" s="2"/>
      <c r="N32" s="248">
        <v>0.10112359550561797</v>
      </c>
      <c r="O32" s="249">
        <v>9</v>
      </c>
      <c r="X32" s="2"/>
      <c r="Y32" s="2"/>
    </row>
    <row r="33" spans="2:28" ht="17.25" customHeight="1">
      <c r="B33" s="51" t="s">
        <v>127</v>
      </c>
      <c r="C33" s="51"/>
      <c r="D33" s="50"/>
      <c r="E33" s="50"/>
      <c r="F33" s="50"/>
      <c r="G33" s="50"/>
      <c r="H33" s="50"/>
      <c r="I33" s="50"/>
      <c r="J33" s="50"/>
      <c r="K33" s="50"/>
      <c r="M33" s="2"/>
      <c r="N33" s="248">
        <v>0.16853932584269662</v>
      </c>
      <c r="O33" s="249">
        <v>15</v>
      </c>
      <c r="X33" s="2"/>
      <c r="Y33" s="2"/>
    </row>
    <row r="34" spans="2:28" ht="22.5" customHeight="1">
      <c r="B34" s="59"/>
      <c r="C34" s="59"/>
      <c r="M34" s="2"/>
      <c r="N34" s="248">
        <v>0.24719101123595505</v>
      </c>
      <c r="O34" s="249">
        <v>22</v>
      </c>
      <c r="X34" s="2"/>
      <c r="Y34" s="2"/>
    </row>
    <row r="35" spans="2:28" ht="22.5" customHeight="1" thickBot="1">
      <c r="H35" s="192" t="s">
        <v>91</v>
      </c>
      <c r="I35" s="193" t="s">
        <v>92</v>
      </c>
      <c r="J35" s="194" t="str">
        <f>J10</f>
        <v>신화여객</v>
      </c>
      <c r="K35" s="195" t="s">
        <v>115</v>
      </c>
      <c r="M35" s="2"/>
      <c r="N35" s="248">
        <v>0.2247191011235955</v>
      </c>
      <c r="O35" s="249">
        <v>19</v>
      </c>
      <c r="X35" s="2"/>
      <c r="Y35" s="2"/>
    </row>
    <row r="36" spans="2:28" ht="22.5" customHeight="1" thickTop="1">
      <c r="H36" s="199" t="s">
        <v>109</v>
      </c>
      <c r="I36" s="200" t="s">
        <v>69</v>
      </c>
      <c r="J36" s="201" t="s">
        <v>69</v>
      </c>
      <c r="K36" s="202"/>
      <c r="M36" s="2"/>
      <c r="N36" s="248">
        <v>0.1797752808988764</v>
      </c>
      <c r="O36" s="249">
        <v>16</v>
      </c>
      <c r="X36" s="2"/>
      <c r="Z36" s="39"/>
      <c r="AA36" s="39"/>
      <c r="AB36" s="237"/>
    </row>
    <row r="37" spans="2:28" ht="21" customHeight="1">
      <c r="H37" s="196" t="s">
        <v>94</v>
      </c>
      <c r="I37" s="197">
        <v>0.11199754525928199</v>
      </c>
      <c r="J37" s="220" t="s">
        <v>437</v>
      </c>
      <c r="K37" s="198">
        <v>-3.3345859866023564E-2</v>
      </c>
      <c r="M37" s="2"/>
      <c r="X37" s="2"/>
      <c r="Z37" s="39"/>
      <c r="AA37" s="39"/>
      <c r="AB37" s="237"/>
    </row>
    <row r="38" spans="2:28" ht="21" customHeight="1">
      <c r="H38" s="180" t="s">
        <v>95</v>
      </c>
      <c r="I38" s="172">
        <v>0.11383860079779073</v>
      </c>
      <c r="J38" s="181" t="s">
        <v>438</v>
      </c>
      <c r="K38" s="182">
        <v>-1.271500529217276E-2</v>
      </c>
      <c r="L38" s="4"/>
      <c r="M38" s="2"/>
      <c r="X38" s="2"/>
      <c r="Z38" s="39"/>
      <c r="AA38" s="39"/>
      <c r="AB38" s="237"/>
    </row>
    <row r="39" spans="2:28" ht="21" customHeight="1">
      <c r="H39" s="179" t="s">
        <v>96</v>
      </c>
      <c r="I39" s="172">
        <v>0.18103712795335994</v>
      </c>
      <c r="J39" s="181" t="s">
        <v>439</v>
      </c>
      <c r="K39" s="182">
        <v>-1.2497802110663314E-2</v>
      </c>
      <c r="L39" s="4"/>
      <c r="M39" s="2"/>
      <c r="X39" s="2"/>
      <c r="Z39" s="39"/>
      <c r="AA39" s="39"/>
      <c r="AB39" s="237"/>
    </row>
    <row r="40" spans="2:28" ht="21" customHeight="1">
      <c r="H40" s="179" t="s">
        <v>99</v>
      </c>
      <c r="I40" s="172">
        <v>0.23289352562135623</v>
      </c>
      <c r="J40" s="181" t="s">
        <v>440</v>
      </c>
      <c r="K40" s="182">
        <v>1.4297485614598815E-2</v>
      </c>
      <c r="L40" s="4"/>
      <c r="M40" s="2"/>
      <c r="X40" s="2"/>
      <c r="Z40" s="39"/>
      <c r="AA40" s="39"/>
      <c r="AB40" s="237"/>
    </row>
    <row r="41" spans="2:28" ht="21" customHeight="1">
      <c r="H41" s="183" t="s">
        <v>97</v>
      </c>
      <c r="I41" s="172">
        <v>0.20589137772322799</v>
      </c>
      <c r="J41" s="181" t="s">
        <v>441</v>
      </c>
      <c r="K41" s="182">
        <v>1.8827723400367508E-2</v>
      </c>
      <c r="L41" s="4"/>
      <c r="M41" s="2"/>
      <c r="X41" s="2"/>
      <c r="Z41" s="39"/>
      <c r="AA41" s="39"/>
      <c r="AB41" s="237"/>
    </row>
    <row r="42" spans="2:28" ht="21" customHeight="1">
      <c r="H42" s="184" t="s">
        <v>98</v>
      </c>
      <c r="I42" s="185">
        <v>0.15434182264498311</v>
      </c>
      <c r="J42" s="186" t="s">
        <v>442</v>
      </c>
      <c r="K42" s="187">
        <v>2.5433458253893287E-2</v>
      </c>
      <c r="L42" s="4"/>
      <c r="M42" s="2"/>
      <c r="X42" s="2"/>
      <c r="Z42" s="39"/>
      <c r="AA42" s="39"/>
      <c r="AB42" s="237"/>
    </row>
    <row r="43" spans="2:28" ht="22.5" customHeight="1">
      <c r="L43" s="4"/>
      <c r="M43" s="2"/>
      <c r="X43" s="2"/>
      <c r="Z43" s="39"/>
      <c r="AA43" s="39"/>
      <c r="AB43" s="237"/>
    </row>
    <row r="44" spans="2:28" ht="18" customHeight="1">
      <c r="B44" s="51" t="s">
        <v>128</v>
      </c>
      <c r="C44" s="51"/>
      <c r="D44" s="50"/>
      <c r="E44" s="50"/>
      <c r="F44" s="50"/>
      <c r="G44" s="50"/>
      <c r="H44" s="50"/>
      <c r="I44" s="50"/>
      <c r="J44" s="50"/>
      <c r="K44" s="50"/>
      <c r="L44" s="4"/>
      <c r="M44" s="2"/>
      <c r="X44" s="2"/>
      <c r="Z44" s="39"/>
      <c r="AA44" s="39"/>
      <c r="AB44" s="237"/>
    </row>
    <row r="45" spans="2:28" ht="30.75" customHeight="1">
      <c r="B45" s="55" t="s">
        <v>62</v>
      </c>
      <c r="C45" s="55" t="s">
        <v>101</v>
      </c>
      <c r="D45" s="55" t="s">
        <v>102</v>
      </c>
      <c r="E45" s="55" t="s">
        <v>103</v>
      </c>
      <c r="F45" s="55" t="s">
        <v>104</v>
      </c>
      <c r="G45" s="55" t="s">
        <v>105</v>
      </c>
      <c r="H45" s="55" t="s">
        <v>6</v>
      </c>
      <c r="I45" s="55" t="s">
        <v>7</v>
      </c>
      <c r="J45" s="55" t="s">
        <v>106</v>
      </c>
      <c r="K45" s="55" t="s">
        <v>72</v>
      </c>
      <c r="L45" s="4"/>
      <c r="M45" s="2"/>
      <c r="N45" s="39" t="s">
        <v>121</v>
      </c>
      <c r="X45" s="2"/>
      <c r="Z45" s="39"/>
      <c r="AA45" s="39"/>
      <c r="AB45" s="237"/>
    </row>
    <row r="46" spans="2:28" ht="22.5" customHeight="1">
      <c r="B46" s="291" t="s">
        <v>116</v>
      </c>
      <c r="C46" s="292">
        <v>2401</v>
      </c>
      <c r="D46" s="293">
        <v>5.4828237222044968E-2</v>
      </c>
      <c r="E46" s="293">
        <v>0.40777101704359775</v>
      </c>
      <c r="F46" s="293">
        <v>0.19333927527109684</v>
      </c>
      <c r="G46" s="294">
        <v>13.698489361702133</v>
      </c>
      <c r="H46" s="295">
        <v>5.1381181865553236</v>
      </c>
      <c r="I46" s="295">
        <v>44.676065790634944</v>
      </c>
      <c r="J46" s="296">
        <v>2.1316111527893349</v>
      </c>
      <c r="K46" s="81" t="s">
        <v>76</v>
      </c>
      <c r="L46" s="4"/>
      <c r="M46" s="2"/>
      <c r="N46" s="39">
        <v>1</v>
      </c>
      <c r="X46" s="2"/>
      <c r="Z46" s="39"/>
      <c r="AA46" s="39"/>
      <c r="AB46" s="237"/>
    </row>
    <row r="47" spans="2:28" ht="22.5" customHeight="1">
      <c r="B47" s="297" t="s">
        <v>116</v>
      </c>
      <c r="C47" s="298">
        <v>2402</v>
      </c>
      <c r="D47" s="299">
        <v>4.3829431931145954E-2</v>
      </c>
      <c r="E47" s="299">
        <v>0.34140501873069812</v>
      </c>
      <c r="F47" s="299">
        <v>0.15477073459559451</v>
      </c>
      <c r="G47" s="300">
        <v>9.3516250000000003</v>
      </c>
      <c r="H47" s="301">
        <v>0.34538472882726268</v>
      </c>
      <c r="I47" s="301">
        <v>9.321550070238013</v>
      </c>
      <c r="J47" s="302">
        <v>2.5295760416660804</v>
      </c>
      <c r="K47" s="72" t="s">
        <v>165</v>
      </c>
      <c r="M47" s="2"/>
      <c r="N47" s="39">
        <v>5</v>
      </c>
      <c r="X47" s="2"/>
      <c r="Z47" s="39"/>
      <c r="AA47" s="39"/>
      <c r="AB47" s="237"/>
    </row>
    <row r="48" spans="2:28" ht="22.5" customHeight="1">
      <c r="B48" s="297" t="s">
        <v>116</v>
      </c>
      <c r="C48" s="298">
        <v>2403</v>
      </c>
      <c r="D48" s="299">
        <v>1.729014768021573E-2</v>
      </c>
      <c r="E48" s="299">
        <v>0.33839717272489483</v>
      </c>
      <c r="F48" s="299">
        <v>0.16574137742059933</v>
      </c>
      <c r="G48" s="300">
        <v>8.9478627450980408</v>
      </c>
      <c r="H48" s="301">
        <v>0.22860343394082336</v>
      </c>
      <c r="I48" s="301">
        <v>10.254496893916933</v>
      </c>
      <c r="J48" s="302">
        <v>2.603652839707054</v>
      </c>
      <c r="K48" s="72" t="s">
        <v>165</v>
      </c>
      <c r="M48" s="2"/>
      <c r="N48" s="39">
        <v>5</v>
      </c>
      <c r="X48" s="2"/>
      <c r="Z48" s="39"/>
      <c r="AA48" s="39"/>
      <c r="AB48" s="237"/>
    </row>
    <row r="49" spans="2:28" ht="22.5" customHeight="1">
      <c r="B49" s="297" t="s">
        <v>116</v>
      </c>
      <c r="C49" s="298">
        <v>2404</v>
      </c>
      <c r="D49" s="299">
        <v>1.3476175856895185E-2</v>
      </c>
      <c r="E49" s="299">
        <v>0.33828022605734925</v>
      </c>
      <c r="F49" s="299">
        <v>0.17235022753227991</v>
      </c>
      <c r="G49" s="300">
        <v>9.2147600000000018</v>
      </c>
      <c r="H49" s="301">
        <v>0.22284696999907999</v>
      </c>
      <c r="I49" s="301">
        <v>10.783126803015312</v>
      </c>
      <c r="J49" s="302">
        <v>2.5544959860141851</v>
      </c>
      <c r="K49" s="72" t="s">
        <v>68</v>
      </c>
      <c r="M49" s="2"/>
      <c r="N49" s="39">
        <v>4</v>
      </c>
      <c r="X49" s="2"/>
      <c r="Z49" s="39"/>
      <c r="AA49" s="39"/>
      <c r="AB49" s="237"/>
    </row>
    <row r="50" spans="2:28" ht="22.5" customHeight="1">
      <c r="B50" s="297" t="s">
        <v>116</v>
      </c>
      <c r="C50" s="298">
        <v>2405</v>
      </c>
      <c r="D50" s="299">
        <v>1.4158148716837207E-2</v>
      </c>
      <c r="E50" s="299">
        <v>0.34049396057374492</v>
      </c>
      <c r="F50" s="299">
        <v>0.16914235197960481</v>
      </c>
      <c r="G50" s="300">
        <v>10.04054347826087</v>
      </c>
      <c r="H50" s="301">
        <v>0.17786606185035844</v>
      </c>
      <c r="I50" s="301">
        <v>12.399746362995803</v>
      </c>
      <c r="J50" s="302">
        <v>2.4565210760014895</v>
      </c>
      <c r="K50" s="72" t="s">
        <v>68</v>
      </c>
      <c r="M50" s="2"/>
      <c r="N50" s="39">
        <v>4</v>
      </c>
      <c r="X50" s="2"/>
      <c r="Z50" s="39"/>
      <c r="AA50" s="39"/>
      <c r="AB50" s="237"/>
    </row>
    <row r="51" spans="2:28" ht="22.5" customHeight="1">
      <c r="B51" s="297" t="s">
        <v>116</v>
      </c>
      <c r="C51" s="298">
        <v>2406</v>
      </c>
      <c r="D51" s="299">
        <v>1.7054944201193495E-2</v>
      </c>
      <c r="E51" s="299">
        <v>0.34770747529624391</v>
      </c>
      <c r="F51" s="299">
        <v>0.16473327517952316</v>
      </c>
      <c r="G51" s="300">
        <v>11.580977272727273</v>
      </c>
      <c r="H51" s="301">
        <v>0.18711323029357138</v>
      </c>
      <c r="I51" s="301">
        <v>15.16483430332991</v>
      </c>
      <c r="J51" s="302">
        <v>2.2577072895129953</v>
      </c>
      <c r="K51" s="72" t="s">
        <v>69</v>
      </c>
      <c r="M51" s="2"/>
      <c r="N51" s="39">
        <v>3</v>
      </c>
      <c r="X51" s="2"/>
      <c r="Z51" s="39"/>
      <c r="AA51" s="39"/>
      <c r="AB51" s="237"/>
    </row>
    <row r="52" spans="2:28" ht="22.5" customHeight="1">
      <c r="B52" s="297" t="s">
        <v>116</v>
      </c>
      <c r="C52" s="298">
        <v>2407</v>
      </c>
      <c r="D52" s="299">
        <v>2.0672195322117372E-2</v>
      </c>
      <c r="E52" s="299">
        <v>0.35097067666142606</v>
      </c>
      <c r="F52" s="299">
        <v>0.16240015841932134</v>
      </c>
      <c r="G52" s="300">
        <v>12.330761904761905</v>
      </c>
      <c r="H52" s="301">
        <v>0.17908088795869329</v>
      </c>
      <c r="I52" s="301">
        <v>15.364266621548769</v>
      </c>
      <c r="J52" s="302">
        <v>2.1725166011230326</v>
      </c>
      <c r="K52" s="72" t="s">
        <v>67</v>
      </c>
      <c r="M52" s="2"/>
      <c r="N52" s="39">
        <v>2</v>
      </c>
      <c r="X52" s="2"/>
      <c r="Z52" s="39"/>
      <c r="AA52" s="39"/>
      <c r="AB52" s="237"/>
    </row>
    <row r="53" spans="2:28" ht="22.5" customHeight="1">
      <c r="B53" s="297" t="s">
        <v>116</v>
      </c>
      <c r="C53" s="298">
        <v>2408</v>
      </c>
      <c r="D53" s="299">
        <v>2.6195554379110111E-2</v>
      </c>
      <c r="E53" s="299">
        <v>0.35623910288546085</v>
      </c>
      <c r="F53" s="299">
        <v>0.15603024865924534</v>
      </c>
      <c r="G53" s="300">
        <v>13.488900000000005</v>
      </c>
      <c r="H53" s="301">
        <v>0.14002054647085033</v>
      </c>
      <c r="I53" s="301">
        <v>17.849530986508324</v>
      </c>
      <c r="J53" s="302">
        <v>2.0901014647716267</v>
      </c>
      <c r="K53" s="72" t="s">
        <v>67</v>
      </c>
      <c r="M53" s="2"/>
      <c r="N53" s="39">
        <v>2</v>
      </c>
      <c r="X53" s="2"/>
      <c r="Z53" s="39"/>
      <c r="AA53" s="39"/>
      <c r="AB53" s="237"/>
    </row>
    <row r="54" spans="2:28" ht="22.5" customHeight="1">
      <c r="B54" s="297" t="s">
        <v>116</v>
      </c>
      <c r="C54" s="298">
        <v>2409</v>
      </c>
      <c r="D54" s="299">
        <v>2.3155154788956245E-2</v>
      </c>
      <c r="E54" s="299">
        <v>0.35835646126977311</v>
      </c>
      <c r="F54" s="299">
        <v>0.16305423465008839</v>
      </c>
      <c r="G54" s="300">
        <v>12.90397619047619</v>
      </c>
      <c r="H54" s="301">
        <v>0.24898608461611685</v>
      </c>
      <c r="I54" s="301">
        <v>17.895874831783399</v>
      </c>
      <c r="J54" s="302">
        <v>2.1423253141966603</v>
      </c>
      <c r="K54" s="72" t="s">
        <v>347</v>
      </c>
      <c r="M54" s="2"/>
      <c r="N54" s="39">
        <v>2</v>
      </c>
      <c r="X54" s="2"/>
      <c r="Z54" s="39"/>
      <c r="AA54" s="39"/>
      <c r="AB54" s="237"/>
    </row>
    <row r="55" spans="2:28" ht="22.5" customHeight="1">
      <c r="B55" s="297" t="s">
        <v>116</v>
      </c>
      <c r="C55" s="298">
        <v>2410</v>
      </c>
      <c r="D55" s="299">
        <v>2.0494763586591285E-2</v>
      </c>
      <c r="E55" s="299">
        <v>0.35310220265134074</v>
      </c>
      <c r="F55" s="299">
        <v>0.18341020198962979</v>
      </c>
      <c r="G55" s="300">
        <v>11.577420000000002</v>
      </c>
      <c r="H55" s="301">
        <v>0.52408561111571839</v>
      </c>
      <c r="I55" s="301">
        <v>20.485976919570071</v>
      </c>
      <c r="J55" s="302">
        <v>2.302128789843414</v>
      </c>
      <c r="K55" s="72" t="s">
        <v>69</v>
      </c>
      <c r="M55" s="2"/>
      <c r="N55" s="39">
        <v>3</v>
      </c>
      <c r="X55" s="2"/>
      <c r="Z55" s="39"/>
      <c r="AA55" s="39"/>
      <c r="AB55" s="237"/>
    </row>
    <row r="56" spans="2:28" ht="22.5" customHeight="1">
      <c r="B56" s="297" t="s">
        <v>116</v>
      </c>
      <c r="C56" s="298">
        <v>2411</v>
      </c>
      <c r="D56" s="299">
        <v>2.2921430134597902E-2</v>
      </c>
      <c r="E56" s="299">
        <v>0.35666014159094822</v>
      </c>
      <c r="F56" s="299">
        <v>0.18940297665438055</v>
      </c>
      <c r="G56" s="300">
        <v>11.4209</v>
      </c>
      <c r="H56" s="301">
        <v>0.69591325577054797</v>
      </c>
      <c r="I56" s="301">
        <v>21.528331169672551</v>
      </c>
      <c r="J56" s="302">
        <v>2.3101186824219244</v>
      </c>
      <c r="K56" s="72" t="s">
        <v>346</v>
      </c>
      <c r="M56" s="2"/>
      <c r="N56" s="39">
        <v>3</v>
      </c>
      <c r="X56" s="2"/>
      <c r="Z56" s="39"/>
      <c r="AA56" s="39"/>
      <c r="AB56" s="237"/>
    </row>
    <row r="57" spans="2:28" ht="22.5" customHeight="1">
      <c r="B57" s="297" t="s">
        <v>116</v>
      </c>
      <c r="C57" s="298">
        <v>2412</v>
      </c>
      <c r="D57" s="299">
        <v>2.8938166891636977E-2</v>
      </c>
      <c r="E57" s="299">
        <v>0.36928710435256135</v>
      </c>
      <c r="F57" s="299">
        <v>0.18414645327720378</v>
      </c>
      <c r="G57" s="300">
        <v>11.593740000000002</v>
      </c>
      <c r="H57" s="301">
        <v>0.86302383015576156</v>
      </c>
      <c r="I57" s="301">
        <v>21.94787350425657</v>
      </c>
      <c r="J57" s="302">
        <v>2.2955760004001173</v>
      </c>
      <c r="K57" s="72" t="s">
        <v>69</v>
      </c>
      <c r="M57" s="2"/>
      <c r="N57" s="39">
        <v>3</v>
      </c>
      <c r="X57" s="2"/>
      <c r="Z57" s="39"/>
      <c r="AA57" s="39"/>
      <c r="AB57" s="237"/>
    </row>
    <row r="58" spans="2:28" ht="22.5" customHeight="1">
      <c r="B58" s="297" t="s">
        <v>116</v>
      </c>
      <c r="C58" s="298">
        <v>2501</v>
      </c>
      <c r="D58" s="299">
        <v>3.2687235761258371E-2</v>
      </c>
      <c r="E58" s="299">
        <v>0.36801932477838217</v>
      </c>
      <c r="F58" s="299">
        <v>0.18467767798664983</v>
      </c>
      <c r="G58" s="300">
        <v>11.578808510638297</v>
      </c>
      <c r="H58" s="301">
        <v>1.0473902323585131</v>
      </c>
      <c r="I58" s="301">
        <v>21.299115935571653</v>
      </c>
      <c r="J58" s="302">
        <v>2.3227692126966204</v>
      </c>
      <c r="K58" s="72" t="s">
        <v>69</v>
      </c>
      <c r="M58" s="2"/>
      <c r="N58" s="39">
        <v>3</v>
      </c>
      <c r="X58" s="2"/>
      <c r="Z58" s="39"/>
      <c r="AA58" s="39"/>
      <c r="AB58" s="237"/>
    </row>
    <row r="59" spans="2:28" ht="25.5" customHeight="1">
      <c r="B59" s="52" t="s">
        <v>107</v>
      </c>
      <c r="C59" s="52"/>
      <c r="D59" s="65" cm="1">
        <f t="array" aca="1" ref="D59" ca="1">(INDIRECT(ADDRESS(ROW()-1,COLUMN()))/INDIRECT(ADDRESS(ROW()-2,COLUMN())))-1</f>
        <v>0.129554469834261</v>
      </c>
      <c r="E59" s="65" cm="1">
        <f t="array" aca="1" ref="E59" ca="1">(INDIRECT(ADDRESS(ROW()-1,COLUMN()))/INDIRECT(ADDRESS(ROW()-2,COLUMN())))-1</f>
        <v>-3.4330458855362789E-3</v>
      </c>
      <c r="F59" s="65" cm="1">
        <f t="array" aca="1" ref="F59" ca="1">(INDIRECT(ADDRESS(ROW()-1,COLUMN()))/INDIRECT(ADDRESS(ROW()-2,COLUMN())))-1</f>
        <v>2.8847946837531335E-3</v>
      </c>
      <c r="G59" s="65" cm="1">
        <f t="array" aca="1" ref="G59" ca="1">(INDIRECT(ADDRESS(ROW()-1,COLUMN()))/INDIRECT(ADDRESS(ROW()-2,COLUMN())))-1</f>
        <v>-1.2878923765502481E-3</v>
      </c>
      <c r="H59" s="65" cm="1">
        <f t="array" aca="1" ref="H59" ca="1">(INDIRECT(ADDRESS(ROW()-1,COLUMN()))/INDIRECT(ADDRESS(ROW()-2,COLUMN())))-1</f>
        <v>0.21362840255462756</v>
      </c>
      <c r="I59" s="65" cm="1">
        <f t="array" aca="1" ref="I59" ca="1">(INDIRECT(ADDRESS(ROW()-1,COLUMN()))/INDIRECT(ADDRESS(ROW()-2,COLUMN())))-1</f>
        <v>-2.9559017121139175E-2</v>
      </c>
      <c r="J59" s="65" cm="1">
        <f t="array" aca="1" ref="J59" ca="1">(INDIRECT(ADDRESS(ROW()-1,COLUMN()))/INDIRECT(ADDRESS(ROW()-2,COLUMN())))-1</f>
        <v>1.1845921150841043E-2</v>
      </c>
      <c r="K59" s="73" t="str" cm="1">
        <f t="array" aca="1" ref="K59" ca="1">_xlfn.IFS(N59=0,"등급유지",N59&gt;0,N59&amp;"등급 상승",N59&lt;0,N59&amp;"등급 하락")</f>
        <v>등급유지</v>
      </c>
      <c r="M59" s="250"/>
      <c r="N59" s="39" cm="1">
        <f t="array" aca="1" ref="N59" ca="1">(INDIRECT(ADDRESS(ROW()-1,COLUMN()))-INDIRECT(ADDRESS(ROW()-2,COLUMN())))</f>
        <v>0</v>
      </c>
      <c r="O59" s="39" t="s">
        <v>122</v>
      </c>
      <c r="X59" s="251"/>
      <c r="Z59" s="252"/>
      <c r="AA59" s="39"/>
      <c r="AB59" s="237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50"/>
      <c r="X60" s="251"/>
      <c r="Z60" s="252"/>
      <c r="AA60" s="39"/>
      <c r="AB60" s="237"/>
    </row>
    <row r="61" spans="2:28" ht="18" customHeight="1">
      <c r="B61" s="51" t="s">
        <v>129</v>
      </c>
      <c r="C61" s="51"/>
      <c r="D61" s="50"/>
      <c r="E61" s="50"/>
      <c r="F61" s="50"/>
      <c r="G61" s="50"/>
      <c r="H61" s="50"/>
      <c r="I61" s="50"/>
      <c r="J61" s="50"/>
      <c r="K61" s="50"/>
      <c r="M61" s="250"/>
      <c r="X61" s="251"/>
      <c r="Z61" s="252"/>
      <c r="AA61" s="39"/>
      <c r="AB61" s="237"/>
    </row>
    <row r="62" spans="2:28" ht="21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50"/>
      <c r="X62" s="251"/>
      <c r="Z62" s="252"/>
      <c r="AA62" s="39"/>
      <c r="AB62" s="237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50"/>
      <c r="N63" s="251"/>
      <c r="P63" s="252"/>
      <c r="AA63" s="240"/>
    </row>
    <row r="64" spans="2:28" ht="25.5" customHeight="1">
      <c r="B64" s="47"/>
      <c r="C64" s="47"/>
      <c r="D64" s="48"/>
      <c r="M64" s="250"/>
      <c r="N64" s="251"/>
      <c r="P64" s="252"/>
      <c r="AA64" s="240"/>
    </row>
    <row r="65" spans="2:27" ht="25.5" customHeight="1">
      <c r="B65" s="47"/>
      <c r="C65" s="47"/>
      <c r="D65" s="48"/>
      <c r="M65" s="250"/>
      <c r="N65" s="251"/>
      <c r="P65" s="252"/>
      <c r="AA65" s="240"/>
    </row>
    <row r="66" spans="2:27" ht="25.5" customHeight="1">
      <c r="B66" s="47"/>
      <c r="C66" s="47"/>
      <c r="D66" s="48"/>
      <c r="M66" s="250"/>
      <c r="N66" s="251"/>
      <c r="P66" s="252"/>
      <c r="AA66" s="240"/>
    </row>
    <row r="67" spans="2:27" ht="25.5" customHeight="1">
      <c r="B67" s="47"/>
      <c r="C67" s="47"/>
      <c r="D67" s="48"/>
      <c r="M67" s="250"/>
      <c r="N67" s="251"/>
      <c r="P67" s="252"/>
      <c r="AA67" s="240"/>
    </row>
    <row r="68" spans="2:27" ht="25.5" customHeight="1">
      <c r="B68" s="47"/>
      <c r="C68" s="47"/>
      <c r="D68" s="48"/>
      <c r="M68" s="250"/>
      <c r="N68" s="251"/>
      <c r="P68" s="252"/>
      <c r="AA68" s="240"/>
    </row>
    <row r="69" spans="2:27" ht="25.5" customHeight="1">
      <c r="B69" s="47"/>
      <c r="C69" s="47"/>
      <c r="D69" s="48"/>
      <c r="M69" s="250"/>
      <c r="N69" s="251"/>
      <c r="P69" s="252"/>
      <c r="AA69" s="240"/>
    </row>
    <row r="70" spans="2:27" ht="25.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250"/>
      <c r="N70" s="251"/>
      <c r="P70" s="252"/>
      <c r="AA70" s="240"/>
    </row>
    <row r="71" spans="2:27" ht="25.5" customHeight="1">
      <c r="B71" s="47"/>
      <c r="C71" s="47"/>
      <c r="D71" s="48"/>
      <c r="E71" s="48"/>
      <c r="F71" s="48"/>
      <c r="G71" s="48"/>
      <c r="H71" s="48"/>
      <c r="I71" s="48"/>
      <c r="J71" s="48"/>
      <c r="K71" s="48"/>
      <c r="M71" s="250"/>
      <c r="N71" s="251"/>
      <c r="P71" s="252"/>
      <c r="AA71" s="240"/>
    </row>
    <row r="72" spans="2:27" ht="25.5" customHeight="1" thickBot="1">
      <c r="B72" s="203" t="s">
        <v>91</v>
      </c>
      <c r="C72" s="204" t="s">
        <v>120</v>
      </c>
      <c r="D72" s="204" t="s">
        <v>118</v>
      </c>
      <c r="E72" s="204" t="s">
        <v>119</v>
      </c>
      <c r="F72" s="204" t="s">
        <v>117</v>
      </c>
      <c r="G72" s="204" t="s">
        <v>157</v>
      </c>
      <c r="H72" s="204" t="s">
        <v>157</v>
      </c>
      <c r="I72" s="204" t="s">
        <v>157</v>
      </c>
      <c r="J72" s="204" t="s">
        <v>157</v>
      </c>
      <c r="K72" s="205" t="s">
        <v>157</v>
      </c>
      <c r="M72" s="253">
        <v>1</v>
      </c>
      <c r="N72" s="254">
        <v>2</v>
      </c>
      <c r="O72" s="254">
        <v>3</v>
      </c>
      <c r="P72" s="253">
        <v>4</v>
      </c>
      <c r="Q72" s="254"/>
      <c r="R72" s="254"/>
      <c r="S72" s="253"/>
      <c r="T72" s="254"/>
      <c r="U72" s="249"/>
      <c r="AA72" s="240"/>
    </row>
    <row r="73" spans="2:27" ht="25.5" customHeight="1" thickTop="1">
      <c r="B73" s="208" t="s">
        <v>109</v>
      </c>
      <c r="C73" s="209" t="s">
        <v>68</v>
      </c>
      <c r="D73" s="210" t="s">
        <v>69</v>
      </c>
      <c r="E73" s="210" t="s">
        <v>69</v>
      </c>
      <c r="F73" s="210" t="s">
        <v>69</v>
      </c>
      <c r="G73" s="210" t="s">
        <v>157</v>
      </c>
      <c r="H73" s="210" t="s">
        <v>157</v>
      </c>
      <c r="I73" s="210" t="s">
        <v>157</v>
      </c>
      <c r="J73" s="210" t="s">
        <v>157</v>
      </c>
      <c r="K73" s="210" t="s">
        <v>157</v>
      </c>
      <c r="M73" s="253" t="s">
        <v>120</v>
      </c>
      <c r="N73" s="253" t="s">
        <v>118</v>
      </c>
      <c r="O73" s="253" t="s">
        <v>119</v>
      </c>
      <c r="P73" s="253" t="s">
        <v>117</v>
      </c>
      <c r="Q73" s="253"/>
      <c r="R73" s="253"/>
      <c r="S73" s="253"/>
      <c r="T73" s="253"/>
      <c r="U73" s="250"/>
      <c r="AA73" s="240"/>
    </row>
    <row r="74" spans="2:27" ht="25.5" customHeight="1">
      <c r="B74" s="206" t="s">
        <v>94</v>
      </c>
      <c r="C74" s="197" t="s">
        <v>432</v>
      </c>
      <c r="D74" s="197" t="s">
        <v>275</v>
      </c>
      <c r="E74" s="197" t="s">
        <v>275</v>
      </c>
      <c r="F74" s="197" t="s">
        <v>275</v>
      </c>
      <c r="G74" s="197" t="s">
        <v>157</v>
      </c>
      <c r="H74" s="197" t="s">
        <v>157</v>
      </c>
      <c r="I74" s="197" t="s">
        <v>157</v>
      </c>
      <c r="J74" s="197" t="s">
        <v>157</v>
      </c>
      <c r="K74" s="207" t="s">
        <v>157</v>
      </c>
      <c r="M74" s="250"/>
      <c r="N74" s="251"/>
      <c r="P74" s="252"/>
      <c r="AA74" s="240"/>
    </row>
    <row r="75" spans="2:27" ht="25.5" customHeight="1">
      <c r="B75" s="171" t="s">
        <v>95</v>
      </c>
      <c r="C75" s="173" t="s">
        <v>432</v>
      </c>
      <c r="D75" s="173" t="s">
        <v>433</v>
      </c>
      <c r="E75" s="173" t="s">
        <v>275</v>
      </c>
      <c r="F75" s="173" t="s">
        <v>275</v>
      </c>
      <c r="G75" s="173" t="s">
        <v>157</v>
      </c>
      <c r="H75" s="173" t="s">
        <v>157</v>
      </c>
      <c r="I75" s="173" t="s">
        <v>157</v>
      </c>
      <c r="J75" s="173" t="s">
        <v>157</v>
      </c>
      <c r="K75" s="174" t="s">
        <v>157</v>
      </c>
      <c r="M75" s="255">
        <v>0.2</v>
      </c>
      <c r="N75" s="255">
        <v>0</v>
      </c>
      <c r="O75" s="255">
        <v>0</v>
      </c>
      <c r="P75" s="255">
        <v>0</v>
      </c>
      <c r="Q75" s="255"/>
      <c r="R75" s="255"/>
      <c r="S75" s="255"/>
      <c r="T75" s="255"/>
      <c r="AA75" s="240"/>
    </row>
    <row r="76" spans="2:27" ht="25.5" customHeight="1">
      <c r="B76" s="170" t="s">
        <v>96</v>
      </c>
      <c r="C76" s="173" t="s">
        <v>432</v>
      </c>
      <c r="D76" s="173" t="s">
        <v>434</v>
      </c>
      <c r="E76" s="173" t="s">
        <v>435</v>
      </c>
      <c r="F76" s="173" t="s">
        <v>418</v>
      </c>
      <c r="G76" s="173" t="s">
        <v>157</v>
      </c>
      <c r="H76" s="173" t="s">
        <v>157</v>
      </c>
      <c r="I76" s="173" t="s">
        <v>157</v>
      </c>
      <c r="J76" s="173" t="s">
        <v>157</v>
      </c>
      <c r="K76" s="174" t="s">
        <v>157</v>
      </c>
      <c r="M76" s="255">
        <v>0.2</v>
      </c>
      <c r="N76" s="255">
        <v>0.1111111111111111</v>
      </c>
      <c r="O76" s="255">
        <v>0</v>
      </c>
      <c r="P76" s="255">
        <v>0</v>
      </c>
      <c r="Q76" s="255"/>
      <c r="R76" s="255"/>
      <c r="S76" s="255"/>
      <c r="T76" s="255"/>
      <c r="AA76" s="240"/>
    </row>
    <row r="77" spans="2:27" ht="25.5" customHeight="1">
      <c r="B77" s="170" t="s">
        <v>99</v>
      </c>
      <c r="C77" s="173" t="s">
        <v>432</v>
      </c>
      <c r="D77" s="173" t="s">
        <v>436</v>
      </c>
      <c r="E77" s="173" t="s">
        <v>417</v>
      </c>
      <c r="F77" s="173" t="s">
        <v>354</v>
      </c>
      <c r="G77" s="173" t="s">
        <v>157</v>
      </c>
      <c r="H77" s="173" t="s">
        <v>157</v>
      </c>
      <c r="I77" s="173" t="s">
        <v>157</v>
      </c>
      <c r="J77" s="173" t="s">
        <v>157</v>
      </c>
      <c r="K77" s="174" t="s">
        <v>157</v>
      </c>
      <c r="M77" s="255">
        <v>0.2</v>
      </c>
      <c r="N77" s="255">
        <v>0.22222222222222221</v>
      </c>
      <c r="O77" s="255">
        <v>0.18181818181818182</v>
      </c>
      <c r="P77" s="255">
        <v>0.22727272727272727</v>
      </c>
      <c r="Q77" s="255"/>
      <c r="R77" s="255"/>
      <c r="S77" s="255"/>
      <c r="T77" s="255"/>
      <c r="AA77" s="240"/>
    </row>
    <row r="78" spans="2:27" ht="25.5" customHeight="1">
      <c r="B78" s="175" t="s">
        <v>97</v>
      </c>
      <c r="C78" s="173" t="s">
        <v>432</v>
      </c>
      <c r="D78" s="173" t="s">
        <v>433</v>
      </c>
      <c r="E78" s="173" t="s">
        <v>435</v>
      </c>
      <c r="F78" s="173" t="s">
        <v>354</v>
      </c>
      <c r="G78" s="173" t="s">
        <v>157</v>
      </c>
      <c r="H78" s="173" t="s">
        <v>157</v>
      </c>
      <c r="I78" s="173" t="s">
        <v>157</v>
      </c>
      <c r="J78" s="173" t="s">
        <v>157</v>
      </c>
      <c r="K78" s="174" t="s">
        <v>157</v>
      </c>
      <c r="M78" s="255">
        <v>0.2</v>
      </c>
      <c r="N78" s="255">
        <v>0.44444444444444442</v>
      </c>
      <c r="O78" s="255">
        <v>0.45454545454545453</v>
      </c>
      <c r="P78" s="255">
        <v>0.31818181818181818</v>
      </c>
      <c r="Q78" s="255"/>
      <c r="R78" s="255"/>
      <c r="S78" s="255"/>
      <c r="T78" s="255"/>
      <c r="AA78" s="240"/>
    </row>
    <row r="79" spans="2:27" ht="25.5" customHeight="1">
      <c r="B79" s="176" t="s">
        <v>98</v>
      </c>
      <c r="C79" s="177" t="s">
        <v>275</v>
      </c>
      <c r="D79" s="177" t="s">
        <v>433</v>
      </c>
      <c r="E79" s="177" t="s">
        <v>435</v>
      </c>
      <c r="F79" s="177" t="s">
        <v>416</v>
      </c>
      <c r="G79" s="177" t="s">
        <v>157</v>
      </c>
      <c r="H79" s="177" t="s">
        <v>157</v>
      </c>
      <c r="I79" s="177" t="s">
        <v>157</v>
      </c>
      <c r="J79" s="177" t="s">
        <v>157</v>
      </c>
      <c r="K79" s="178" t="s">
        <v>157</v>
      </c>
      <c r="M79" s="255">
        <v>0.2</v>
      </c>
      <c r="N79" s="255">
        <v>0.1111111111111111</v>
      </c>
      <c r="O79" s="255">
        <v>0.18181818181818182</v>
      </c>
      <c r="P79" s="255">
        <v>0.31818181818181818</v>
      </c>
      <c r="Q79" s="255"/>
      <c r="R79" s="255"/>
      <c r="S79" s="255"/>
      <c r="T79" s="255"/>
      <c r="AA79" s="240"/>
    </row>
    <row r="80" spans="2:27" ht="15.75" customHeight="1">
      <c r="B80" s="47"/>
      <c r="C80" s="47"/>
      <c r="D80" s="48"/>
      <c r="E80" s="48"/>
      <c r="F80" s="48"/>
      <c r="G80" s="48"/>
      <c r="H80" s="48"/>
      <c r="I80" s="48"/>
      <c r="J80" s="48"/>
      <c r="K80" s="48"/>
      <c r="M80" s="255">
        <v>0</v>
      </c>
      <c r="N80" s="255">
        <v>0.1111111111111111</v>
      </c>
      <c r="O80" s="255">
        <v>0.18181818181818182</v>
      </c>
      <c r="P80" s="255">
        <v>0.13636363636363635</v>
      </c>
      <c r="Q80" s="255"/>
      <c r="R80" s="255"/>
      <c r="S80" s="255"/>
      <c r="T80" s="255"/>
      <c r="AA80" s="240"/>
    </row>
    <row r="81" spans="2:27" ht="17.25" customHeight="1">
      <c r="B81" s="51" t="s">
        <v>130</v>
      </c>
      <c r="C81" s="51"/>
      <c r="D81" s="50"/>
      <c r="E81" s="50"/>
      <c r="F81" s="50"/>
      <c r="G81" s="50"/>
      <c r="H81" s="50"/>
      <c r="I81" s="50"/>
      <c r="J81" s="50"/>
      <c r="K81" s="50"/>
      <c r="M81" s="250"/>
      <c r="N81" s="251"/>
      <c r="P81" s="252"/>
      <c r="AA81" s="240"/>
    </row>
    <row r="82" spans="2:27" ht="30.75" customHeight="1">
      <c r="B82" s="55" t="s">
        <v>75</v>
      </c>
      <c r="C82" s="55" t="s">
        <v>101</v>
      </c>
      <c r="D82" s="55" t="s">
        <v>102</v>
      </c>
      <c r="E82" s="55" t="s">
        <v>103</v>
      </c>
      <c r="F82" s="55" t="s">
        <v>104</v>
      </c>
      <c r="G82" s="55" t="s">
        <v>105</v>
      </c>
      <c r="H82" s="55" t="s">
        <v>6</v>
      </c>
      <c r="I82" s="55" t="s">
        <v>7</v>
      </c>
      <c r="J82" s="55" t="s">
        <v>106</v>
      </c>
      <c r="K82" s="55" t="s">
        <v>108</v>
      </c>
      <c r="M82" s="250"/>
      <c r="N82" s="251"/>
      <c r="P82" s="252"/>
      <c r="AA82" s="240"/>
    </row>
    <row r="83" spans="2:27" ht="19.5" customHeight="1">
      <c r="B83" s="85" t="s">
        <v>120</v>
      </c>
      <c r="C83" s="64">
        <v>2401</v>
      </c>
      <c r="D83" s="86">
        <v>5.064528083499175E-2</v>
      </c>
      <c r="E83" s="86">
        <v>0.44066433005358108</v>
      </c>
      <c r="F83" s="86">
        <v>0.19761694199132057</v>
      </c>
      <c r="G83" s="87">
        <v>13.329875000000001</v>
      </c>
      <c r="H83" s="88">
        <v>1.5003980410803177</v>
      </c>
      <c r="I83" s="88">
        <v>36.169272777397467</v>
      </c>
      <c r="J83" s="89">
        <v>2.2952981855852199</v>
      </c>
      <c r="K83" s="72"/>
      <c r="M83" s="250"/>
      <c r="N83" s="251"/>
      <c r="P83" s="252"/>
      <c r="AA83" s="240"/>
    </row>
    <row r="84" spans="2:27" ht="19.5" customHeight="1">
      <c r="B84" s="85" t="s">
        <v>120</v>
      </c>
      <c r="C84" s="64">
        <v>2402</v>
      </c>
      <c r="D84" s="86">
        <v>4.4232765859836459E-2</v>
      </c>
      <c r="E84" s="86">
        <v>0.36480991144156572</v>
      </c>
      <c r="F84" s="86">
        <v>0.15557211478399086</v>
      </c>
      <c r="G84" s="87">
        <v>9.0760000000000005</v>
      </c>
      <c r="H84" s="88">
        <v>0.10008763570728545</v>
      </c>
      <c r="I84" s="88">
        <v>9.2337259814054633</v>
      </c>
      <c r="J84" s="89">
        <v>2.7192335034622803</v>
      </c>
      <c r="K84" s="72"/>
      <c r="M84" s="250"/>
      <c r="N84" s="251"/>
      <c r="P84" s="252"/>
      <c r="AA84" s="240"/>
    </row>
    <row r="85" spans="2:27" ht="19.5" customHeight="1">
      <c r="B85" s="85" t="s">
        <v>120</v>
      </c>
      <c r="C85" s="64">
        <v>2403</v>
      </c>
      <c r="D85" s="86">
        <v>2.0957461192374516E-2</v>
      </c>
      <c r="E85" s="86">
        <v>0.36005149327874569</v>
      </c>
      <c r="F85" s="86">
        <v>0.16201531116984844</v>
      </c>
      <c r="G85" s="87">
        <v>8.5483750000000001</v>
      </c>
      <c r="H85" s="88">
        <v>0.15473514923063653</v>
      </c>
      <c r="I85" s="88">
        <v>10.215056491012676</v>
      </c>
      <c r="J85" s="89">
        <v>2.7926101825834442</v>
      </c>
      <c r="K85" s="72"/>
      <c r="M85" s="250"/>
      <c r="N85" s="251"/>
      <c r="P85" s="252"/>
      <c r="AA85" s="240"/>
    </row>
    <row r="86" spans="2:27" ht="19.5" customHeight="1">
      <c r="B86" s="85" t="s">
        <v>120</v>
      </c>
      <c r="C86" s="64">
        <v>2404</v>
      </c>
      <c r="D86" s="86">
        <v>1.4832775191469649E-2</v>
      </c>
      <c r="E86" s="86">
        <v>0.35376197039903307</v>
      </c>
      <c r="F86" s="86">
        <v>0.16814995533156332</v>
      </c>
      <c r="G86" s="87">
        <v>8.5052500000000002</v>
      </c>
      <c r="H86" s="88">
        <v>0.57676765681011166</v>
      </c>
      <c r="I86" s="88">
        <v>6.8265628303473722</v>
      </c>
      <c r="J86" s="89">
        <v>2.8038291979286112</v>
      </c>
      <c r="K86" s="72"/>
      <c r="M86" s="250"/>
      <c r="N86" s="251"/>
      <c r="P86" s="252"/>
      <c r="AA86" s="240"/>
    </row>
    <row r="87" spans="2:27" ht="19.5" customHeight="1">
      <c r="B87" s="85" t="s">
        <v>120</v>
      </c>
      <c r="C87" s="64">
        <v>2405</v>
      </c>
      <c r="D87" s="86">
        <v>1.2892707661808223E-2</v>
      </c>
      <c r="E87" s="86">
        <v>0.34796995668635161</v>
      </c>
      <c r="F87" s="86">
        <v>0.1667493036905863</v>
      </c>
      <c r="G87" s="87">
        <v>9.0397142857142843</v>
      </c>
      <c r="H87" s="88">
        <v>0.24171499718316919</v>
      </c>
      <c r="I87" s="88">
        <v>6.5092827410453449</v>
      </c>
      <c r="J87" s="89">
        <v>2.7479309200272573</v>
      </c>
      <c r="K87" s="72"/>
      <c r="M87" s="250"/>
      <c r="N87" s="251"/>
      <c r="P87" s="252"/>
      <c r="AA87" s="240"/>
    </row>
    <row r="88" spans="2:27" ht="19.5" customHeight="1">
      <c r="B88" s="85" t="s">
        <v>120</v>
      </c>
      <c r="C88" s="64">
        <v>2406</v>
      </c>
      <c r="D88" s="86">
        <v>1.306717913938074E-2</v>
      </c>
      <c r="E88" s="86">
        <v>0.36149089277268498</v>
      </c>
      <c r="F88" s="86">
        <v>0.16071142982685574</v>
      </c>
      <c r="G88" s="87">
        <v>10.371714285714287</v>
      </c>
      <c r="H88" s="88">
        <v>0.21171955692634015</v>
      </c>
      <c r="I88" s="88">
        <v>8.5111261884388743</v>
      </c>
      <c r="J88" s="89">
        <v>2.5320257944902584</v>
      </c>
      <c r="K88" s="72"/>
      <c r="M88" s="250"/>
      <c r="N88" s="251"/>
      <c r="P88" s="252"/>
      <c r="AA88" s="240"/>
    </row>
    <row r="89" spans="2:27" ht="19.5" customHeight="1">
      <c r="B89" s="85" t="s">
        <v>120</v>
      </c>
      <c r="C89" s="64">
        <v>2407</v>
      </c>
      <c r="D89" s="86">
        <v>1.708079626158392E-2</v>
      </c>
      <c r="E89" s="86">
        <v>0.36900390007085609</v>
      </c>
      <c r="F89" s="86">
        <v>0.17064832672016533</v>
      </c>
      <c r="G89" s="87">
        <v>11.110571428571429</v>
      </c>
      <c r="H89" s="88">
        <v>0.16108396622552482</v>
      </c>
      <c r="I89" s="88">
        <v>10.685236426293145</v>
      </c>
      <c r="J89" s="89">
        <v>2.434566418091046</v>
      </c>
      <c r="K89" s="72"/>
      <c r="M89" s="250"/>
      <c r="N89" s="251"/>
      <c r="P89" s="252"/>
      <c r="AA89" s="240"/>
    </row>
    <row r="90" spans="2:27" ht="19.5" customHeight="1">
      <c r="B90" s="85" t="s">
        <v>120</v>
      </c>
      <c r="C90" s="64">
        <v>2408</v>
      </c>
      <c r="D90" s="86">
        <v>2.4739702979783403E-2</v>
      </c>
      <c r="E90" s="86">
        <v>0.37207955264367826</v>
      </c>
      <c r="F90" s="86">
        <v>0.15399809597901595</v>
      </c>
      <c r="G90" s="87">
        <v>12.317571428571426</v>
      </c>
      <c r="H90" s="88">
        <v>0.1609248617681675</v>
      </c>
      <c r="I90" s="88">
        <v>10.148761391075086</v>
      </c>
      <c r="J90" s="89">
        <v>2.3175337090981589</v>
      </c>
      <c r="K90" s="72"/>
      <c r="M90" s="250"/>
      <c r="N90" s="251"/>
      <c r="P90" s="252"/>
      <c r="AA90" s="240"/>
    </row>
    <row r="91" spans="2:27" ht="19.5" customHeight="1">
      <c r="B91" s="85" t="s">
        <v>120</v>
      </c>
      <c r="C91" s="64">
        <v>2409</v>
      </c>
      <c r="D91" s="86">
        <v>2.2923306529800014E-2</v>
      </c>
      <c r="E91" s="86">
        <v>0.36893737394112736</v>
      </c>
      <c r="F91" s="86">
        <v>0.17459011130240504</v>
      </c>
      <c r="G91" s="87">
        <v>11.673857142857145</v>
      </c>
      <c r="H91" s="88">
        <v>0.26413590246048918</v>
      </c>
      <c r="I91" s="88">
        <v>12.031204345876366</v>
      </c>
      <c r="J91" s="89">
        <v>2.3881092865026408</v>
      </c>
      <c r="K91" s="72"/>
      <c r="M91" s="250"/>
      <c r="N91" s="251"/>
      <c r="P91" s="252"/>
      <c r="AA91" s="240"/>
    </row>
    <row r="92" spans="2:27" ht="19.5" customHeight="1">
      <c r="B92" s="85" t="s">
        <v>120</v>
      </c>
      <c r="C92" s="64">
        <v>2410</v>
      </c>
      <c r="D92" s="86">
        <v>1.9424698114228003E-2</v>
      </c>
      <c r="E92" s="86">
        <v>0.36316088890403331</v>
      </c>
      <c r="F92" s="86">
        <v>0.20813636927779225</v>
      </c>
      <c r="G92" s="87">
        <v>10.181000000000001</v>
      </c>
      <c r="H92" s="88">
        <v>0.47986270834120859</v>
      </c>
      <c r="I92" s="88">
        <v>15.117307498830863</v>
      </c>
      <c r="J92" s="89">
        <v>2.6437978190958185</v>
      </c>
      <c r="K92" s="72"/>
      <c r="M92" s="250"/>
      <c r="N92" s="251"/>
      <c r="P92" s="252"/>
      <c r="AA92" s="240"/>
    </row>
    <row r="93" spans="2:27" ht="19.5" customHeight="1">
      <c r="B93" s="85" t="s">
        <v>120</v>
      </c>
      <c r="C93" s="64">
        <v>2411</v>
      </c>
      <c r="D93" s="86">
        <v>2.3659517285918284E-2</v>
      </c>
      <c r="E93" s="86">
        <v>0.37039996431855815</v>
      </c>
      <c r="F93" s="86">
        <v>0.21506395980163071</v>
      </c>
      <c r="G93" s="87">
        <v>10.269375</v>
      </c>
      <c r="H93" s="88">
        <v>0.72971403240450994</v>
      </c>
      <c r="I93" s="88">
        <v>17.047439882656114</v>
      </c>
      <c r="J93" s="89">
        <v>2.6149694700802191</v>
      </c>
      <c r="K93" s="72"/>
      <c r="M93" s="250"/>
      <c r="N93" s="251"/>
      <c r="P93" s="252"/>
      <c r="AA93" s="240"/>
    </row>
    <row r="94" spans="2:27" ht="19.5" customHeight="1">
      <c r="B94" s="85" t="s">
        <v>120</v>
      </c>
      <c r="C94" s="64">
        <v>2412</v>
      </c>
      <c r="D94" s="86">
        <v>3.4369227206598213E-2</v>
      </c>
      <c r="E94" s="86">
        <v>0.39198190840813896</v>
      </c>
      <c r="F94" s="86">
        <v>0.20924168524470299</v>
      </c>
      <c r="G94" s="87">
        <v>10.720285714285714</v>
      </c>
      <c r="H94" s="88">
        <v>1.0337617959049272</v>
      </c>
      <c r="I94" s="88">
        <v>19.375254529268268</v>
      </c>
      <c r="J94" s="89">
        <v>2.5696791185109884</v>
      </c>
      <c r="K94" s="72"/>
      <c r="M94" s="250"/>
      <c r="N94" s="251"/>
      <c r="P94" s="252"/>
      <c r="AA94" s="240"/>
    </row>
    <row r="95" spans="2:27" ht="19.5" customHeight="1">
      <c r="B95" s="85" t="s">
        <v>120</v>
      </c>
      <c r="C95" s="64">
        <v>2501</v>
      </c>
      <c r="D95" s="86">
        <v>2.9047317843846839E-2</v>
      </c>
      <c r="E95" s="86">
        <v>0.41308829657019086</v>
      </c>
      <c r="F95" s="86">
        <v>0.21072374267777794</v>
      </c>
      <c r="G95" s="87">
        <v>10.6434</v>
      </c>
      <c r="H95" s="88">
        <v>0.93378320241260537</v>
      </c>
      <c r="I95" s="88">
        <v>16.600590265112984</v>
      </c>
      <c r="J95" s="89">
        <v>2.5452301880175576</v>
      </c>
      <c r="K95" s="72" t="s">
        <v>68</v>
      </c>
      <c r="M95" s="250"/>
      <c r="N95" s="251"/>
      <c r="P95" s="252"/>
      <c r="AA95" s="240"/>
    </row>
    <row r="96" spans="2:27" ht="19.5" customHeight="1">
      <c r="B96" s="85" t="s">
        <v>118</v>
      </c>
      <c r="C96" s="64">
        <v>2401</v>
      </c>
      <c r="D96" s="86">
        <v>5.5668528773537534E-2</v>
      </c>
      <c r="E96" s="86">
        <v>0.43006627302564793</v>
      </c>
      <c r="F96" s="86">
        <v>0.18769873329373007</v>
      </c>
      <c r="G96" s="87">
        <v>12.843333333333334</v>
      </c>
      <c r="H96" s="88">
        <v>1.4267923743486903</v>
      </c>
      <c r="I96" s="88">
        <v>20.31416625219747</v>
      </c>
      <c r="J96" s="89">
        <v>2.0340970169745187</v>
      </c>
      <c r="K96" s="72"/>
      <c r="M96" s="250"/>
      <c r="N96" s="251"/>
      <c r="P96" s="252"/>
      <c r="AA96" s="240"/>
    </row>
    <row r="97" spans="2:27" ht="19.5" customHeight="1">
      <c r="B97" s="85" t="s">
        <v>118</v>
      </c>
      <c r="C97" s="64">
        <v>2402</v>
      </c>
      <c r="D97" s="86">
        <v>6.513473185495823E-2</v>
      </c>
      <c r="E97" s="86">
        <v>0.33768056767831328</v>
      </c>
      <c r="F97" s="86">
        <v>0.15033231439263936</v>
      </c>
      <c r="G97" s="87">
        <v>9.1514444444444436</v>
      </c>
      <c r="H97" s="88">
        <v>0.88214031081032618</v>
      </c>
      <c r="I97" s="88">
        <v>5.5919459505912563</v>
      </c>
      <c r="J97" s="89">
        <v>2.3427312815593977</v>
      </c>
      <c r="K97" s="72"/>
      <c r="M97" s="250"/>
      <c r="N97" s="251"/>
      <c r="P97" s="252"/>
      <c r="AA97" s="240"/>
    </row>
    <row r="98" spans="2:27" ht="19.5" customHeight="1">
      <c r="B98" s="85" t="s">
        <v>118</v>
      </c>
      <c r="C98" s="64">
        <v>2403</v>
      </c>
      <c r="D98" s="86">
        <v>1.6600096012647628E-2</v>
      </c>
      <c r="E98" s="86">
        <v>0.31830639941595956</v>
      </c>
      <c r="F98" s="86">
        <v>0.15950967487527995</v>
      </c>
      <c r="G98" s="87">
        <v>8.0496999999999996</v>
      </c>
      <c r="H98" s="88">
        <v>0.59657464608526456</v>
      </c>
      <c r="I98" s="88">
        <v>5.1872377028406689</v>
      </c>
      <c r="J98" s="89">
        <v>2.5211471376121599</v>
      </c>
      <c r="K98" s="72"/>
      <c r="M98" s="250"/>
      <c r="N98" s="251"/>
      <c r="P98" s="252"/>
      <c r="AA98" s="240"/>
    </row>
    <row r="99" spans="2:27" ht="19.5" customHeight="1">
      <c r="B99" s="85" t="s">
        <v>118</v>
      </c>
      <c r="C99" s="64">
        <v>2404</v>
      </c>
      <c r="D99" s="86">
        <v>1.8610108671326352E-2</v>
      </c>
      <c r="E99" s="86">
        <v>0.33184749022624127</v>
      </c>
      <c r="F99" s="86">
        <v>0.17461122596572576</v>
      </c>
      <c r="G99" s="87">
        <v>8.939222222222222</v>
      </c>
      <c r="H99" s="88">
        <v>0.29930526054473461</v>
      </c>
      <c r="I99" s="88">
        <v>7.6310473452934398</v>
      </c>
      <c r="J99" s="89">
        <v>2.4479953446435241</v>
      </c>
      <c r="K99" s="72"/>
      <c r="M99" s="250"/>
      <c r="N99" s="251"/>
      <c r="P99" s="252"/>
      <c r="AA99" s="240"/>
    </row>
    <row r="100" spans="2:27" ht="19.5" customHeight="1">
      <c r="B100" s="85" t="s">
        <v>118</v>
      </c>
      <c r="C100" s="64">
        <v>2405</v>
      </c>
      <c r="D100" s="86">
        <v>2.0708612921807378E-2</v>
      </c>
      <c r="E100" s="86">
        <v>0.33434460536375138</v>
      </c>
      <c r="F100" s="86">
        <v>0.162153798245363</v>
      </c>
      <c r="G100" s="87">
        <v>9.6173333333333346</v>
      </c>
      <c r="H100" s="88">
        <v>0.18674607336064838</v>
      </c>
      <c r="I100" s="88">
        <v>9.1335806789117111</v>
      </c>
      <c r="J100" s="89">
        <v>2.3539626851522688</v>
      </c>
      <c r="K100" s="72"/>
      <c r="M100" s="250"/>
      <c r="N100" s="251"/>
      <c r="P100" s="252"/>
      <c r="AA100" s="240"/>
    </row>
    <row r="101" spans="2:27" ht="19.5" customHeight="1">
      <c r="B101" s="85" t="s">
        <v>118</v>
      </c>
      <c r="C101" s="64">
        <v>2406</v>
      </c>
      <c r="D101" s="86">
        <v>2.5133565418258546E-2</v>
      </c>
      <c r="E101" s="86">
        <v>0.33504687925641025</v>
      </c>
      <c r="F101" s="86">
        <v>0.15905230259346193</v>
      </c>
      <c r="G101" s="87">
        <v>10.848714285714285</v>
      </c>
      <c r="H101" s="88">
        <v>8.0776890242420046E-2</v>
      </c>
      <c r="I101" s="88">
        <v>6.5872251139625115</v>
      </c>
      <c r="J101" s="89">
        <v>2.2292659683080509</v>
      </c>
      <c r="K101" s="72"/>
      <c r="M101" s="250"/>
      <c r="N101" s="251"/>
      <c r="P101" s="252"/>
      <c r="AA101" s="240"/>
    </row>
    <row r="102" spans="2:27" ht="19.5" customHeight="1">
      <c r="B102" s="85" t="s">
        <v>118</v>
      </c>
      <c r="C102" s="64">
        <v>2407</v>
      </c>
      <c r="D102" s="86">
        <v>2.7375783967845825E-2</v>
      </c>
      <c r="E102" s="86">
        <v>0.34958332686112442</v>
      </c>
      <c r="F102" s="86">
        <v>0.16180556467961443</v>
      </c>
      <c r="G102" s="87">
        <v>12.047285714285715</v>
      </c>
      <c r="H102" s="88">
        <v>7.9545030949462928E-2</v>
      </c>
      <c r="I102" s="88">
        <v>8.8761282811193816</v>
      </c>
      <c r="J102" s="89">
        <v>2.1047350761304684</v>
      </c>
      <c r="K102" s="72"/>
      <c r="M102" s="250"/>
      <c r="N102" s="251"/>
      <c r="P102" s="252"/>
      <c r="AA102" s="240"/>
    </row>
    <row r="103" spans="2:27" ht="19.5" customHeight="1">
      <c r="B103" s="85" t="s">
        <v>118</v>
      </c>
      <c r="C103" s="64">
        <v>2408</v>
      </c>
      <c r="D103" s="86">
        <v>3.011465345898456E-2</v>
      </c>
      <c r="E103" s="86">
        <v>0.35959527174984718</v>
      </c>
      <c r="F103" s="86">
        <v>0.15922467936660131</v>
      </c>
      <c r="G103" s="87">
        <v>13.093666666666664</v>
      </c>
      <c r="H103" s="88">
        <v>6.6025074377246293E-2</v>
      </c>
      <c r="I103" s="88">
        <v>10.452811775092465</v>
      </c>
      <c r="J103" s="89">
        <v>2.0112897188005232</v>
      </c>
      <c r="K103" s="72"/>
      <c r="M103" s="250"/>
      <c r="N103" s="251"/>
      <c r="P103" s="252"/>
      <c r="AA103" s="240"/>
    </row>
    <row r="104" spans="2:27" ht="19.5" customHeight="1">
      <c r="B104" s="85" t="s">
        <v>118</v>
      </c>
      <c r="C104" s="64">
        <v>2409</v>
      </c>
      <c r="D104" s="86">
        <v>2.8484349948532807E-2</v>
      </c>
      <c r="E104" s="86">
        <v>0.36695698051539433</v>
      </c>
      <c r="F104" s="86">
        <v>0.16474701331369704</v>
      </c>
      <c r="G104" s="87">
        <v>12.561833333333333</v>
      </c>
      <c r="H104" s="88">
        <v>8.4308776294518148E-2</v>
      </c>
      <c r="I104" s="88">
        <v>11.523476832618913</v>
      </c>
      <c r="J104" s="89">
        <v>2.0534724855176374</v>
      </c>
      <c r="K104" s="72"/>
      <c r="M104" s="250"/>
      <c r="N104" s="251"/>
      <c r="P104" s="252"/>
      <c r="AA104" s="240"/>
    </row>
    <row r="105" spans="2:27" ht="19.5" customHeight="1">
      <c r="B105" s="85" t="s">
        <v>118</v>
      </c>
      <c r="C105" s="64">
        <v>2410</v>
      </c>
      <c r="D105" s="86">
        <v>2.9590830026988486E-2</v>
      </c>
      <c r="E105" s="86">
        <v>0.35937301229630375</v>
      </c>
      <c r="F105" s="86">
        <v>0.1877275722249114</v>
      </c>
      <c r="G105" s="87">
        <v>11.618699999999999</v>
      </c>
      <c r="H105" s="88">
        <v>0.34768065531809034</v>
      </c>
      <c r="I105" s="88">
        <v>12.876173234883758</v>
      </c>
      <c r="J105" s="89">
        <v>2.1873535408226403</v>
      </c>
      <c r="K105" s="72"/>
      <c r="M105" s="250"/>
      <c r="N105" s="251"/>
      <c r="P105" s="252"/>
      <c r="AA105" s="240"/>
    </row>
    <row r="106" spans="2:27" ht="19.5" customHeight="1">
      <c r="B106" s="85" t="s">
        <v>118</v>
      </c>
      <c r="C106" s="64">
        <v>2411</v>
      </c>
      <c r="D106" s="86">
        <v>3.3266712107786561E-2</v>
      </c>
      <c r="E106" s="86">
        <v>0.35448461097971412</v>
      </c>
      <c r="F106" s="86">
        <v>0.19269737426873043</v>
      </c>
      <c r="G106" s="87">
        <v>10.9603</v>
      </c>
      <c r="H106" s="88">
        <v>0.48621378973029677</v>
      </c>
      <c r="I106" s="88">
        <v>12.249774694155452</v>
      </c>
      <c r="J106" s="89">
        <v>2.2323972642154333</v>
      </c>
      <c r="K106" s="72"/>
      <c r="M106" s="250"/>
      <c r="N106" s="251"/>
      <c r="P106" s="252"/>
      <c r="AA106" s="240"/>
    </row>
    <row r="107" spans="2:27" ht="19.5" customHeight="1">
      <c r="B107" s="85" t="s">
        <v>118</v>
      </c>
      <c r="C107" s="64">
        <v>2412</v>
      </c>
      <c r="D107" s="86">
        <v>3.322842825397164E-2</v>
      </c>
      <c r="E107" s="86">
        <v>0.37639244866654403</v>
      </c>
      <c r="F107" s="86">
        <v>0.18731698233809618</v>
      </c>
      <c r="G107" s="87">
        <v>11.421300000000002</v>
      </c>
      <c r="H107" s="88">
        <v>0.54250664928735559</v>
      </c>
      <c r="I107" s="88">
        <v>11.80444336221629</v>
      </c>
      <c r="J107" s="89">
        <v>2.1964483132464929</v>
      </c>
      <c r="K107" s="72"/>
      <c r="M107" s="250"/>
      <c r="N107" s="251"/>
      <c r="P107" s="252"/>
      <c r="AA107" s="240"/>
    </row>
    <row r="108" spans="2:27" ht="19.5" customHeight="1">
      <c r="B108" s="85" t="s">
        <v>118</v>
      </c>
      <c r="C108" s="64">
        <v>2501</v>
      </c>
      <c r="D108" s="86">
        <v>3.1648764496498928E-2</v>
      </c>
      <c r="E108" s="86">
        <v>0.38451540750367064</v>
      </c>
      <c r="F108" s="86">
        <v>0.18841699520833896</v>
      </c>
      <c r="G108" s="87">
        <v>11.095999999999998</v>
      </c>
      <c r="H108" s="88">
        <v>0.7568155930859457</v>
      </c>
      <c r="I108" s="88">
        <v>10.486640526826973</v>
      </c>
      <c r="J108" s="89">
        <v>2.2366090558343763</v>
      </c>
      <c r="K108" s="72" t="s">
        <v>69</v>
      </c>
      <c r="M108" s="250"/>
      <c r="N108" s="251"/>
      <c r="P108" s="252"/>
      <c r="AA108" s="240"/>
    </row>
    <row r="109" spans="2:27" ht="19.5" customHeight="1">
      <c r="B109" s="85" t="s">
        <v>119</v>
      </c>
      <c r="C109" s="64">
        <v>2401</v>
      </c>
      <c r="D109" s="86">
        <v>7.528783385539542E-2</v>
      </c>
      <c r="E109" s="86">
        <v>0.37697635753547887</v>
      </c>
      <c r="F109" s="86">
        <v>0.22236692580751286</v>
      </c>
      <c r="G109" s="87">
        <v>12.437000000000001</v>
      </c>
      <c r="H109" s="88">
        <v>16.574081030124788</v>
      </c>
      <c r="I109" s="88">
        <v>57.922087594240509</v>
      </c>
      <c r="J109" s="89">
        <v>2.4970776092810869</v>
      </c>
      <c r="K109" s="72"/>
      <c r="M109" s="250"/>
      <c r="N109" s="251"/>
      <c r="P109" s="252"/>
      <c r="AA109" s="240"/>
    </row>
    <row r="110" spans="2:27" ht="19.5" customHeight="1">
      <c r="B110" s="85" t="s">
        <v>119</v>
      </c>
      <c r="C110" s="64">
        <v>2402</v>
      </c>
      <c r="D110" s="86">
        <v>5.2562953704021351E-2</v>
      </c>
      <c r="E110" s="86">
        <v>0.32842598203256623</v>
      </c>
      <c r="F110" s="86">
        <v>0.16948766477069371</v>
      </c>
      <c r="G110" s="87">
        <v>8.3985999999999983</v>
      </c>
      <c r="H110" s="88">
        <v>0.5974518795256365</v>
      </c>
      <c r="I110" s="88">
        <v>8.9892924241784922</v>
      </c>
      <c r="J110" s="89">
        <v>2.9521974750565025</v>
      </c>
      <c r="K110" s="72"/>
      <c r="M110" s="250"/>
      <c r="N110" s="251"/>
      <c r="P110" s="252"/>
      <c r="AA110" s="240"/>
    </row>
    <row r="111" spans="2:27" ht="19.5" customHeight="1">
      <c r="B111" s="85" t="s">
        <v>119</v>
      </c>
      <c r="C111" s="64">
        <v>2403</v>
      </c>
      <c r="D111" s="86">
        <v>2.3880494932812368E-2</v>
      </c>
      <c r="E111" s="86">
        <v>0.32892495694771634</v>
      </c>
      <c r="F111" s="86">
        <v>0.188247670547598</v>
      </c>
      <c r="G111" s="87">
        <v>8.0080909090909085</v>
      </c>
      <c r="H111" s="88">
        <v>7.8764715710292046E-2</v>
      </c>
      <c r="I111" s="88">
        <v>9.6899353827399768</v>
      </c>
      <c r="J111" s="89">
        <v>2.9998353345223903</v>
      </c>
      <c r="K111" s="72"/>
      <c r="M111" s="250"/>
      <c r="N111" s="251"/>
      <c r="P111" s="252"/>
      <c r="AA111" s="240"/>
    </row>
    <row r="112" spans="2:27" ht="19.5" customHeight="1">
      <c r="B112" s="85" t="s">
        <v>119</v>
      </c>
      <c r="C112" s="64">
        <v>2404</v>
      </c>
      <c r="D112" s="86">
        <v>1.9230449402444675E-2</v>
      </c>
      <c r="E112" s="86">
        <v>0.33626803694116447</v>
      </c>
      <c r="F112" s="86">
        <v>0.19797305003701024</v>
      </c>
      <c r="G112" s="87">
        <v>8.5295454545454543</v>
      </c>
      <c r="H112" s="88">
        <v>7.2956146191471227E-2</v>
      </c>
      <c r="I112" s="88">
        <v>10.926585894984191</v>
      </c>
      <c r="J112" s="89">
        <v>2.9082464102667198</v>
      </c>
      <c r="K112" s="72"/>
      <c r="M112" s="250"/>
      <c r="N112" s="251"/>
      <c r="P112" s="252"/>
      <c r="AA112" s="240"/>
    </row>
    <row r="113" spans="2:27" ht="19.5" customHeight="1">
      <c r="B113" s="85" t="s">
        <v>119</v>
      </c>
      <c r="C113" s="64">
        <v>2405</v>
      </c>
      <c r="D113" s="86">
        <v>1.9237559811078449E-2</v>
      </c>
      <c r="E113" s="86">
        <v>0.33677811474586522</v>
      </c>
      <c r="F113" s="86">
        <v>0.18825056864651082</v>
      </c>
      <c r="G113" s="87">
        <v>9.2639000000000014</v>
      </c>
      <c r="H113" s="88">
        <v>0.10999448927608728</v>
      </c>
      <c r="I113" s="88">
        <v>12.059395824269204</v>
      </c>
      <c r="J113" s="89">
        <v>2.8396577293485166</v>
      </c>
      <c r="K113" s="72"/>
      <c r="M113" s="250"/>
      <c r="N113" s="251"/>
      <c r="P113" s="252"/>
      <c r="AA113" s="240"/>
    </row>
    <row r="114" spans="2:27" ht="20.25" customHeight="1">
      <c r="B114" s="85" t="s">
        <v>119</v>
      </c>
      <c r="C114" s="64">
        <v>2406</v>
      </c>
      <c r="D114" s="86">
        <v>2.4081173518642734E-2</v>
      </c>
      <c r="E114" s="86">
        <v>0.34251702234061543</v>
      </c>
      <c r="F114" s="86">
        <v>0.18933475974345801</v>
      </c>
      <c r="G114" s="87">
        <v>10.482555555555555</v>
      </c>
      <c r="H114" s="88">
        <v>8.3075720715626716E-2</v>
      </c>
      <c r="I114" s="88">
        <v>14.478540450970319</v>
      </c>
      <c r="J114" s="89">
        <v>2.6118217059388438</v>
      </c>
      <c r="K114" s="72"/>
      <c r="M114" s="250"/>
      <c r="N114" s="251"/>
      <c r="P114" s="252"/>
      <c r="AA114" s="240"/>
    </row>
    <row r="115" spans="2:27" ht="20.25" customHeight="1">
      <c r="B115" s="85" t="s">
        <v>119</v>
      </c>
      <c r="C115" s="64">
        <v>2407</v>
      </c>
      <c r="D115" s="86">
        <v>2.8089132699282732E-2</v>
      </c>
      <c r="E115" s="86">
        <v>0.34049774152249124</v>
      </c>
      <c r="F115" s="86">
        <v>0.17231959347926926</v>
      </c>
      <c r="G115" s="87">
        <v>11.118888888888888</v>
      </c>
      <c r="H115" s="88">
        <v>0.16345960888190236</v>
      </c>
      <c r="I115" s="88">
        <v>13.237859339595223</v>
      </c>
      <c r="J115" s="89">
        <v>2.5149112958921389</v>
      </c>
      <c r="K115" s="72"/>
      <c r="M115" s="250"/>
      <c r="N115" s="251"/>
      <c r="P115" s="252"/>
      <c r="AA115" s="240"/>
    </row>
    <row r="116" spans="2:27" ht="20.25" customHeight="1">
      <c r="B116" s="85" t="s">
        <v>119</v>
      </c>
      <c r="C116" s="64">
        <v>2408</v>
      </c>
      <c r="D116" s="86">
        <v>3.6363705821058051E-2</v>
      </c>
      <c r="E116" s="86">
        <v>0.34138292077994403</v>
      </c>
      <c r="F116" s="86">
        <v>0.16611855821834512</v>
      </c>
      <c r="G116" s="87">
        <v>12.46875</v>
      </c>
      <c r="H116" s="88">
        <v>0.13498988966223396</v>
      </c>
      <c r="I116" s="88">
        <v>16.24738311974648</v>
      </c>
      <c r="J116" s="89">
        <v>2.3931377458737066</v>
      </c>
      <c r="K116" s="72"/>
      <c r="M116" s="250"/>
      <c r="N116" s="251"/>
      <c r="P116" s="252"/>
      <c r="AA116" s="240"/>
    </row>
    <row r="117" spans="2:27" ht="20.25" customHeight="1">
      <c r="B117" s="85" t="s">
        <v>119</v>
      </c>
      <c r="C117" s="64">
        <v>2409</v>
      </c>
      <c r="D117" s="86">
        <v>3.114953587269232E-2</v>
      </c>
      <c r="E117" s="86">
        <v>0.34893070930221443</v>
      </c>
      <c r="F117" s="86">
        <v>0.18077294305068212</v>
      </c>
      <c r="G117" s="87">
        <v>11.749599999999999</v>
      </c>
      <c r="H117" s="88">
        <v>0.27257094267200321</v>
      </c>
      <c r="I117" s="88">
        <v>16.17659871375719</v>
      </c>
      <c r="J117" s="89">
        <v>2.47401142879988</v>
      </c>
      <c r="K117" s="72"/>
    </row>
    <row r="118" spans="2:27" ht="20.25" customHeight="1">
      <c r="B118" s="85" t="s">
        <v>119</v>
      </c>
      <c r="C118" s="64">
        <v>2410</v>
      </c>
      <c r="D118" s="86">
        <v>2.6318204739802498E-2</v>
      </c>
      <c r="E118" s="86">
        <v>0.34241861834194054</v>
      </c>
      <c r="F118" s="86">
        <v>0.20192935116179325</v>
      </c>
      <c r="G118" s="87">
        <v>10.425299999999998</v>
      </c>
      <c r="H118" s="88">
        <v>0.37978424349843171</v>
      </c>
      <c r="I118" s="88">
        <v>19.276732449660511</v>
      </c>
      <c r="J118" s="89">
        <v>2.6994877592438327</v>
      </c>
      <c r="K118" s="72"/>
    </row>
    <row r="119" spans="2:27" ht="20.25" customHeight="1">
      <c r="B119" s="85" t="s">
        <v>119</v>
      </c>
      <c r="C119" s="64">
        <v>2411</v>
      </c>
      <c r="D119" s="86">
        <v>2.7072856382336145E-2</v>
      </c>
      <c r="E119" s="86">
        <v>0.35059835388224725</v>
      </c>
      <c r="F119" s="86">
        <v>0.21130659963741258</v>
      </c>
      <c r="G119" s="87">
        <v>10.2232</v>
      </c>
      <c r="H119" s="88">
        <v>0.48248639466911325</v>
      </c>
      <c r="I119" s="88">
        <v>20.605535236519991</v>
      </c>
      <c r="J119" s="89">
        <v>2.7146421044122033</v>
      </c>
      <c r="K119" s="72"/>
    </row>
    <row r="120" spans="2:27" ht="20.25" customHeight="1">
      <c r="B120" s="85" t="s">
        <v>119</v>
      </c>
      <c r="C120" s="64">
        <v>2412</v>
      </c>
      <c r="D120" s="86">
        <v>3.4917757886660544E-2</v>
      </c>
      <c r="E120" s="86">
        <v>0.35859601822639098</v>
      </c>
      <c r="F120" s="86">
        <v>0.20185536460274947</v>
      </c>
      <c r="G120" s="87">
        <v>10.470727272727274</v>
      </c>
      <c r="H120" s="88">
        <v>0.79049371422753956</v>
      </c>
      <c r="I120" s="88">
        <v>22.97023022630378</v>
      </c>
      <c r="J120" s="89">
        <v>2.7050986198645863</v>
      </c>
      <c r="K120" s="72"/>
    </row>
    <row r="121" spans="2:27" ht="20.25" customHeight="1">
      <c r="B121" s="85" t="s">
        <v>119</v>
      </c>
      <c r="C121" s="64">
        <v>2501</v>
      </c>
      <c r="D121" s="86">
        <v>4.8471277445272132E-2</v>
      </c>
      <c r="E121" s="86">
        <v>0.35048469645726976</v>
      </c>
      <c r="F121" s="86">
        <v>0.20909950423583479</v>
      </c>
      <c r="G121" s="87">
        <v>10.825636363636363</v>
      </c>
      <c r="H121" s="88">
        <v>1.1295431926308599</v>
      </c>
      <c r="I121" s="88">
        <v>23.959717043686801</v>
      </c>
      <c r="J121" s="89">
        <v>2.7121548932703932</v>
      </c>
      <c r="K121" s="72" t="s">
        <v>69</v>
      </c>
    </row>
    <row r="122" spans="2:27" ht="20.25" customHeight="1">
      <c r="B122" s="85" t="s">
        <v>117</v>
      </c>
      <c r="C122" s="64">
        <v>2401</v>
      </c>
      <c r="D122" s="86">
        <v>4.6093432011173052E-2</v>
      </c>
      <c r="E122" s="86">
        <v>0.39834262285193178</v>
      </c>
      <c r="F122" s="86">
        <v>0.18144216019233239</v>
      </c>
      <c r="G122" s="87">
        <v>14.861500000000003</v>
      </c>
      <c r="H122" s="88">
        <v>2.8379335488657516</v>
      </c>
      <c r="I122" s="88">
        <v>52.626268556296338</v>
      </c>
      <c r="J122" s="89">
        <v>1.9979524144783263</v>
      </c>
      <c r="K122" s="72"/>
    </row>
    <row r="123" spans="2:27" ht="20.25" customHeight="1">
      <c r="B123" s="85" t="s">
        <v>117</v>
      </c>
      <c r="C123" s="64">
        <v>2402</v>
      </c>
      <c r="D123" s="86">
        <v>3.1091828250828124E-2</v>
      </c>
      <c r="E123" s="86">
        <v>0.34023663753559225</v>
      </c>
      <c r="F123" s="86">
        <v>0.15015340038339198</v>
      </c>
      <c r="G123" s="87">
        <v>9.9962380952380947</v>
      </c>
      <c r="H123" s="88">
        <v>0.12039239928110326</v>
      </c>
      <c r="I123" s="88">
        <v>10.865815343117173</v>
      </c>
      <c r="J123" s="89">
        <v>2.4074178350197664</v>
      </c>
      <c r="K123" s="72"/>
    </row>
    <row r="124" spans="2:27" ht="20.25" customHeight="1">
      <c r="B124" s="85" t="s">
        <v>117</v>
      </c>
      <c r="C124" s="64">
        <v>2403</v>
      </c>
      <c r="D124" s="86">
        <v>1.2918672310405386E-2</v>
      </c>
      <c r="E124" s="86">
        <v>0.34301153961115616</v>
      </c>
      <c r="F124" s="86">
        <v>0.15926817527741699</v>
      </c>
      <c r="G124" s="87">
        <v>9.9712727272727264</v>
      </c>
      <c r="H124" s="88">
        <v>0.17321032669728731</v>
      </c>
      <c r="I124" s="88">
        <v>12.568414346064248</v>
      </c>
      <c r="J124" s="89">
        <v>2.4341176744252713</v>
      </c>
      <c r="K124" s="72"/>
    </row>
    <row r="125" spans="2:27" ht="20.25" customHeight="1">
      <c r="B125" s="85" t="s">
        <v>117</v>
      </c>
      <c r="C125" s="64">
        <v>2404</v>
      </c>
      <c r="D125" s="86">
        <v>9.0170172630871671E-3</v>
      </c>
      <c r="E125" s="86">
        <v>0.3367317198587485</v>
      </c>
      <c r="F125" s="86">
        <v>0.16256592627976071</v>
      </c>
      <c r="G125" s="87">
        <v>9.9280909090909102</v>
      </c>
      <c r="H125" s="88">
        <v>0.17059890972462</v>
      </c>
      <c r="I125" s="88">
        <v>12.663631242297553</v>
      </c>
      <c r="J125" s="89">
        <v>2.4156338760367428</v>
      </c>
      <c r="K125" s="72"/>
    </row>
    <row r="126" spans="2:27" ht="20.25" customHeight="1">
      <c r="B126" s="85" t="s">
        <v>117</v>
      </c>
      <c r="C126" s="64">
        <v>2405</v>
      </c>
      <c r="D126" s="86">
        <v>9.948604613400391E-3</v>
      </c>
      <c r="E126" s="86">
        <v>0.34227428804603555</v>
      </c>
      <c r="F126" s="86">
        <v>0.164214341929556</v>
      </c>
      <c r="G126" s="87">
        <v>10.9696</v>
      </c>
      <c r="H126" s="88">
        <v>0.18737637286623712</v>
      </c>
      <c r="I126" s="88">
        <v>15.080083506137823</v>
      </c>
      <c r="J126" s="89">
        <v>2.3031915007888961</v>
      </c>
      <c r="K126" s="72"/>
    </row>
    <row r="127" spans="2:27" ht="20.25" customHeight="1">
      <c r="B127" s="85" t="s">
        <v>117</v>
      </c>
      <c r="C127" s="64">
        <v>2406</v>
      </c>
      <c r="D127" s="86">
        <v>1.3194586284427018E-2</v>
      </c>
      <c r="E127" s="86">
        <v>0.34963803657066067</v>
      </c>
      <c r="F127" s="86">
        <v>0.15981652524285875</v>
      </c>
      <c r="G127" s="87">
        <v>12.698904761904762</v>
      </c>
      <c r="H127" s="88">
        <v>0.24659538967530736</v>
      </c>
      <c r="I127" s="88">
        <v>19.70654077885499</v>
      </c>
      <c r="J127" s="89">
        <v>2.1191728720686305</v>
      </c>
      <c r="K127" s="72"/>
    </row>
    <row r="128" spans="2:27" ht="20.25" customHeight="1">
      <c r="B128" s="85" t="s">
        <v>117</v>
      </c>
      <c r="C128" s="64">
        <v>2407</v>
      </c>
      <c r="D128" s="86">
        <v>1.6727575590370355E-2</v>
      </c>
      <c r="E128" s="86">
        <v>0.35029528736064341</v>
      </c>
      <c r="F128" s="86">
        <v>0.15706459021684066</v>
      </c>
      <c r="G128" s="87">
        <v>13.45878947368421</v>
      </c>
      <c r="H128" s="88">
        <v>0.21912514832344732</v>
      </c>
      <c r="I128" s="88">
        <v>19.229891804384952</v>
      </c>
      <c r="J128" s="89">
        <v>2.0407298895893846</v>
      </c>
      <c r="K128" s="72"/>
    </row>
    <row r="129" spans="2:21" ht="20.25" customHeight="1">
      <c r="B129" s="85" t="s">
        <v>117</v>
      </c>
      <c r="C129" s="64">
        <v>2408</v>
      </c>
      <c r="D129" s="86">
        <v>2.1380830534188752E-2</v>
      </c>
      <c r="E129" s="86">
        <v>0.35600109501516414</v>
      </c>
      <c r="F129" s="86">
        <v>0.15194929474166413</v>
      </c>
      <c r="G129" s="87">
        <v>14.474789473684211</v>
      </c>
      <c r="H129" s="88">
        <v>0.15722691145087503</v>
      </c>
      <c r="I129" s="88">
        <v>22.779876145051301</v>
      </c>
      <c r="J129" s="89">
        <v>1.9648055359463306</v>
      </c>
      <c r="K129" s="72"/>
      <c r="O129" s="248"/>
      <c r="P129" s="248"/>
      <c r="Q129" s="248"/>
      <c r="R129" s="248"/>
      <c r="S129" s="248"/>
      <c r="T129" s="248"/>
      <c r="U129" s="248"/>
    </row>
    <row r="130" spans="2:21" ht="20.25" customHeight="1">
      <c r="B130" s="85" t="s">
        <v>117</v>
      </c>
      <c r="C130" s="64">
        <v>2409</v>
      </c>
      <c r="D130" s="86">
        <v>1.7946828716959289E-2</v>
      </c>
      <c r="E130" s="86">
        <v>0.35686119217312562</v>
      </c>
      <c r="F130" s="86">
        <v>0.15172147330031899</v>
      </c>
      <c r="G130" s="87">
        <v>14.07278947368421</v>
      </c>
      <c r="H130" s="88">
        <v>0.27956958848298946</v>
      </c>
      <c r="I130" s="88">
        <v>22.027361171972469</v>
      </c>
      <c r="J130" s="89">
        <v>1.9931812645537956</v>
      </c>
      <c r="K130" s="72"/>
    </row>
    <row r="131" spans="2:21" ht="20.25" customHeight="1">
      <c r="B131" s="85" t="s">
        <v>117</v>
      </c>
      <c r="C131" s="64">
        <v>2410</v>
      </c>
      <c r="D131" s="86">
        <v>1.4639566023584636E-2</v>
      </c>
      <c r="E131" s="86">
        <v>0.3519872452159849</v>
      </c>
      <c r="F131" s="86">
        <v>0.16880224345125167</v>
      </c>
      <c r="G131" s="87">
        <v>12.590136363636363</v>
      </c>
      <c r="H131" s="88">
        <v>0.65856974780962341</v>
      </c>
      <c r="I131" s="88">
        <v>25.271421011056962</v>
      </c>
      <c r="J131" s="89">
        <v>2.1609433645915317</v>
      </c>
      <c r="K131" s="72"/>
    </row>
    <row r="132" spans="2:21" ht="20.25" customHeight="1">
      <c r="B132" s="85" t="s">
        <v>117</v>
      </c>
      <c r="C132" s="64">
        <v>2411</v>
      </c>
      <c r="D132" s="86">
        <v>1.6218949971464242E-2</v>
      </c>
      <c r="E132" s="86">
        <v>0.3564993217084737</v>
      </c>
      <c r="F132" s="86">
        <v>0.17327238671696324</v>
      </c>
      <c r="G132" s="87">
        <v>12.593409090909091</v>
      </c>
      <c r="H132" s="88">
        <v>0.86272341511659068</v>
      </c>
      <c r="I132" s="88">
        <v>27.009204802928551</v>
      </c>
      <c r="J132" s="89">
        <v>2.1571755346005488</v>
      </c>
      <c r="K132" s="72"/>
    </row>
    <row r="133" spans="2:21" ht="20.25" customHeight="1">
      <c r="B133" s="85" t="s">
        <v>117</v>
      </c>
      <c r="C133" s="64">
        <v>2412</v>
      </c>
      <c r="D133" s="86">
        <v>2.3693921775925119E-2</v>
      </c>
      <c r="E133" s="86">
        <v>0.36505125609189415</v>
      </c>
      <c r="F133" s="86">
        <v>0.17168825405134594</v>
      </c>
      <c r="G133" s="87">
        <v>12.511545454545455</v>
      </c>
      <c r="H133" s="88">
        <v>0.97853048439820167</v>
      </c>
      <c r="I133" s="88">
        <v>26.052156203753828</v>
      </c>
      <c r="J133" s="89">
        <v>2.1723790588993022</v>
      </c>
      <c r="K133" s="72"/>
    </row>
    <row r="134" spans="2:21" ht="20.25" customHeight="1">
      <c r="B134" s="85" t="s">
        <v>117</v>
      </c>
      <c r="C134" s="64">
        <v>2501</v>
      </c>
      <c r="D134" s="86">
        <v>2.6994515101921055E-2</v>
      </c>
      <c r="E134" s="86">
        <v>0.36151907578553916</v>
      </c>
      <c r="F134" s="86">
        <v>0.16973661424632053</v>
      </c>
      <c r="G134" s="87">
        <v>12.365499999999997</v>
      </c>
      <c r="H134" s="88">
        <v>1.1279306579665618</v>
      </c>
      <c r="I134" s="88">
        <v>24.525557810826204</v>
      </c>
      <c r="J134" s="89">
        <v>2.1955710754812898</v>
      </c>
      <c r="K134" s="72" t="s">
        <v>69</v>
      </c>
    </row>
    <row r="135" spans="2:21" ht="20.25" customHeight="1">
      <c r="B135" s="83" t="s">
        <v>124</v>
      </c>
      <c r="C135" s="82"/>
      <c r="D135" s="83"/>
      <c r="E135" s="83"/>
      <c r="F135" s="83"/>
      <c r="G135" s="83"/>
      <c r="H135" s="83"/>
      <c r="I135" s="83"/>
      <c r="J135" s="83"/>
      <c r="K135" s="82"/>
    </row>
    <row r="136" spans="2:21" ht="20.25" customHeight="1">
      <c r="B136" s="41" t="str">
        <f>C72</f>
        <v>555</v>
      </c>
      <c r="C136" s="53"/>
      <c r="D136" s="65">
        <f>(SUMIFS(D$83:D$134,$B$83:$B$134,$B136,$C$83:$C$134,MAX($C$83:$C$134))/SUMIFS(D$83:D$134,$B$83:$B$134,$B136,$C$83:$C$134,2412))-1</f>
        <v>-0.15484518551321025</v>
      </c>
      <c r="E136" s="65">
        <f>(SUMIFS(E$83:E$134,$B$83:$B$134,$B136,$C$83:$C$134,MAX($C$83:$C$134))/SUMIFS(E$83:E$134,$B$83:$B$134,$B136,$C$83:$C$134,2412))-1</f>
        <v>5.3845312013929725E-2</v>
      </c>
      <c r="F136" s="65">
        <f>(SUMIFS(F$83:F$134,$B$83:$B$134,$B136,$C$83:$C$134,MAX($C$83:$C$134))/SUMIFS(F$83:F$134,$B$83:$B$134,$B136,$C$83:$C$134,2412))-1</f>
        <v>7.0829931967988369E-3</v>
      </c>
      <c r="G136" s="65">
        <f>(SUMIFS(G$83:G$134,$B$83:$B$134,$B136,$C$83:$C$134,MAX($C$83:$C$134))/SUMIFS(G$83:G$134,$B$83:$B$134,$B136,$C$83:$C$134,2412))-1</f>
        <v>-7.171983689134076E-3</v>
      </c>
      <c r="H136" s="65">
        <f>(SUMIFS(H$83:H$134,$B$83:$B$134,$B136,$C$83:$C$134,MAX($C$83:$C$134))/SUMIFS(H$83:H$134,$B$83:$B$134,$B136,$C$83:$C$134,2412))-1</f>
        <v>-9.6713376223004355E-2</v>
      </c>
      <c r="I136" s="65">
        <f>(SUMIFS(I$83:I$134,$B$83:$B$134,$B136,$C$83:$C$134,MAX($C$83:$C$134))/SUMIFS(I$83:I$134,$B$83:$B$134,$B136,$C$83:$C$134,2412))-1</f>
        <v>-0.14320659684567627</v>
      </c>
      <c r="J136" s="84">
        <f>(SUMIFS(J$83:J$134,$B$83:$B$134,$B136,$C$83:$C$134,MAX($C$83:$C$134))/SUMIFS(J$83:J$134,$B$83:$B$134,$B136,$C$83:$C$134,2412))-1</f>
        <v>-9.514390461170863E-3</v>
      </c>
      <c r="K136" s="54"/>
    </row>
    <row r="137" spans="2:21" ht="20.25" customHeight="1">
      <c r="B137" s="41" t="str">
        <f>D72</f>
        <v>37</v>
      </c>
      <c r="C137" s="53"/>
      <c r="D137" s="65">
        <f>(SUMIFS(D$83:D$134,$B$83:$B$134,$B137,$C$83:$C$134,MAX($C$83:$C$134))/SUMIFS(D$83:D$134,$B$83:$B$134,$B137,$C$83:$C$134,2412))-1</f>
        <v>-4.7539526859321168E-2</v>
      </c>
      <c r="E137" s="65">
        <f>(SUMIFS(E$83:E$134,$B$83:$B$134,$B137,$C$83:$C$134,MAX($C$83:$C$134))/SUMIFS(E$83:E$134,$B$83:$B$134,$B137,$C$83:$C$134,2412))-1</f>
        <v>2.1581088743687804E-2</v>
      </c>
      <c r="F137" s="65">
        <f>(SUMIFS(F$83:F$134,$B$83:$B$134,$B137,$C$83:$C$134,MAX($C$83:$C$134))/SUMIFS(F$83:F$134,$B$83:$B$134,$B137,$C$83:$C$134,2412))-1</f>
        <v>5.8724673893011392E-3</v>
      </c>
      <c r="G137" s="65">
        <f>(SUMIFS(G$83:G$134,$B$83:$B$134,$B137,$C$83:$C$134,MAX($C$83:$C$134))/SUMIFS(G$83:G$134,$B$83:$B$134,$B137,$C$83:$C$134,2412))-1</f>
        <v>-2.8481871590799956E-2</v>
      </c>
      <c r="H137" s="65">
        <f>(SUMIFS(H$83:H$134,$B$83:$B$134,$B137,$C$83:$C$134,MAX($C$83:$C$134))/SUMIFS(H$83:H$134,$B$83:$B$134,$B137,$C$83:$C$134,2412))-1</f>
        <v>0.39503468589760038</v>
      </c>
      <c r="I137" s="65">
        <f>(SUMIFS(I$83:I$134,$B$83:$B$134,$B137,$C$83:$C$134,MAX($C$83:$C$134))/SUMIFS(I$83:I$134,$B$83:$B$134,$B137,$C$83:$C$134,2412))-1</f>
        <v>-0.11163616910623209</v>
      </c>
      <c r="J137" s="84">
        <f>(SUMIFS(J$83:J$134,$B$83:$B$134,$B137,$C$83:$C$134,MAX($C$83:$C$134))/SUMIFS(J$83:J$134,$B$83:$B$134,$B137,$C$83:$C$134,2412))-1</f>
        <v>1.8284401388222626E-2</v>
      </c>
      <c r="K137" s="54"/>
    </row>
    <row r="138" spans="2:21" ht="20.25" customHeight="1">
      <c r="B138" s="41" t="str">
        <f>E72</f>
        <v>526</v>
      </c>
      <c r="C138" s="53"/>
      <c r="D138" s="65">
        <f>(SUMIFS(D$83:D$134,$B$83:$B$134,$B138,$C$83:$C$134,MAX($C$83:$C$134))/SUMIFS(D$83:D$134,$B$83:$B$134,$B138,$C$83:$C$134,2412))-1</f>
        <v>0.38815549390670845</v>
      </c>
      <c r="E138" s="65">
        <f>(SUMIFS(E$83:E$134,$B$83:$B$134,$B138,$C$83:$C$134,MAX($C$83:$C$134))/SUMIFS(E$83:E$134,$B$83:$B$134,$B138,$C$83:$C$134,2412))-1</f>
        <v>-2.2619664906597836E-2</v>
      </c>
      <c r="F138" s="65">
        <f>(SUMIFS(F$83:F$134,$B$83:$B$134,$B138,$C$83:$C$134,MAX($C$83:$C$134))/SUMIFS(F$83:F$134,$B$83:$B$134,$B138,$C$83:$C$134,2412))-1</f>
        <v>3.5887773641001486E-2</v>
      </c>
      <c r="G138" s="65">
        <f>(SUMIFS(G$83:G$134,$B$83:$B$134,$B138,$C$83:$C$134,MAX($C$83:$C$134))/SUMIFS(G$83:G$134,$B$83:$B$134,$B138,$C$83:$C$134,2412))-1</f>
        <v>3.389536196148546E-2</v>
      </c>
      <c r="H138" s="65">
        <f>(SUMIFS(H$83:H$134,$B$83:$B$134,$B138,$C$83:$C$134,MAX($C$83:$C$134))/SUMIFS(H$83:H$134,$B$83:$B$134,$B138,$C$83:$C$134,2412))-1</f>
        <v>0.42890850654598212</v>
      </c>
      <c r="I138" s="65">
        <f>(SUMIFS(I$83:I$134,$B$83:$B$134,$B138,$C$83:$C$134,MAX($C$83:$C$134))/SUMIFS(I$83:I$134,$B$83:$B$134,$B138,$C$83:$C$134,2412))-1</f>
        <v>4.3076922069763768E-2</v>
      </c>
      <c r="J138" s="84">
        <f>(SUMIFS(J$83:J$134,$B$83:$B$134,$B138,$C$83:$C$134,MAX($C$83:$C$134))/SUMIFS(J$83:J$134,$B$83:$B$134,$B138,$C$83:$C$134,2412))-1</f>
        <v>2.6085087449270183E-3</v>
      </c>
      <c r="K138" s="54"/>
    </row>
    <row r="139" spans="2:21" ht="20.25" customHeight="1">
      <c r="B139" s="41" t="str">
        <f>F72</f>
        <v>34</v>
      </c>
      <c r="C139" s="53"/>
      <c r="D139" s="65">
        <f>(SUMIFS(D$83:D$134,$B$83:$B$134,$B139,$C$83:$C$134,MAX($C$83:$C$134))/SUMIFS(D$83:D$134,$B$83:$B$134,$B139,$C$83:$C$134,2412))-1</f>
        <v>0.1393012671017424</v>
      </c>
      <c r="E139" s="65">
        <f>(SUMIFS(E$83:E$134,$B$83:$B$134,$B139,$C$83:$C$134,MAX($C$83:$C$134))/SUMIFS(E$83:E$134,$B$83:$B$134,$B139,$C$83:$C$134,2412))-1</f>
        <v>-9.6758475622552576E-3</v>
      </c>
      <c r="F139" s="65">
        <f>(SUMIFS(F$83:F$134,$B$83:$B$134,$B139,$C$83:$C$134,MAX($C$83:$C$134))/SUMIFS(F$83:F$134,$B$83:$B$134,$B139,$C$83:$C$134,2412))-1</f>
        <v>-1.1367346099528386E-2</v>
      </c>
      <c r="G139" s="65">
        <f>(SUMIFS(G$83:G$134,$B$83:$B$134,$B139,$C$83:$C$134,MAX($C$83:$C$134))/SUMIFS(G$83:G$134,$B$83:$B$134,$B139,$C$83:$C$134,2412))-1</f>
        <v>-1.1672854890392381E-2</v>
      </c>
      <c r="H139" s="65">
        <f>(SUMIFS(H$83:H$134,$B$83:$B$134,$B139,$C$83:$C$134,MAX($C$83:$C$134))/SUMIFS(H$83:H$134,$B$83:$B$134,$B139,$C$83:$C$134,2412))-1</f>
        <v>0.15267809838366109</v>
      </c>
      <c r="I139" s="65">
        <f>(SUMIFS(I$83:I$134,$B$83:$B$134,$B139,$C$83:$C$134,MAX($C$83:$C$134))/SUMIFS(I$83:I$134,$B$83:$B$134,$B139,$C$83:$C$134,2412))-1</f>
        <v>-5.8597775208627745E-2</v>
      </c>
      <c r="J139" s="84">
        <f>(SUMIFS(J$83:J$134,$B$83:$B$134,$B139,$C$83:$C$134,MAX($C$83:$C$134))/SUMIFS(J$83:J$134,$B$83:$B$134,$B139,$C$83:$C$134,2412))-1</f>
        <v>1.0675860866445008E-2</v>
      </c>
      <c r="K139" s="54"/>
    </row>
    <row r="140" spans="2:21" ht="20.25" customHeight="1" thickBot="1"/>
    <row r="141" spans="2:21" ht="17.25" thickTop="1">
      <c r="B141" s="25" t="s">
        <v>51</v>
      </c>
      <c r="C141" s="25"/>
      <c r="D141" s="25"/>
      <c r="E141" s="25"/>
      <c r="F141" s="169" t="s">
        <v>77</v>
      </c>
      <c r="G141" s="42"/>
      <c r="H141" s="25"/>
      <c r="I141" s="25"/>
    </row>
    <row r="142" spans="2:21">
      <c r="B142" s="26" t="s">
        <v>33</v>
      </c>
      <c r="C142" s="26" t="s">
        <v>52</v>
      </c>
      <c r="D142" s="26"/>
      <c r="E142" s="26"/>
      <c r="F142" s="90" t="s">
        <v>78</v>
      </c>
      <c r="G142" s="43"/>
      <c r="H142" s="45" t="s">
        <v>81</v>
      </c>
      <c r="I142" s="45"/>
    </row>
    <row r="143" spans="2:21">
      <c r="B143" s="26" t="s">
        <v>34</v>
      </c>
      <c r="C143" s="26" t="s">
        <v>53</v>
      </c>
      <c r="D143" s="26"/>
      <c r="E143" s="26"/>
      <c r="F143" s="90" t="s">
        <v>79</v>
      </c>
      <c r="G143" s="43"/>
      <c r="H143" s="45" t="s">
        <v>82</v>
      </c>
      <c r="I143" s="45"/>
    </row>
    <row r="144" spans="2:21">
      <c r="B144" s="26" t="s">
        <v>4</v>
      </c>
      <c r="C144" s="26" t="s">
        <v>54</v>
      </c>
      <c r="D144" s="26"/>
      <c r="E144" s="26"/>
      <c r="F144" s="90" t="s">
        <v>80</v>
      </c>
      <c r="G144" s="43"/>
      <c r="H144" s="45" t="s">
        <v>83</v>
      </c>
      <c r="I144" s="45"/>
    </row>
    <row r="145" spans="2:9">
      <c r="B145" s="26" t="s">
        <v>5</v>
      </c>
      <c r="C145" s="26" t="s">
        <v>55</v>
      </c>
      <c r="D145" s="26"/>
      <c r="E145" s="26"/>
      <c r="F145" s="90" t="s">
        <v>87</v>
      </c>
      <c r="G145" s="43"/>
      <c r="H145" s="45" t="s">
        <v>84</v>
      </c>
      <c r="I145" s="45"/>
    </row>
    <row r="146" spans="2:9">
      <c r="B146" s="26" t="s">
        <v>56</v>
      </c>
      <c r="C146" s="26" t="s">
        <v>57</v>
      </c>
      <c r="D146" s="26"/>
      <c r="E146" s="26"/>
      <c r="F146" s="90" t="s">
        <v>88</v>
      </c>
      <c r="G146" s="43"/>
      <c r="H146" s="45" t="s">
        <v>85</v>
      </c>
      <c r="I146" s="45"/>
    </row>
    <row r="147" spans="2:9" ht="17.25" thickBot="1">
      <c r="B147" s="27" t="s">
        <v>58</v>
      </c>
      <c r="C147" s="27" t="s">
        <v>59</v>
      </c>
      <c r="D147" s="27"/>
      <c r="E147" s="27"/>
      <c r="F147" s="91" t="s">
        <v>89</v>
      </c>
      <c r="G147" s="44"/>
      <c r="H147" s="46" t="s">
        <v>86</v>
      </c>
      <c r="I147" s="46"/>
    </row>
    <row r="148" spans="2:9" ht="17.25" thickTop="1"/>
    <row r="149" spans="2:9" ht="6.75" customHeight="1"/>
  </sheetData>
  <mergeCells count="3">
    <mergeCell ref="O9:P9"/>
    <mergeCell ref="C4:D4"/>
    <mergeCell ref="C5:D5"/>
  </mergeCells>
  <phoneticPr fontId="2" type="noConversion"/>
  <conditionalFormatting sqref="B99:K134 B86:K95">
    <cfRule type="expression" dxfId="48" priority="15">
      <formula>$B86&lt;&gt;$B87</formula>
    </cfRule>
  </conditionalFormatting>
  <conditionalFormatting sqref="B96:K98">
    <cfRule type="expression" dxfId="47" priority="77">
      <formula>$B96&lt;&gt;$B101</formula>
    </cfRule>
  </conditionalFormatting>
  <conditionalFormatting sqref="C73:K73">
    <cfRule type="containsText" dxfId="46" priority="16" operator="containsText" text="F">
      <formula>NOT(ISERROR(SEARCH("F",C73)))</formula>
    </cfRule>
    <cfRule type="containsText" dxfId="45" priority="17" operator="containsText" text="D">
      <formula>NOT(ISERROR(SEARCH("D",C73)))</formula>
    </cfRule>
    <cfRule type="containsText" dxfId="44" priority="18" operator="containsText" text="S">
      <formula>NOT(ISERROR(SEARCH("S",C73)))</formula>
    </cfRule>
    <cfRule type="containsText" dxfId="43" priority="19" operator="containsText" text="A">
      <formula>NOT(ISERROR(SEARCH("A",C73)))</formula>
    </cfRule>
  </conditionalFormatting>
  <conditionalFormatting sqref="D60:K60 D62:K63 D64:D69 D70:K71 D80:K80 D135:K135 K136:K139">
    <cfRule type="containsText" dxfId="42" priority="74" operator="containsText" text="악화">
      <formula>NOT(ISERROR(SEARCH("악화",D60)))</formula>
    </cfRule>
  </conditionalFormatting>
  <conditionalFormatting sqref="D60:K60 D62:K63 D70:K71 D80:K80 D135:K135 K136:K139 D64:D69">
    <cfRule type="containsText" dxfId="41" priority="73" operator="containsText" text="개선">
      <formula>NOT(ISERROR(SEARCH("개선",D60)))</formula>
    </cfRule>
  </conditionalFormatting>
  <conditionalFormatting sqref="G4:G5">
    <cfRule type="containsText" dxfId="40" priority="24" operator="containsText" text="S">
      <formula>NOT(ISERROR(SEARCH("S",G4)))</formula>
    </cfRule>
    <cfRule type="containsText" dxfId="39" priority="25" operator="containsText" text="A">
      <formula>NOT(ISERROR(SEARCH("A",G4)))</formula>
    </cfRule>
  </conditionalFormatting>
  <conditionalFormatting sqref="G5">
    <cfRule type="containsText" dxfId="38" priority="20" operator="containsText" text="F">
      <formula>NOT(ISERROR(SEARCH("F",G5)))</formula>
    </cfRule>
    <cfRule type="containsText" dxfId="37" priority="21" operator="containsText" text="D">
      <formula>NOT(ISERROR(SEARCH("D",G5)))</formula>
    </cfRule>
  </conditionalFormatting>
  <conditionalFormatting sqref="J25">
    <cfRule type="containsText" dxfId="36" priority="6" operator="containsText" text="D">
      <formula>NOT(ISERROR(SEARCH("D",J25)))</formula>
    </cfRule>
    <cfRule type="containsText" dxfId="35" priority="7" operator="containsText" text="F">
      <formula>NOT(ISERROR(SEARCH("F",J25)))</formula>
    </cfRule>
    <cfRule type="containsText" dxfId="34" priority="8" operator="containsText" text="S">
      <formula>NOT(ISERROR(SEARCH("S",J25)))</formula>
    </cfRule>
    <cfRule type="containsText" dxfId="33" priority="9" operator="containsText" text="A">
      <formula>NOT(ISERROR(SEARCH("A",J25)))</formula>
    </cfRule>
  </conditionalFormatting>
  <conditionalFormatting sqref="K1:K24">
    <cfRule type="containsText" dxfId="32" priority="2" operator="containsText" text="D">
      <formula>NOT(ISERROR(SEARCH("D",K1)))</formula>
    </cfRule>
    <cfRule type="containsText" dxfId="31" priority="3" operator="containsText" text="F">
      <formula>NOT(ISERROR(SEARCH("F",K1)))</formula>
    </cfRule>
    <cfRule type="containsText" dxfId="30" priority="4" operator="containsText" text="S">
      <formula>NOT(ISERROR(SEARCH("S",K1)))</formula>
    </cfRule>
    <cfRule type="containsText" dxfId="29" priority="5" operator="containsText" text="A">
      <formula>NOT(ISERROR(SEARCH("A",K1)))</formula>
    </cfRule>
  </conditionalFormatting>
  <conditionalFormatting sqref="K27:K31 K33:K72 K74:K1048576">
    <cfRule type="containsText" dxfId="28" priority="26" operator="containsText" text="D">
      <formula>NOT(ISERROR(SEARCH("D",K27)))</formula>
    </cfRule>
    <cfRule type="containsText" dxfId="27" priority="27" operator="containsText" text="F">
      <formula>NOT(ISERROR(SEARCH("F",K27)))</formula>
    </cfRule>
    <cfRule type="containsText" dxfId="26" priority="28" operator="containsText" text="S">
      <formula>NOT(ISERROR(SEARCH("S",K27)))</formula>
    </cfRule>
    <cfRule type="containsText" dxfId="25" priority="29" operator="containsText" text="A">
      <formula>NOT(ISERROR(SEARCH("A",K27)))</formula>
    </cfRule>
  </conditionalFormatting>
  <conditionalFormatting sqref="B83:K85">
    <cfRule type="expression" dxfId="24" priority="1">
      <formula>$B83&lt;&gt;$B88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3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D136:J139</xm:sqref>
        </x14:conditionalFormatting>
        <x14:conditionalFormatting xmlns:xm="http://schemas.microsoft.com/office/excel/2006/main">
          <x14:cfRule type="iconSet" priority="10" id="{AEA6E2D0-E5E9-44B1-92EE-4D42C5611E6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13" width="9.28515625" style="168" customWidth="1"/>
    <col min="14" max="16" width="10.42578125" style="168" customWidth="1"/>
    <col min="17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151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5" t="s">
        <v>38</v>
      </c>
      <c r="B4" s="135" t="s">
        <v>139</v>
      </c>
      <c r="C4" s="135" t="s">
        <v>1</v>
      </c>
      <c r="D4" s="135" t="s">
        <v>10</v>
      </c>
      <c r="E4" s="136" t="s">
        <v>138</v>
      </c>
      <c r="F4" s="123" t="s">
        <v>45</v>
      </c>
      <c r="G4" s="146" t="s">
        <v>141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122" t="s">
        <v>6</v>
      </c>
      <c r="O4" s="122" t="s">
        <v>7</v>
      </c>
      <c r="P4" s="122" t="s">
        <v>26</v>
      </c>
      <c r="Q4" s="122" t="s">
        <v>14</v>
      </c>
      <c r="R4" s="122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123</v>
      </c>
      <c r="BB4" t="s">
        <v>131</v>
      </c>
      <c r="BC4" t="s">
        <v>132</v>
      </c>
      <c r="BD4" t="s">
        <v>113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>
      <c r="A5" s="140" t="str">
        <f>W5</f>
        <v>신화여객</v>
      </c>
      <c r="B5" s="140" t="str">
        <f>V5</f>
        <v>34</v>
      </c>
      <c r="C5" s="141" t="str">
        <f>Y5</f>
        <v>71바1115</v>
      </c>
      <c r="D5" s="129" t="str">
        <f>Z5</f>
        <v>대형</v>
      </c>
      <c r="E5" s="125" t="str">
        <f>AZ5</f>
        <v>D</v>
      </c>
      <c r="F5" s="148">
        <f>G5/H5</f>
        <v>0.84000000000000008</v>
      </c>
      <c r="G5" s="149">
        <f>AE5</f>
        <v>2.1840000000000002</v>
      </c>
      <c r="H5" s="150">
        <f>AF5</f>
        <v>2.6</v>
      </c>
      <c r="I5" s="151">
        <f>AC5</f>
        <v>6144.7950000000001</v>
      </c>
      <c r="J5" s="152">
        <f>AI5/AH5</f>
        <v>2.9150788057834668E-2</v>
      </c>
      <c r="K5" s="152">
        <f>AJ5/AH5</f>
        <v>0.35962239901105553</v>
      </c>
      <c r="L5" s="152">
        <f>AK5/AC5</f>
        <v>0.13312079573037017</v>
      </c>
      <c r="M5" s="153">
        <f>AG5</f>
        <v>10.8</v>
      </c>
      <c r="N5" s="154">
        <f>IF(AW5=0,AT5,"속도계이상")</f>
        <v>0.24399999999999999</v>
      </c>
      <c r="O5" s="154">
        <f>IF(AW5=0,AU5,"속도계이상")</f>
        <v>12.124000000000001</v>
      </c>
      <c r="P5" s="155">
        <f>AQ5/60</f>
        <v>0</v>
      </c>
      <c r="Q5" s="156">
        <f>AN5</f>
        <v>78</v>
      </c>
      <c r="R5" s="157">
        <f>AC5/(AH5-AI5-AJ5)</f>
        <v>24.450668557496559</v>
      </c>
      <c r="S5" s="142">
        <f>IF(AW5=0,AL5,"속도계이상")</f>
        <v>15</v>
      </c>
      <c r="T5" s="142">
        <f>IF(AW5=0,AM5,"속도계이상")</f>
        <v>745</v>
      </c>
      <c r="U5" t="s">
        <v>116</v>
      </c>
      <c r="V5" s="5" t="s">
        <v>117</v>
      </c>
      <c r="W5" t="s">
        <v>116</v>
      </c>
      <c r="X5" s="5" t="s">
        <v>117</v>
      </c>
      <c r="Y5" t="s">
        <v>168</v>
      </c>
      <c r="Z5" t="s">
        <v>166</v>
      </c>
      <c r="AA5" t="s">
        <v>48</v>
      </c>
      <c r="AB5">
        <v>524</v>
      </c>
      <c r="AC5" s="1">
        <v>6144.7950000000001</v>
      </c>
      <c r="AD5" s="1">
        <v>2813.6460000000002</v>
      </c>
      <c r="AE5" s="28">
        <v>2.1840000000000002</v>
      </c>
      <c r="AF5">
        <v>2.6</v>
      </c>
      <c r="AG5">
        <v>10.8</v>
      </c>
      <c r="AH5">
        <v>411.16322400000001</v>
      </c>
      <c r="AI5">
        <v>11.985732</v>
      </c>
      <c r="AJ5">
        <v>147.863505</v>
      </c>
      <c r="AK5">
        <v>818</v>
      </c>
      <c r="AL5">
        <v>15</v>
      </c>
      <c r="AM5">
        <v>745</v>
      </c>
      <c r="AN5">
        <v>78</v>
      </c>
      <c r="AO5">
        <v>14.944903999999999</v>
      </c>
      <c r="AP5">
        <v>1513.8</v>
      </c>
      <c r="AQ5">
        <v>0</v>
      </c>
      <c r="AR5">
        <v>55</v>
      </c>
      <c r="AS5">
        <v>24267</v>
      </c>
      <c r="AT5">
        <v>0.24399999999999999</v>
      </c>
      <c r="AU5">
        <v>12.124000000000001</v>
      </c>
      <c r="AV5">
        <v>52530</v>
      </c>
      <c r="AW5">
        <v>0</v>
      </c>
      <c r="AX5" s="29">
        <v>0.53</v>
      </c>
      <c r="AY5">
        <v>0.84000000000000008</v>
      </c>
      <c r="AZ5" t="s">
        <v>67</v>
      </c>
      <c r="BA5" t="s">
        <v>169</v>
      </c>
      <c r="BB5">
        <v>2</v>
      </c>
      <c r="BC5" t="s">
        <v>265</v>
      </c>
      <c r="BD5">
        <v>9</v>
      </c>
      <c r="BE5">
        <v>129795.21299999996</v>
      </c>
      <c r="BF5">
        <v>4.7342231334833604E-2</v>
      </c>
      <c r="BG5">
        <v>3.9767474321260231E-2</v>
      </c>
      <c r="BH5">
        <v>244512.49599999998</v>
      </c>
      <c r="BI5">
        <v>2.5130801494906013E-2</v>
      </c>
      <c r="BJ5">
        <v>2.1109873255721053E-2</v>
      </c>
      <c r="BK5">
        <v>1</v>
      </c>
      <c r="BL5" t="s">
        <v>67</v>
      </c>
      <c r="BM5">
        <v>0</v>
      </c>
      <c r="BN5" t="s">
        <v>267</v>
      </c>
    </row>
    <row r="6" spans="1:66">
      <c r="A6" s="137" t="str">
        <f t="shared" ref="A6:A7" si="0">W6</f>
        <v>신화여객</v>
      </c>
      <c r="B6" s="137" t="str">
        <f t="shared" ref="B6:B7" si="1">V6</f>
        <v>34</v>
      </c>
      <c r="C6" s="138" t="str">
        <f t="shared" ref="C6:C7" si="2">Y6</f>
        <v>71바5104</v>
      </c>
      <c r="D6" s="113" t="str">
        <f t="shared" ref="D6:D7" si="3">Z6</f>
        <v>대형</v>
      </c>
      <c r="E6" s="109" t="str">
        <f>AZ6</f>
        <v>B</v>
      </c>
      <c r="F6" s="158">
        <f>G6/H6</f>
        <v>0.90038461538461545</v>
      </c>
      <c r="G6" s="159">
        <f>AE6</f>
        <v>2.3410000000000002</v>
      </c>
      <c r="H6" s="160">
        <f>AF6</f>
        <v>2.6</v>
      </c>
      <c r="I6" s="161">
        <f t="shared" ref="I6:I7" si="4">AC6</f>
        <v>6221.9830000000002</v>
      </c>
      <c r="J6" s="162">
        <f t="shared" ref="J6:J7" si="5">AI6/AH6</f>
        <v>1.0214082619745705E-2</v>
      </c>
      <c r="K6" s="162">
        <f t="shared" ref="K6:K7" si="6">AJ6/AH6</f>
        <v>0.32904298727295667</v>
      </c>
      <c r="L6" s="162">
        <f t="shared" ref="L6:L7" si="7">AK6/AC6</f>
        <v>0.13950536348299247</v>
      </c>
      <c r="M6" s="163">
        <f t="shared" ref="M6:M7" si="8">AG6</f>
        <v>10.925000000000001</v>
      </c>
      <c r="N6" s="164">
        <f t="shared" ref="N6:N7" si="9">IF(AW6=0,AT6,"속도계이상")</f>
        <v>0.93200000000000005</v>
      </c>
      <c r="O6" s="164">
        <f t="shared" ref="O6:O7" si="10">IF(AW6=0,AU6,"속도계이상")</f>
        <v>7.4249999999999998</v>
      </c>
      <c r="P6" s="165">
        <f t="shared" ref="P6:P7" si="11">AQ6/60</f>
        <v>0</v>
      </c>
      <c r="Q6" s="166">
        <f t="shared" ref="Q6:Q7" si="12">AN6</f>
        <v>76</v>
      </c>
      <c r="R6" s="167">
        <f t="shared" ref="R6:R7" si="13">AC6/(AH6-AI6-AJ6)</f>
        <v>23.707048450915419</v>
      </c>
      <c r="S6" s="139">
        <f t="shared" ref="S6:S7" si="14">IF(AW6=0,AL6,"속도계이상")</f>
        <v>58</v>
      </c>
      <c r="T6" s="139">
        <f t="shared" ref="T6:T7" si="15">IF(AW6=0,AM6,"속도계이상")</f>
        <v>462</v>
      </c>
      <c r="U6" t="s">
        <v>116</v>
      </c>
      <c r="V6" s="5" t="s">
        <v>117</v>
      </c>
      <c r="W6" t="s">
        <v>116</v>
      </c>
      <c r="X6" s="5" t="s">
        <v>117</v>
      </c>
      <c r="Y6" t="s">
        <v>320</v>
      </c>
      <c r="Z6" t="s">
        <v>166</v>
      </c>
      <c r="AA6" t="s">
        <v>48</v>
      </c>
      <c r="AB6">
        <v>524</v>
      </c>
      <c r="AC6" s="1">
        <v>6221.9830000000002</v>
      </c>
      <c r="AD6" s="1">
        <v>2657.951</v>
      </c>
      <c r="AE6" s="28">
        <v>2.3410000000000002</v>
      </c>
      <c r="AF6">
        <v>2.6</v>
      </c>
      <c r="AG6">
        <v>10.925000000000001</v>
      </c>
      <c r="AH6">
        <v>397.20875100000001</v>
      </c>
      <c r="AI6">
        <v>4.0571229999999998</v>
      </c>
      <c r="AJ6">
        <v>130.69875400000001</v>
      </c>
      <c r="AK6">
        <v>868</v>
      </c>
      <c r="AL6">
        <v>58</v>
      </c>
      <c r="AM6">
        <v>462</v>
      </c>
      <c r="AN6">
        <v>76</v>
      </c>
      <c r="AO6">
        <v>15.664263999999999</v>
      </c>
      <c r="AP6">
        <v>1332.8</v>
      </c>
      <c r="AQ6">
        <v>0</v>
      </c>
      <c r="AR6">
        <v>13</v>
      </c>
      <c r="AS6">
        <v>5705</v>
      </c>
      <c r="AT6">
        <v>0.93200000000000005</v>
      </c>
      <c r="AU6">
        <v>7.4249999999999998</v>
      </c>
      <c r="AV6">
        <v>47908</v>
      </c>
      <c r="AW6">
        <v>0</v>
      </c>
      <c r="AX6" s="29">
        <v>0.59</v>
      </c>
      <c r="AY6">
        <v>0.90038461538461545</v>
      </c>
      <c r="AZ6" t="s">
        <v>68</v>
      </c>
      <c r="BA6" t="s">
        <v>169</v>
      </c>
      <c r="BB6">
        <v>5</v>
      </c>
      <c r="BC6" t="s">
        <v>393</v>
      </c>
      <c r="BD6">
        <v>8</v>
      </c>
      <c r="BE6">
        <v>129795.21299999996</v>
      </c>
      <c r="BF6">
        <v>4.7936921988024336E-2</v>
      </c>
      <c r="BG6">
        <v>4.3161667066909611E-2</v>
      </c>
      <c r="BH6">
        <v>244512.49599999998</v>
      </c>
      <c r="BI6">
        <v>2.5446482702462785E-2</v>
      </c>
      <c r="BJ6">
        <v>2.2911621540948224E-2</v>
      </c>
      <c r="BK6">
        <v>1</v>
      </c>
      <c r="BL6" t="s">
        <v>69</v>
      </c>
      <c r="BM6">
        <v>1</v>
      </c>
      <c r="BN6" t="s">
        <v>306</v>
      </c>
    </row>
    <row r="7" spans="1:66">
      <c r="A7" s="140" t="str">
        <f t="shared" si="0"/>
        <v>신화여객</v>
      </c>
      <c r="B7" s="140" t="str">
        <f t="shared" si="1"/>
        <v>34</v>
      </c>
      <c r="C7" s="141" t="str">
        <f t="shared" si="2"/>
        <v>71바5106</v>
      </c>
      <c r="D7" s="129" t="str">
        <f t="shared" si="3"/>
        <v>대형</v>
      </c>
      <c r="E7" s="125" t="str">
        <f t="shared" ref="E7:E26" si="16">AZ7</f>
        <v>F</v>
      </c>
      <c r="F7" s="148">
        <f t="shared" ref="F7:F26" si="17">G7/H7</f>
        <v>0.75038461538461543</v>
      </c>
      <c r="G7" s="149">
        <f t="shared" ref="G7:G26" si="18">AE7</f>
        <v>1.9510000000000001</v>
      </c>
      <c r="H7" s="150">
        <f t="shared" ref="H7:H26" si="19">AF7</f>
        <v>2.6</v>
      </c>
      <c r="I7" s="151">
        <f t="shared" si="4"/>
        <v>5824.8239999999996</v>
      </c>
      <c r="J7" s="152">
        <f t="shared" si="5"/>
        <v>3.8330617706103062E-2</v>
      </c>
      <c r="K7" s="152">
        <f t="shared" si="6"/>
        <v>0.39225455565962691</v>
      </c>
      <c r="L7" s="152">
        <f t="shared" si="7"/>
        <v>0.21837569684508923</v>
      </c>
      <c r="M7" s="153">
        <f t="shared" si="8"/>
        <v>15.183</v>
      </c>
      <c r="N7" s="154">
        <f t="shared" si="9"/>
        <v>3.3479999999999999</v>
      </c>
      <c r="O7" s="154">
        <f t="shared" si="10"/>
        <v>43.966999999999999</v>
      </c>
      <c r="P7" s="155">
        <f t="shared" si="11"/>
        <v>0</v>
      </c>
      <c r="Q7" s="156">
        <f t="shared" si="12"/>
        <v>80</v>
      </c>
      <c r="R7" s="157">
        <f t="shared" si="13"/>
        <v>25.756803291423605</v>
      </c>
      <c r="S7" s="142">
        <f t="shared" si="14"/>
        <v>195</v>
      </c>
      <c r="T7" s="142">
        <f t="shared" si="15"/>
        <v>2561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170</v>
      </c>
      <c r="Z7" s="4" t="s">
        <v>166</v>
      </c>
      <c r="AA7" s="4" t="s">
        <v>48</v>
      </c>
      <c r="AB7" s="4">
        <v>524</v>
      </c>
      <c r="AC7" s="4">
        <v>5824.8239999999996</v>
      </c>
      <c r="AD7" s="4">
        <v>2985.8440000000001</v>
      </c>
      <c r="AE7" s="4">
        <v>1.9510000000000001</v>
      </c>
      <c r="AF7" s="4">
        <v>2.6</v>
      </c>
      <c r="AG7" s="4">
        <v>15.183</v>
      </c>
      <c r="AH7" s="4">
        <v>397.15686599999998</v>
      </c>
      <c r="AI7" s="4">
        <v>15.223267999999999</v>
      </c>
      <c r="AJ7" s="4">
        <v>155.78658999999999</v>
      </c>
      <c r="AK7" s="4">
        <v>1272</v>
      </c>
      <c r="AL7" s="4">
        <v>195</v>
      </c>
      <c r="AM7" s="4">
        <v>2561</v>
      </c>
      <c r="AN7" s="4">
        <v>80</v>
      </c>
      <c r="AO7" s="4">
        <v>14.666304999999999</v>
      </c>
      <c r="AP7" s="4">
        <v>4806.5</v>
      </c>
      <c r="AQ7" s="4">
        <v>0</v>
      </c>
      <c r="AR7" s="4">
        <v>119</v>
      </c>
      <c r="AS7" s="4">
        <v>40183</v>
      </c>
      <c r="AT7" s="4">
        <v>3.3479999999999999</v>
      </c>
      <c r="AU7" s="4">
        <v>43.966999999999999</v>
      </c>
      <c r="AV7" s="4">
        <v>1295</v>
      </c>
      <c r="AW7" s="4">
        <v>0</v>
      </c>
      <c r="AX7" s="30">
        <v>0.56000000000000005</v>
      </c>
      <c r="AY7">
        <v>0.75038461538461543</v>
      </c>
      <c r="AZ7" t="s">
        <v>70</v>
      </c>
      <c r="BA7" t="s">
        <v>169</v>
      </c>
      <c r="BB7">
        <v>3</v>
      </c>
      <c r="BC7" t="s">
        <v>278</v>
      </c>
      <c r="BD7">
        <v>2</v>
      </c>
      <c r="BE7">
        <v>129795.21299999996</v>
      </c>
      <c r="BF7">
        <v>4.4877032560515166E-2</v>
      </c>
      <c r="BG7">
        <v>3.3675034817525033E-2</v>
      </c>
      <c r="BH7">
        <v>244512.49599999998</v>
      </c>
      <c r="BI7">
        <v>2.3822193529119264E-2</v>
      </c>
      <c r="BJ7">
        <v>1.7875807528966035E-2</v>
      </c>
      <c r="BK7">
        <v>1</v>
      </c>
      <c r="BL7" t="s">
        <v>70</v>
      </c>
      <c r="BM7">
        <v>0</v>
      </c>
      <c r="BN7" t="s">
        <v>267</v>
      </c>
    </row>
    <row r="8" spans="1:66">
      <c r="A8" s="137" t="str">
        <f t="shared" ref="A8:A26" si="20">W8</f>
        <v>신화여객</v>
      </c>
      <c r="B8" s="137" t="str">
        <f t="shared" ref="B8:B26" si="21">V8</f>
        <v>34</v>
      </c>
      <c r="C8" s="138" t="str">
        <f t="shared" ref="C8:C26" si="22">Y8</f>
        <v>71바6152</v>
      </c>
      <c r="D8" s="113" t="str">
        <f t="shared" ref="D8:D26" si="23">Z8</f>
        <v>대형</v>
      </c>
      <c r="E8" s="109" t="str">
        <f t="shared" si="16"/>
        <v>C</v>
      </c>
      <c r="F8" s="158">
        <f t="shared" si="17"/>
        <v>0.88360000000000005</v>
      </c>
      <c r="G8" s="159">
        <f t="shared" si="18"/>
        <v>2.2090000000000001</v>
      </c>
      <c r="H8" s="160">
        <f t="shared" si="19"/>
        <v>2.5</v>
      </c>
      <c r="I8" s="161">
        <f t="shared" ref="I8:I26" si="24">AC8</f>
        <v>4895.0110000000004</v>
      </c>
      <c r="J8" s="162">
        <f t="shared" ref="J8:J26" si="25">AI8/AH8</f>
        <v>1.582389076749606E-2</v>
      </c>
      <c r="K8" s="162">
        <f t="shared" ref="K8:K26" si="26">AJ8/AH8</f>
        <v>0.34373153226860959</v>
      </c>
      <c r="L8" s="162">
        <f t="shared" ref="L8:L26" si="27">AK8/AC8</f>
        <v>0.12890675833006299</v>
      </c>
      <c r="M8" s="163">
        <f t="shared" ref="M8:M26" si="28">AG8</f>
        <v>9.702</v>
      </c>
      <c r="N8" s="164">
        <f t="shared" ref="N8:N26" si="29">IF(AW8=0,AT8,"속도계이상")</f>
        <v>8.2000000000000003E-2</v>
      </c>
      <c r="O8" s="164">
        <f t="shared" ref="O8:O26" si="30">IF(AW8=0,AU8,"속도계이상")</f>
        <v>8.0289999999999999</v>
      </c>
      <c r="P8" s="165">
        <f t="shared" ref="P8:P26" si="31">AQ8/60</f>
        <v>0.18666666666666665</v>
      </c>
      <c r="Q8" s="166">
        <f t="shared" ref="Q8:Q26" si="32">AN8</f>
        <v>82</v>
      </c>
      <c r="R8" s="167">
        <f t="shared" ref="R8:R26" si="33">AC8/(AH8-AI8-AJ8)</f>
        <v>24.592336096768854</v>
      </c>
      <c r="S8" s="139">
        <f t="shared" ref="S8:S26" si="34">IF(AW8=0,AL8,"속도계이상")</f>
        <v>4</v>
      </c>
      <c r="T8" s="139">
        <f t="shared" ref="T8:T26" si="35">IF(AW8=0,AM8,"속도계이상")</f>
        <v>393</v>
      </c>
      <c r="U8" t="s">
        <v>116</v>
      </c>
      <c r="V8" s="5" t="s">
        <v>117</v>
      </c>
      <c r="W8" t="s">
        <v>116</v>
      </c>
      <c r="X8" s="5" t="s">
        <v>117</v>
      </c>
      <c r="Y8" t="s">
        <v>171</v>
      </c>
      <c r="Z8" t="s">
        <v>166</v>
      </c>
      <c r="AA8" t="s">
        <v>48</v>
      </c>
      <c r="AB8">
        <v>524</v>
      </c>
      <c r="AC8" s="1">
        <v>4895.0110000000004</v>
      </c>
      <c r="AD8" s="1">
        <v>2216.2820000000002</v>
      </c>
      <c r="AE8" s="28">
        <v>2.2090000000000001</v>
      </c>
      <c r="AF8">
        <v>2.5</v>
      </c>
      <c r="AG8">
        <v>9.702</v>
      </c>
      <c r="AH8">
        <v>310.793791</v>
      </c>
      <c r="AI8">
        <v>4.917967</v>
      </c>
      <c r="AJ8">
        <v>106.829626</v>
      </c>
      <c r="AK8">
        <v>631</v>
      </c>
      <c r="AL8">
        <v>4</v>
      </c>
      <c r="AM8">
        <v>393</v>
      </c>
      <c r="AN8">
        <v>82</v>
      </c>
      <c r="AO8">
        <v>15.750028</v>
      </c>
      <c r="AP8">
        <v>2258</v>
      </c>
      <c r="AQ8">
        <v>11.2</v>
      </c>
      <c r="AR8">
        <v>19</v>
      </c>
      <c r="AS8">
        <v>5327</v>
      </c>
      <c r="AT8">
        <v>8.2000000000000003E-2</v>
      </c>
      <c r="AU8">
        <v>8.0289999999999999</v>
      </c>
      <c r="AV8">
        <v>36805</v>
      </c>
      <c r="AW8">
        <v>0</v>
      </c>
      <c r="AX8" s="29">
        <v>0.5</v>
      </c>
      <c r="AY8">
        <v>0.88360000000000005</v>
      </c>
      <c r="AZ8" t="s">
        <v>69</v>
      </c>
      <c r="BA8" t="s">
        <v>169</v>
      </c>
      <c r="BB8">
        <v>2</v>
      </c>
      <c r="BC8" t="s">
        <v>305</v>
      </c>
      <c r="BD8">
        <v>6</v>
      </c>
      <c r="BE8">
        <v>129795.21299999996</v>
      </c>
      <c r="BF8">
        <v>3.7713340013548896E-2</v>
      </c>
      <c r="BG8">
        <v>3.3323507235971807E-2</v>
      </c>
      <c r="BH8">
        <v>244512.49599999998</v>
      </c>
      <c r="BI8">
        <v>2.0019471724668014E-2</v>
      </c>
      <c r="BJ8">
        <v>1.7689205215916659E-2</v>
      </c>
      <c r="BK8">
        <v>1</v>
      </c>
      <c r="BL8" t="s">
        <v>69</v>
      </c>
      <c r="BM8">
        <v>0</v>
      </c>
      <c r="BN8" t="s">
        <v>267</v>
      </c>
    </row>
    <row r="9" spans="1:66">
      <c r="A9" s="140" t="str">
        <f t="shared" si="20"/>
        <v>신화여객</v>
      </c>
      <c r="B9" s="140" t="str">
        <f t="shared" si="21"/>
        <v>34</v>
      </c>
      <c r="C9" s="141" t="str">
        <f t="shared" si="22"/>
        <v>71바6154</v>
      </c>
      <c r="D9" s="129" t="str">
        <f t="shared" si="23"/>
        <v>대형</v>
      </c>
      <c r="E9" s="125" t="str">
        <f t="shared" si="16"/>
        <v>D</v>
      </c>
      <c r="F9" s="148">
        <f t="shared" si="17"/>
        <v>0.84960000000000002</v>
      </c>
      <c r="G9" s="149">
        <f t="shared" si="18"/>
        <v>2.1240000000000001</v>
      </c>
      <c r="H9" s="150">
        <f t="shared" si="19"/>
        <v>2.5</v>
      </c>
      <c r="I9" s="151">
        <f t="shared" si="24"/>
        <v>6375.7439999999997</v>
      </c>
      <c r="J9" s="152">
        <f t="shared" si="25"/>
        <v>2.0668152291420314E-2</v>
      </c>
      <c r="K9" s="152">
        <f t="shared" si="26"/>
        <v>0.36988538070036975</v>
      </c>
      <c r="L9" s="152">
        <f t="shared" si="27"/>
        <v>0.20123141707069794</v>
      </c>
      <c r="M9" s="153">
        <f t="shared" si="28"/>
        <v>12.744999999999999</v>
      </c>
      <c r="N9" s="154">
        <f t="shared" si="29"/>
        <v>0.51800000000000002</v>
      </c>
      <c r="O9" s="154">
        <f t="shared" si="30"/>
        <v>19.841000000000001</v>
      </c>
      <c r="P9" s="155">
        <f t="shared" si="31"/>
        <v>0.26500000000000001</v>
      </c>
      <c r="Q9" s="156">
        <f t="shared" si="32"/>
        <v>85</v>
      </c>
      <c r="R9" s="157">
        <f t="shared" si="33"/>
        <v>25.883801892397859</v>
      </c>
      <c r="S9" s="142">
        <f t="shared" si="34"/>
        <v>33</v>
      </c>
      <c r="T9" s="142">
        <f t="shared" si="35"/>
        <v>1265</v>
      </c>
      <c r="U9" t="s">
        <v>116</v>
      </c>
      <c r="V9" s="5" t="s">
        <v>117</v>
      </c>
      <c r="W9" t="s">
        <v>116</v>
      </c>
      <c r="X9" s="5" t="s">
        <v>117</v>
      </c>
      <c r="Y9" t="s">
        <v>172</v>
      </c>
      <c r="Z9" t="s">
        <v>166</v>
      </c>
      <c r="AA9" t="s">
        <v>48</v>
      </c>
      <c r="AB9">
        <v>524</v>
      </c>
      <c r="AC9" s="1">
        <v>6375.7439999999997</v>
      </c>
      <c r="AD9" s="1">
        <v>3002.2510000000002</v>
      </c>
      <c r="AE9" s="28">
        <v>2.1240000000000001</v>
      </c>
      <c r="AF9">
        <v>2.5</v>
      </c>
      <c r="AG9">
        <v>12.744999999999999</v>
      </c>
      <c r="AH9">
        <v>404.17294600000002</v>
      </c>
      <c r="AI9">
        <v>8.3535079999999997</v>
      </c>
      <c r="AJ9">
        <v>149.49766399999999</v>
      </c>
      <c r="AK9">
        <v>1283</v>
      </c>
      <c r="AL9">
        <v>33</v>
      </c>
      <c r="AM9">
        <v>1265</v>
      </c>
      <c r="AN9">
        <v>85</v>
      </c>
      <c r="AO9">
        <v>15.774791</v>
      </c>
      <c r="AP9">
        <v>6019.8</v>
      </c>
      <c r="AQ9">
        <v>15.9</v>
      </c>
      <c r="AR9">
        <v>40</v>
      </c>
      <c r="AS9">
        <v>10996</v>
      </c>
      <c r="AT9">
        <v>0.51800000000000002</v>
      </c>
      <c r="AU9">
        <v>19.841000000000001</v>
      </c>
      <c r="AV9">
        <v>51039</v>
      </c>
      <c r="AW9">
        <v>0</v>
      </c>
      <c r="AX9" s="29">
        <v>0.54</v>
      </c>
      <c r="AY9">
        <v>0.84960000000000002</v>
      </c>
      <c r="AZ9" t="s">
        <v>67</v>
      </c>
      <c r="BA9" t="s">
        <v>169</v>
      </c>
      <c r="BB9">
        <v>1</v>
      </c>
      <c r="BC9" t="s">
        <v>259</v>
      </c>
      <c r="BD9">
        <v>5</v>
      </c>
      <c r="BE9">
        <v>129795.21299999996</v>
      </c>
      <c r="BF9">
        <v>4.9121565061109006E-2</v>
      </c>
      <c r="BG9">
        <v>4.1733681675918212E-2</v>
      </c>
      <c r="BH9">
        <v>244512.49599999998</v>
      </c>
      <c r="BI9">
        <v>2.6075329908701272E-2</v>
      </c>
      <c r="BJ9">
        <v>2.2153600290432601E-2</v>
      </c>
      <c r="BK9">
        <v>1</v>
      </c>
      <c r="BL9" t="s">
        <v>67</v>
      </c>
      <c r="BM9">
        <v>0</v>
      </c>
      <c r="BN9" t="s">
        <v>267</v>
      </c>
    </row>
    <row r="10" spans="1:66">
      <c r="A10" s="137" t="str">
        <f t="shared" si="20"/>
        <v>신화여객</v>
      </c>
      <c r="B10" s="137" t="str">
        <f t="shared" si="21"/>
        <v>34</v>
      </c>
      <c r="C10" s="138" t="str">
        <f t="shared" si="22"/>
        <v>71바6156</v>
      </c>
      <c r="D10" s="113" t="str">
        <f t="shared" si="23"/>
        <v>대형</v>
      </c>
      <c r="E10" s="109" t="str">
        <f t="shared" si="16"/>
        <v>D</v>
      </c>
      <c r="F10" s="158">
        <f t="shared" si="17"/>
        <v>0.81799999999999995</v>
      </c>
      <c r="G10" s="159">
        <f t="shared" si="18"/>
        <v>2.0449999999999999</v>
      </c>
      <c r="H10" s="160">
        <f t="shared" si="19"/>
        <v>2.5</v>
      </c>
      <c r="I10" s="161">
        <f t="shared" si="24"/>
        <v>5965.3090000000002</v>
      </c>
      <c r="J10" s="162">
        <f t="shared" si="25"/>
        <v>2.4361446562053597E-2</v>
      </c>
      <c r="K10" s="162">
        <f t="shared" si="26"/>
        <v>0.35874085810044198</v>
      </c>
      <c r="L10" s="162">
        <f t="shared" si="27"/>
        <v>0.17937042322535177</v>
      </c>
      <c r="M10" s="163">
        <f t="shared" si="28"/>
        <v>10.503</v>
      </c>
      <c r="N10" s="164">
        <f t="shared" si="29"/>
        <v>0.38600000000000001</v>
      </c>
      <c r="O10" s="164">
        <f t="shared" si="30"/>
        <v>12.288</v>
      </c>
      <c r="P10" s="165">
        <f t="shared" si="31"/>
        <v>2.8333333333333332E-2</v>
      </c>
      <c r="Q10" s="166">
        <f t="shared" si="32"/>
        <v>84</v>
      </c>
      <c r="R10" s="167">
        <f t="shared" si="33"/>
        <v>25.3820635597178</v>
      </c>
      <c r="S10" s="139">
        <f t="shared" si="34"/>
        <v>23</v>
      </c>
      <c r="T10" s="139">
        <f t="shared" si="35"/>
        <v>733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173</v>
      </c>
      <c r="Z10" s="4" t="s">
        <v>166</v>
      </c>
      <c r="AA10" s="4" t="s">
        <v>48</v>
      </c>
      <c r="AB10" s="4">
        <v>524</v>
      </c>
      <c r="AC10" s="4">
        <v>5965.3090000000002</v>
      </c>
      <c r="AD10" s="4">
        <v>2917.4639999999999</v>
      </c>
      <c r="AE10" s="4">
        <v>2.0449999999999999</v>
      </c>
      <c r="AF10" s="4">
        <v>2.5</v>
      </c>
      <c r="AG10" s="4">
        <v>10.503</v>
      </c>
      <c r="AH10" s="4">
        <v>380.971835</v>
      </c>
      <c r="AI10" s="4">
        <v>9.2810249999999996</v>
      </c>
      <c r="AJ10" s="4">
        <v>136.670163</v>
      </c>
      <c r="AK10" s="4">
        <v>1070</v>
      </c>
      <c r="AL10" s="4">
        <v>23</v>
      </c>
      <c r="AM10" s="4">
        <v>733</v>
      </c>
      <c r="AN10" s="4">
        <v>84</v>
      </c>
      <c r="AO10" s="4">
        <v>15.658136000000001</v>
      </c>
      <c r="AP10" s="4">
        <v>2903.8</v>
      </c>
      <c r="AQ10" s="4">
        <v>1.7</v>
      </c>
      <c r="AR10" s="4">
        <v>65</v>
      </c>
      <c r="AS10" s="4">
        <v>20124</v>
      </c>
      <c r="AT10" s="4">
        <v>0.38600000000000001</v>
      </c>
      <c r="AU10" s="4">
        <v>12.288</v>
      </c>
      <c r="AV10" s="4">
        <v>48649</v>
      </c>
      <c r="AW10" s="4">
        <v>0</v>
      </c>
      <c r="AX10" s="30">
        <v>0.47</v>
      </c>
      <c r="AY10">
        <v>0.81799999999999995</v>
      </c>
      <c r="AZ10" t="s">
        <v>67</v>
      </c>
      <c r="BA10" t="s">
        <v>169</v>
      </c>
      <c r="BB10">
        <v>5</v>
      </c>
      <c r="BC10" t="s">
        <v>331</v>
      </c>
      <c r="BD10">
        <v>9</v>
      </c>
      <c r="BE10">
        <v>129795.21299999996</v>
      </c>
      <c r="BF10">
        <v>4.5959391429944353E-2</v>
      </c>
      <c r="BG10">
        <v>3.7594782189694476E-2</v>
      </c>
      <c r="BH10">
        <v>244512.49599999998</v>
      </c>
      <c r="BI10">
        <v>2.439674494182089E-2</v>
      </c>
      <c r="BJ10">
        <v>1.9956537362409488E-2</v>
      </c>
      <c r="BK10">
        <v>1</v>
      </c>
      <c r="BL10" t="s">
        <v>70</v>
      </c>
      <c r="BM10">
        <v>1</v>
      </c>
      <c r="BN10" t="s">
        <v>306</v>
      </c>
    </row>
    <row r="11" spans="1:66">
      <c r="A11" s="140" t="str">
        <f t="shared" si="20"/>
        <v>신화여객</v>
      </c>
      <c r="B11" s="140" t="str">
        <f t="shared" si="21"/>
        <v>34</v>
      </c>
      <c r="C11" s="141" t="str">
        <f t="shared" si="22"/>
        <v>71바6158</v>
      </c>
      <c r="D11" s="129" t="str">
        <f t="shared" si="23"/>
        <v>대형</v>
      </c>
      <c r="E11" s="125" t="str">
        <f t="shared" si="16"/>
        <v>B</v>
      </c>
      <c r="F11" s="148">
        <f t="shared" si="17"/>
        <v>0.93615384615384623</v>
      </c>
      <c r="G11" s="149">
        <f t="shared" si="18"/>
        <v>2.4340000000000002</v>
      </c>
      <c r="H11" s="150">
        <f t="shared" si="19"/>
        <v>2.6</v>
      </c>
      <c r="I11" s="151">
        <f t="shared" si="24"/>
        <v>6778.5</v>
      </c>
      <c r="J11" s="152">
        <f t="shared" si="25"/>
        <v>1.2797107938327227E-2</v>
      </c>
      <c r="K11" s="152">
        <f t="shared" si="26"/>
        <v>0.32734894743874388</v>
      </c>
      <c r="L11" s="152">
        <f t="shared" si="27"/>
        <v>0.15224607213985394</v>
      </c>
      <c r="M11" s="153">
        <f t="shared" si="28"/>
        <v>12.02</v>
      </c>
      <c r="N11" s="154">
        <f t="shared" si="29"/>
        <v>0.32500000000000001</v>
      </c>
      <c r="O11" s="154">
        <f t="shared" si="30"/>
        <v>16.538</v>
      </c>
      <c r="P11" s="155">
        <f t="shared" si="31"/>
        <v>0.315</v>
      </c>
      <c r="Q11" s="156">
        <f t="shared" si="32"/>
        <v>87</v>
      </c>
      <c r="R11" s="157">
        <f t="shared" si="33"/>
        <v>25.717119223278576</v>
      </c>
      <c r="S11" s="142">
        <f t="shared" si="34"/>
        <v>22</v>
      </c>
      <c r="T11" s="142">
        <f t="shared" si="35"/>
        <v>1121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174</v>
      </c>
      <c r="Z11" t="s">
        <v>166</v>
      </c>
      <c r="AA11" t="s">
        <v>48</v>
      </c>
      <c r="AB11">
        <v>524</v>
      </c>
      <c r="AC11" s="1">
        <v>6778.5</v>
      </c>
      <c r="AD11" s="1">
        <v>2785.26</v>
      </c>
      <c r="AE11" s="28">
        <v>2.4340000000000002</v>
      </c>
      <c r="AF11">
        <v>2.6</v>
      </c>
      <c r="AG11">
        <v>12.02</v>
      </c>
      <c r="AH11">
        <v>399.45095600000002</v>
      </c>
      <c r="AI11">
        <v>5.1118170000000003</v>
      </c>
      <c r="AJ11">
        <v>130.75985</v>
      </c>
      <c r="AK11">
        <v>1032</v>
      </c>
      <c r="AL11">
        <v>22</v>
      </c>
      <c r="AM11">
        <v>1121</v>
      </c>
      <c r="AN11">
        <v>87</v>
      </c>
      <c r="AO11">
        <v>16.969542000000001</v>
      </c>
      <c r="AP11">
        <v>4327.5</v>
      </c>
      <c r="AQ11">
        <v>18.899999999999999</v>
      </c>
      <c r="AR11">
        <v>14</v>
      </c>
      <c r="AS11">
        <v>4421</v>
      </c>
      <c r="AT11">
        <v>0.32500000000000001</v>
      </c>
      <c r="AU11">
        <v>16.538</v>
      </c>
      <c r="AV11">
        <v>52097</v>
      </c>
      <c r="AW11">
        <v>0</v>
      </c>
      <c r="AX11" s="29">
        <v>0.6</v>
      </c>
      <c r="AY11">
        <v>0.93615384615384623</v>
      </c>
      <c r="AZ11" t="s">
        <v>68</v>
      </c>
      <c r="BA11" t="s">
        <v>169</v>
      </c>
      <c r="BB11">
        <v>2</v>
      </c>
      <c r="BC11" t="s">
        <v>394</v>
      </c>
      <c r="BD11">
        <v>10</v>
      </c>
      <c r="BE11">
        <v>129795.21299999996</v>
      </c>
      <c r="BF11">
        <v>5.2224576263841117E-2</v>
      </c>
      <c r="BG11">
        <v>4.8890237933149727E-2</v>
      </c>
      <c r="BH11">
        <v>244512.49599999998</v>
      </c>
      <c r="BI11">
        <v>2.7722509527693017E-2</v>
      </c>
      <c r="BJ11">
        <v>2.5952533919386466E-2</v>
      </c>
      <c r="BK11">
        <v>1</v>
      </c>
      <c r="BL11" t="s">
        <v>69</v>
      </c>
      <c r="BM11">
        <v>1</v>
      </c>
      <c r="BN11" t="s">
        <v>306</v>
      </c>
    </row>
    <row r="12" spans="1:66" s="2" customFormat="1">
      <c r="A12" s="137" t="str">
        <f t="shared" si="20"/>
        <v>신화여객</v>
      </c>
      <c r="B12" s="137" t="str">
        <f t="shared" si="21"/>
        <v>34</v>
      </c>
      <c r="C12" s="138" t="str">
        <f t="shared" si="22"/>
        <v>71바6160</v>
      </c>
      <c r="D12" s="113" t="str">
        <f t="shared" si="23"/>
        <v>대형</v>
      </c>
      <c r="E12" s="109" t="str">
        <f t="shared" si="16"/>
        <v>D</v>
      </c>
      <c r="F12" s="158">
        <f t="shared" si="17"/>
        <v>0.8103999999999999</v>
      </c>
      <c r="G12" s="159">
        <f t="shared" si="18"/>
        <v>2.0259999999999998</v>
      </c>
      <c r="H12" s="160">
        <f t="shared" si="19"/>
        <v>2.5</v>
      </c>
      <c r="I12" s="161">
        <f t="shared" si="24"/>
        <v>5811.3590000000004</v>
      </c>
      <c r="J12" s="162">
        <f t="shared" si="25"/>
        <v>4.2276195443350748E-2</v>
      </c>
      <c r="K12" s="162">
        <f t="shared" si="26"/>
        <v>0.38880882616384538</v>
      </c>
      <c r="L12" s="162">
        <f t="shared" si="27"/>
        <v>0.21371937269750499</v>
      </c>
      <c r="M12" s="163">
        <f t="shared" si="28"/>
        <v>14.484</v>
      </c>
      <c r="N12" s="164">
        <f t="shared" si="29"/>
        <v>0.51600000000000001</v>
      </c>
      <c r="O12" s="164">
        <f t="shared" si="30"/>
        <v>31.420999999999999</v>
      </c>
      <c r="P12" s="165">
        <f t="shared" si="31"/>
        <v>0</v>
      </c>
      <c r="Q12" s="166">
        <f t="shared" si="32"/>
        <v>80</v>
      </c>
      <c r="R12" s="167">
        <f t="shared" si="33"/>
        <v>25.908570153508052</v>
      </c>
      <c r="S12" s="139">
        <f t="shared" si="34"/>
        <v>30</v>
      </c>
      <c r="T12" s="139">
        <f t="shared" si="35"/>
        <v>1826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175</v>
      </c>
      <c r="Z12" t="s">
        <v>166</v>
      </c>
      <c r="AA12" t="s">
        <v>48</v>
      </c>
      <c r="AB12">
        <v>524</v>
      </c>
      <c r="AC12" s="1">
        <v>5811.3590000000004</v>
      </c>
      <c r="AD12" s="1">
        <v>2868.5030000000002</v>
      </c>
      <c r="AE12" s="28">
        <v>2.0259999999999998</v>
      </c>
      <c r="AF12">
        <v>2.5</v>
      </c>
      <c r="AG12">
        <v>14.484</v>
      </c>
      <c r="AH12">
        <v>394.26378899999997</v>
      </c>
      <c r="AI12">
        <v>16.667973</v>
      </c>
      <c r="AJ12">
        <v>153.29324099999999</v>
      </c>
      <c r="AK12">
        <v>1242</v>
      </c>
      <c r="AL12">
        <v>30</v>
      </c>
      <c r="AM12">
        <v>1826</v>
      </c>
      <c r="AN12">
        <v>80</v>
      </c>
      <c r="AO12">
        <v>14.739773</v>
      </c>
      <c r="AP12">
        <v>3671</v>
      </c>
      <c r="AQ12">
        <v>0</v>
      </c>
      <c r="AR12">
        <v>77</v>
      </c>
      <c r="AS12">
        <v>38258</v>
      </c>
      <c r="AT12">
        <v>0.51600000000000001</v>
      </c>
      <c r="AU12">
        <v>31.420999999999999</v>
      </c>
      <c r="AV12">
        <v>49099</v>
      </c>
      <c r="AW12">
        <v>0</v>
      </c>
      <c r="AX12" s="29">
        <v>0.56000000000000005</v>
      </c>
      <c r="AY12" s="2">
        <v>0.8103999999999999</v>
      </c>
      <c r="AZ12" s="2" t="s">
        <v>67</v>
      </c>
      <c r="BA12" s="2" t="s">
        <v>169</v>
      </c>
      <c r="BB12" s="2">
        <v>7</v>
      </c>
      <c r="BC12" s="2" t="s">
        <v>395</v>
      </c>
      <c r="BD12" s="2">
        <v>8</v>
      </c>
      <c r="BE12" s="2">
        <v>129795.21299999996</v>
      </c>
      <c r="BF12" s="2">
        <v>4.4773292216870909E-2</v>
      </c>
      <c r="BG12" s="2">
        <v>3.6284276012552179E-2</v>
      </c>
      <c r="BH12" s="2">
        <v>244512.49599999998</v>
      </c>
      <c r="BI12" s="2">
        <v>2.3767124768952506E-2</v>
      </c>
      <c r="BJ12" s="2">
        <v>1.9260877912759111E-2</v>
      </c>
      <c r="BK12" s="2">
        <v>1</v>
      </c>
      <c r="BL12" s="2" t="s">
        <v>70</v>
      </c>
      <c r="BM12" s="2">
        <v>1</v>
      </c>
      <c r="BN12" s="2" t="s">
        <v>306</v>
      </c>
    </row>
    <row r="13" spans="1:66">
      <c r="A13" s="140" t="str">
        <f t="shared" si="20"/>
        <v>신화여객</v>
      </c>
      <c r="B13" s="140" t="str">
        <f t="shared" si="21"/>
        <v>34</v>
      </c>
      <c r="C13" s="141" t="str">
        <f t="shared" si="22"/>
        <v>71바6161</v>
      </c>
      <c r="D13" s="129" t="str">
        <f t="shared" si="23"/>
        <v>대형</v>
      </c>
      <c r="E13" s="125" t="str">
        <f t="shared" si="16"/>
        <v>C</v>
      </c>
      <c r="F13" s="148">
        <f t="shared" si="17"/>
        <v>0.88080000000000003</v>
      </c>
      <c r="G13" s="149">
        <f t="shared" si="18"/>
        <v>2.202</v>
      </c>
      <c r="H13" s="150">
        <f t="shared" si="19"/>
        <v>2.5</v>
      </c>
      <c r="I13" s="151">
        <f t="shared" si="24"/>
        <v>6212.8879999999999</v>
      </c>
      <c r="J13" s="152">
        <f t="shared" si="25"/>
        <v>2.779265585419613E-2</v>
      </c>
      <c r="K13" s="152">
        <f t="shared" si="26"/>
        <v>0.37005504404185563</v>
      </c>
      <c r="L13" s="152">
        <f t="shared" si="27"/>
        <v>0.13906576136572879</v>
      </c>
      <c r="M13" s="153">
        <f t="shared" si="28"/>
        <v>12.144</v>
      </c>
      <c r="N13" s="154">
        <f t="shared" si="29"/>
        <v>0.51500000000000001</v>
      </c>
      <c r="O13" s="154">
        <f t="shared" si="30"/>
        <v>40.947000000000003</v>
      </c>
      <c r="P13" s="155">
        <f t="shared" si="31"/>
        <v>0</v>
      </c>
      <c r="Q13" s="156">
        <f t="shared" si="32"/>
        <v>76</v>
      </c>
      <c r="R13" s="157">
        <f t="shared" si="33"/>
        <v>25.092174004831506</v>
      </c>
      <c r="S13" s="142">
        <f t="shared" si="34"/>
        <v>32</v>
      </c>
      <c r="T13" s="142">
        <f t="shared" si="35"/>
        <v>2544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313</v>
      </c>
      <c r="Z13" s="4" t="s">
        <v>166</v>
      </c>
      <c r="AA13" s="4" t="s">
        <v>48</v>
      </c>
      <c r="AB13" s="4">
        <v>524</v>
      </c>
      <c r="AC13" s="4">
        <v>6212.8879999999999</v>
      </c>
      <c r="AD13" s="4">
        <v>2821.509</v>
      </c>
      <c r="AE13" s="4">
        <v>2.202</v>
      </c>
      <c r="AF13" s="4">
        <v>2.5</v>
      </c>
      <c r="AG13" s="4">
        <v>12.144</v>
      </c>
      <c r="AH13" s="4">
        <v>411.19600300000002</v>
      </c>
      <c r="AI13" s="4">
        <v>11.428229</v>
      </c>
      <c r="AJ13" s="4">
        <v>152.165155</v>
      </c>
      <c r="AK13" s="4">
        <v>864</v>
      </c>
      <c r="AL13" s="4">
        <v>32</v>
      </c>
      <c r="AM13" s="4">
        <v>2544</v>
      </c>
      <c r="AN13" s="4">
        <v>76</v>
      </c>
      <c r="AO13" s="4">
        <v>15.109310000000001</v>
      </c>
      <c r="AP13" s="4">
        <v>2502.4</v>
      </c>
      <c r="AQ13" s="4">
        <v>0</v>
      </c>
      <c r="AR13" s="4">
        <v>51</v>
      </c>
      <c r="AS13" s="4">
        <v>14601</v>
      </c>
      <c r="AT13" s="4">
        <v>0.51500000000000001</v>
      </c>
      <c r="AU13" s="4">
        <v>40.947000000000003</v>
      </c>
      <c r="AV13" s="4">
        <v>51523</v>
      </c>
      <c r="AW13" s="4">
        <v>0</v>
      </c>
      <c r="AX13" s="30">
        <v>0.56000000000000005</v>
      </c>
      <c r="AY13">
        <v>0.88080000000000003</v>
      </c>
      <c r="AZ13" t="s">
        <v>69</v>
      </c>
      <c r="BA13" t="s">
        <v>169</v>
      </c>
      <c r="BB13">
        <v>4</v>
      </c>
      <c r="BC13" t="s">
        <v>328</v>
      </c>
      <c r="BD13">
        <v>9</v>
      </c>
      <c r="BE13">
        <v>129795.21299999996</v>
      </c>
      <c r="BF13">
        <v>4.7866850066342601E-2</v>
      </c>
      <c r="BG13">
        <v>4.2161121538434564E-2</v>
      </c>
      <c r="BH13">
        <v>244512.49599999998</v>
      </c>
      <c r="BI13">
        <v>2.5409286239505731E-2</v>
      </c>
      <c r="BJ13">
        <v>2.238049931975665E-2</v>
      </c>
      <c r="BK13">
        <v>1</v>
      </c>
      <c r="BL13" t="s">
        <v>69</v>
      </c>
      <c r="BM13">
        <v>0</v>
      </c>
      <c r="BN13" t="s">
        <v>267</v>
      </c>
    </row>
    <row r="14" spans="1:66">
      <c r="A14" s="137" t="str">
        <f t="shared" si="20"/>
        <v>신화여객</v>
      </c>
      <c r="B14" s="137" t="str">
        <f t="shared" si="21"/>
        <v>34</v>
      </c>
      <c r="C14" s="138" t="str">
        <f t="shared" si="22"/>
        <v>71바6173</v>
      </c>
      <c r="D14" s="113" t="str">
        <f t="shared" si="23"/>
        <v>대형</v>
      </c>
      <c r="E14" s="109" t="str">
        <f t="shared" si="16"/>
        <v>B</v>
      </c>
      <c r="F14" s="158">
        <f t="shared" si="17"/>
        <v>0.91538461538461535</v>
      </c>
      <c r="G14" s="159">
        <f t="shared" si="18"/>
        <v>2.38</v>
      </c>
      <c r="H14" s="160">
        <f t="shared" si="19"/>
        <v>2.6</v>
      </c>
      <c r="I14" s="161">
        <f t="shared" si="24"/>
        <v>5450.4979999999996</v>
      </c>
      <c r="J14" s="162">
        <f t="shared" si="25"/>
        <v>2.0703850761328677E-2</v>
      </c>
      <c r="K14" s="162">
        <f t="shared" si="26"/>
        <v>0.28586860445571316</v>
      </c>
      <c r="L14" s="162">
        <f t="shared" si="27"/>
        <v>0.21264112013250902</v>
      </c>
      <c r="M14" s="163">
        <f t="shared" si="28"/>
        <v>11.010999999999999</v>
      </c>
      <c r="N14" s="164">
        <f t="shared" si="29"/>
        <v>3.2290000000000001</v>
      </c>
      <c r="O14" s="164">
        <f t="shared" si="30"/>
        <v>18.934000000000001</v>
      </c>
      <c r="P14" s="165">
        <f t="shared" si="31"/>
        <v>0</v>
      </c>
      <c r="Q14" s="166">
        <f t="shared" si="32"/>
        <v>79</v>
      </c>
      <c r="R14" s="167">
        <f t="shared" si="33"/>
        <v>24.636832257187844</v>
      </c>
      <c r="S14" s="139">
        <f t="shared" si="34"/>
        <v>176</v>
      </c>
      <c r="T14" s="139">
        <f t="shared" si="35"/>
        <v>1032</v>
      </c>
      <c r="U14" t="s">
        <v>116</v>
      </c>
      <c r="V14" s="5" t="s">
        <v>117</v>
      </c>
      <c r="W14" t="s">
        <v>116</v>
      </c>
      <c r="X14" s="5" t="s">
        <v>117</v>
      </c>
      <c r="Y14" t="s">
        <v>315</v>
      </c>
      <c r="Z14" t="s">
        <v>166</v>
      </c>
      <c r="AA14" t="s">
        <v>48</v>
      </c>
      <c r="AB14">
        <v>524</v>
      </c>
      <c r="AC14" s="1">
        <v>5450.4979999999996</v>
      </c>
      <c r="AD14" s="1">
        <v>2289.8580000000002</v>
      </c>
      <c r="AE14" s="28">
        <v>2.38</v>
      </c>
      <c r="AF14">
        <v>2.6</v>
      </c>
      <c r="AG14">
        <v>11.010999999999999</v>
      </c>
      <c r="AH14">
        <v>319.04374100000001</v>
      </c>
      <c r="AI14">
        <v>6.6054339999999998</v>
      </c>
      <c r="AJ14">
        <v>91.204588999999999</v>
      </c>
      <c r="AK14">
        <v>1159</v>
      </c>
      <c r="AL14">
        <v>176</v>
      </c>
      <c r="AM14">
        <v>1032</v>
      </c>
      <c r="AN14">
        <v>79</v>
      </c>
      <c r="AO14">
        <v>17.083857999999999</v>
      </c>
      <c r="AP14">
        <v>2581.8000000000002</v>
      </c>
      <c r="AQ14">
        <v>0</v>
      </c>
      <c r="AR14">
        <v>28</v>
      </c>
      <c r="AS14">
        <v>7068</v>
      </c>
      <c r="AT14">
        <v>3.2290000000000001</v>
      </c>
      <c r="AU14">
        <v>18.934000000000001</v>
      </c>
      <c r="AV14">
        <v>33957</v>
      </c>
      <c r="AW14">
        <v>0</v>
      </c>
      <c r="AX14" s="29">
        <v>0.57999999999999996</v>
      </c>
      <c r="AY14">
        <v>0.91538461538461535</v>
      </c>
      <c r="AZ14" t="s">
        <v>68</v>
      </c>
      <c r="BA14" t="s">
        <v>169</v>
      </c>
      <c r="BB14">
        <v>4</v>
      </c>
      <c r="BC14" t="s">
        <v>385</v>
      </c>
      <c r="BD14">
        <v>6</v>
      </c>
      <c r="BE14">
        <v>129795.21299999996</v>
      </c>
      <c r="BF14">
        <v>4.1993058711649107E-2</v>
      </c>
      <c r="BG14">
        <v>3.8439799897586488E-2</v>
      </c>
      <c r="BH14">
        <v>244512.49599999998</v>
      </c>
      <c r="BI14">
        <v>2.2291286086253848E-2</v>
      </c>
      <c r="BJ14">
        <v>2.0405100340493906E-2</v>
      </c>
      <c r="BK14">
        <v>1</v>
      </c>
      <c r="BL14" t="s">
        <v>68</v>
      </c>
      <c r="BM14">
        <v>0</v>
      </c>
      <c r="BN14" t="s">
        <v>267</v>
      </c>
    </row>
    <row r="15" spans="1:66">
      <c r="A15" s="140" t="str">
        <f t="shared" si="20"/>
        <v>신화여객</v>
      </c>
      <c r="B15" s="140" t="str">
        <f t="shared" si="21"/>
        <v>34</v>
      </c>
      <c r="C15" s="141" t="str">
        <f t="shared" si="22"/>
        <v>72바1094</v>
      </c>
      <c r="D15" s="129" t="str">
        <f t="shared" si="23"/>
        <v>대형</v>
      </c>
      <c r="E15" s="125" t="str">
        <f t="shared" si="16"/>
        <v>F</v>
      </c>
      <c r="F15" s="148">
        <f t="shared" si="17"/>
        <v>0.7961538461538461</v>
      </c>
      <c r="G15" s="149">
        <f t="shared" si="18"/>
        <v>2.0699999999999998</v>
      </c>
      <c r="H15" s="150">
        <f t="shared" si="19"/>
        <v>2.6</v>
      </c>
      <c r="I15" s="151">
        <f t="shared" si="24"/>
        <v>6486.0889999999999</v>
      </c>
      <c r="J15" s="152">
        <f t="shared" si="25"/>
        <v>4.6776073614493284E-2</v>
      </c>
      <c r="K15" s="152">
        <f t="shared" si="26"/>
        <v>0.39517745106634139</v>
      </c>
      <c r="L15" s="152">
        <f t="shared" si="27"/>
        <v>0.15248017719152482</v>
      </c>
      <c r="M15" s="153">
        <f t="shared" si="28"/>
        <v>16.704999999999998</v>
      </c>
      <c r="N15" s="154">
        <f t="shared" si="29"/>
        <v>4.0389999999999997</v>
      </c>
      <c r="O15" s="154">
        <f t="shared" si="30"/>
        <v>51.710999999999999</v>
      </c>
      <c r="P15" s="155">
        <f t="shared" si="31"/>
        <v>0</v>
      </c>
      <c r="Q15" s="156">
        <f t="shared" si="32"/>
        <v>76</v>
      </c>
      <c r="R15" s="157">
        <f t="shared" si="33"/>
        <v>25.960617107501328</v>
      </c>
      <c r="S15" s="142">
        <f t="shared" si="34"/>
        <v>262</v>
      </c>
      <c r="T15" s="142">
        <f t="shared" si="35"/>
        <v>3354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176</v>
      </c>
      <c r="Z15" t="s">
        <v>166</v>
      </c>
      <c r="AA15" t="s">
        <v>48</v>
      </c>
      <c r="AB15">
        <v>524</v>
      </c>
      <c r="AC15" s="1">
        <v>6486.0889999999999</v>
      </c>
      <c r="AD15" s="1">
        <v>3133.2570000000001</v>
      </c>
      <c r="AE15" s="28">
        <v>2.0699999999999998</v>
      </c>
      <c r="AF15">
        <v>2.6</v>
      </c>
      <c r="AG15">
        <v>16.704999999999998</v>
      </c>
      <c r="AH15">
        <v>447.71075000000002</v>
      </c>
      <c r="AI15">
        <v>20.942150999999999</v>
      </c>
      <c r="AJ15">
        <v>176.92519300000001</v>
      </c>
      <c r="AK15">
        <v>989</v>
      </c>
      <c r="AL15">
        <v>262</v>
      </c>
      <c r="AM15">
        <v>3354</v>
      </c>
      <c r="AN15">
        <v>76</v>
      </c>
      <c r="AO15">
        <v>14.48723</v>
      </c>
      <c r="AP15">
        <v>4683.8999999999996</v>
      </c>
      <c r="AQ15">
        <v>0</v>
      </c>
      <c r="AR15">
        <v>121</v>
      </c>
      <c r="AS15">
        <v>52300</v>
      </c>
      <c r="AT15">
        <v>4.0389999999999997</v>
      </c>
      <c r="AU15">
        <v>51.710999999999999</v>
      </c>
      <c r="AV15">
        <v>0</v>
      </c>
      <c r="AW15">
        <v>0</v>
      </c>
      <c r="AX15" s="29">
        <v>0.63</v>
      </c>
      <c r="AY15">
        <v>0.7961538461538461</v>
      </c>
      <c r="AZ15" t="s">
        <v>70</v>
      </c>
      <c r="BA15" t="s">
        <v>169</v>
      </c>
      <c r="BB15">
        <v>1</v>
      </c>
      <c r="BC15" t="s">
        <v>261</v>
      </c>
      <c r="BD15">
        <v>1</v>
      </c>
      <c r="BE15">
        <v>129795.21299999996</v>
      </c>
      <c r="BF15">
        <v>4.9971711976773768E-2</v>
      </c>
      <c r="BG15">
        <v>3.978517068920065E-2</v>
      </c>
      <c r="BH15">
        <v>244512.49599999998</v>
      </c>
      <c r="BI15">
        <v>2.6526615637672769E-2</v>
      </c>
      <c r="BJ15">
        <v>2.1119267065377933E-2</v>
      </c>
      <c r="BK15">
        <v>1</v>
      </c>
      <c r="BL15" t="s">
        <v>67</v>
      </c>
      <c r="BM15">
        <v>-1</v>
      </c>
      <c r="BN15" t="s">
        <v>348</v>
      </c>
    </row>
    <row r="16" spans="1:66">
      <c r="A16" s="137" t="str">
        <f t="shared" si="20"/>
        <v>신화여객</v>
      </c>
      <c r="B16" s="137" t="str">
        <f t="shared" si="21"/>
        <v>34</v>
      </c>
      <c r="C16" s="138" t="str">
        <f t="shared" si="22"/>
        <v>72바1095</v>
      </c>
      <c r="D16" s="113" t="str">
        <f t="shared" si="23"/>
        <v>대형</v>
      </c>
      <c r="E16" s="109" t="str">
        <f t="shared" si="16"/>
        <v>B</v>
      </c>
      <c r="F16" s="158">
        <f t="shared" si="17"/>
        <v>0.93730769230769218</v>
      </c>
      <c r="G16" s="159">
        <f t="shared" si="18"/>
        <v>2.4369999999999998</v>
      </c>
      <c r="H16" s="160">
        <f t="shared" si="19"/>
        <v>2.6</v>
      </c>
      <c r="I16" s="161">
        <f t="shared" si="24"/>
        <v>6362.5450000000001</v>
      </c>
      <c r="J16" s="162">
        <f t="shared" si="25"/>
        <v>1.5695622394309654E-2</v>
      </c>
      <c r="K16" s="162">
        <f t="shared" si="26"/>
        <v>0.35428318867937558</v>
      </c>
      <c r="L16" s="162">
        <f t="shared" si="27"/>
        <v>0.14569641550668797</v>
      </c>
      <c r="M16" s="163">
        <f t="shared" si="28"/>
        <v>9.4380000000000006</v>
      </c>
      <c r="N16" s="164">
        <f t="shared" si="29"/>
        <v>1.3049999999999999</v>
      </c>
      <c r="O16" s="164">
        <f t="shared" si="30"/>
        <v>13.468999999999999</v>
      </c>
      <c r="P16" s="165">
        <f t="shared" si="31"/>
        <v>0</v>
      </c>
      <c r="Q16" s="166">
        <f t="shared" si="32"/>
        <v>80</v>
      </c>
      <c r="R16" s="167">
        <f t="shared" si="33"/>
        <v>25.196244288051819</v>
      </c>
      <c r="S16" s="139">
        <f t="shared" si="34"/>
        <v>83</v>
      </c>
      <c r="T16" s="139">
        <f t="shared" si="35"/>
        <v>857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177</v>
      </c>
      <c r="Z16" s="4" t="s">
        <v>166</v>
      </c>
      <c r="AA16" s="4" t="s">
        <v>48</v>
      </c>
      <c r="AB16" s="4">
        <v>524</v>
      </c>
      <c r="AC16" s="4">
        <v>6362.5450000000001</v>
      </c>
      <c r="AD16" s="4">
        <v>2610.7469999999998</v>
      </c>
      <c r="AE16" s="4">
        <v>2.4369999999999998</v>
      </c>
      <c r="AF16" s="4">
        <v>2.6</v>
      </c>
      <c r="AG16" s="4">
        <v>9.4380000000000006</v>
      </c>
      <c r="AH16" s="4">
        <v>400.81124799999998</v>
      </c>
      <c r="AI16" s="4">
        <v>6.2909819999999996</v>
      </c>
      <c r="AJ16" s="4">
        <v>142.000687</v>
      </c>
      <c r="AK16" s="4">
        <v>927</v>
      </c>
      <c r="AL16" s="4">
        <v>83</v>
      </c>
      <c r="AM16" s="4">
        <v>857</v>
      </c>
      <c r="AN16" s="4">
        <v>80</v>
      </c>
      <c r="AO16" s="4">
        <v>15.874167</v>
      </c>
      <c r="AP16" s="4">
        <v>3773.7</v>
      </c>
      <c r="AQ16" s="4">
        <v>0</v>
      </c>
      <c r="AR16" s="4">
        <v>43</v>
      </c>
      <c r="AS16" s="4">
        <v>20746</v>
      </c>
      <c r="AT16" s="4">
        <v>1.3049999999999999</v>
      </c>
      <c r="AU16" s="4">
        <v>13.468999999999999</v>
      </c>
      <c r="AV16" s="4">
        <v>47950</v>
      </c>
      <c r="AW16" s="4">
        <v>0</v>
      </c>
      <c r="AX16" s="30">
        <v>0.53</v>
      </c>
      <c r="AY16">
        <v>0.93730769230769218</v>
      </c>
      <c r="AZ16" t="s">
        <v>68</v>
      </c>
      <c r="BA16" t="s">
        <v>169</v>
      </c>
      <c r="BB16">
        <v>1</v>
      </c>
      <c r="BC16" t="s">
        <v>405</v>
      </c>
      <c r="BD16">
        <v>6</v>
      </c>
      <c r="BE16">
        <v>129795.21299999996</v>
      </c>
      <c r="BF16">
        <v>4.9019874099671165E-2</v>
      </c>
      <c r="BG16">
        <v>4.5946705069576391E-2</v>
      </c>
      <c r="BH16">
        <v>244512.49599999998</v>
      </c>
      <c r="BI16">
        <v>2.6021349027495103E-2</v>
      </c>
      <c r="BJ16">
        <v>2.4390010607694444E-2</v>
      </c>
      <c r="BK16">
        <v>1</v>
      </c>
      <c r="BL16" t="s">
        <v>68</v>
      </c>
      <c r="BM16">
        <v>0</v>
      </c>
      <c r="BN16" t="s">
        <v>267</v>
      </c>
    </row>
    <row r="17" spans="1:66">
      <c r="A17" s="140" t="str">
        <f t="shared" si="20"/>
        <v>신화여객</v>
      </c>
      <c r="B17" s="140" t="str">
        <f t="shared" si="21"/>
        <v>34</v>
      </c>
      <c r="C17" s="141" t="str">
        <f t="shared" si="22"/>
        <v>72바1096</v>
      </c>
      <c r="D17" s="129" t="str">
        <f t="shared" si="23"/>
        <v>대형</v>
      </c>
      <c r="E17" s="125" t="str">
        <f t="shared" si="16"/>
        <v>D</v>
      </c>
      <c r="F17" s="148">
        <f t="shared" si="17"/>
        <v>0.81961538461538452</v>
      </c>
      <c r="G17" s="149">
        <f t="shared" si="18"/>
        <v>2.1309999999999998</v>
      </c>
      <c r="H17" s="150">
        <f t="shared" si="19"/>
        <v>2.6</v>
      </c>
      <c r="I17" s="151">
        <f t="shared" si="24"/>
        <v>6773.8109999999997</v>
      </c>
      <c r="J17" s="152">
        <f t="shared" si="25"/>
        <v>4.4314559995585812E-2</v>
      </c>
      <c r="K17" s="152">
        <f t="shared" si="26"/>
        <v>0.38103531854097328</v>
      </c>
      <c r="L17" s="152">
        <f t="shared" si="27"/>
        <v>0.15943757509620507</v>
      </c>
      <c r="M17" s="153">
        <f t="shared" si="28"/>
        <v>15.081</v>
      </c>
      <c r="N17" s="154">
        <f t="shared" si="29"/>
        <v>0.34</v>
      </c>
      <c r="O17" s="154">
        <f t="shared" si="30"/>
        <v>30.824999999999999</v>
      </c>
      <c r="P17" s="155">
        <f t="shared" si="31"/>
        <v>0</v>
      </c>
      <c r="Q17" s="156">
        <f t="shared" si="32"/>
        <v>79</v>
      </c>
      <c r="R17" s="157">
        <f t="shared" si="33"/>
        <v>26.142092132050024</v>
      </c>
      <c r="S17" s="142">
        <f t="shared" si="34"/>
        <v>23</v>
      </c>
      <c r="T17" s="142">
        <f t="shared" si="35"/>
        <v>2088</v>
      </c>
      <c r="U17" t="s">
        <v>116</v>
      </c>
      <c r="V17" s="5" t="s">
        <v>117</v>
      </c>
      <c r="W17" t="s">
        <v>116</v>
      </c>
      <c r="X17" s="5" t="s">
        <v>117</v>
      </c>
      <c r="Y17" t="s">
        <v>178</v>
      </c>
      <c r="Z17" t="s">
        <v>166</v>
      </c>
      <c r="AA17" t="s">
        <v>48</v>
      </c>
      <c r="AB17">
        <v>524</v>
      </c>
      <c r="AC17" s="1">
        <v>6773.8109999999997</v>
      </c>
      <c r="AD17" s="1">
        <v>3178.7820000000002</v>
      </c>
      <c r="AE17" s="28">
        <v>2.1309999999999998</v>
      </c>
      <c r="AF17">
        <v>2.6</v>
      </c>
      <c r="AG17">
        <v>15.081</v>
      </c>
      <c r="AH17">
        <v>450.90933999999999</v>
      </c>
      <c r="AI17">
        <v>19.981849</v>
      </c>
      <c r="AJ17">
        <v>171.81238400000001</v>
      </c>
      <c r="AK17">
        <v>1080</v>
      </c>
      <c r="AL17">
        <v>23</v>
      </c>
      <c r="AM17">
        <v>2088</v>
      </c>
      <c r="AN17">
        <v>79</v>
      </c>
      <c r="AO17">
        <v>15.022556</v>
      </c>
      <c r="AP17">
        <v>7385.5</v>
      </c>
      <c r="AQ17">
        <v>0</v>
      </c>
      <c r="AR17">
        <v>107</v>
      </c>
      <c r="AS17">
        <v>48849</v>
      </c>
      <c r="AT17">
        <v>0.34</v>
      </c>
      <c r="AU17">
        <v>30.824999999999999</v>
      </c>
      <c r="AV17">
        <v>50380</v>
      </c>
      <c r="AW17">
        <v>0</v>
      </c>
      <c r="AX17" s="29">
        <v>0.6</v>
      </c>
      <c r="AY17">
        <v>0.81961538461538452</v>
      </c>
      <c r="AZ17" t="s">
        <v>67</v>
      </c>
      <c r="BA17" t="s">
        <v>169</v>
      </c>
      <c r="BB17">
        <v>4</v>
      </c>
      <c r="BC17" t="s">
        <v>260</v>
      </c>
      <c r="BD17">
        <v>10</v>
      </c>
      <c r="BE17">
        <v>129795.21299999996</v>
      </c>
      <c r="BF17">
        <v>5.2188450124119767E-2</v>
      </c>
      <c r="BG17">
        <v>4.2774456620961236E-2</v>
      </c>
      <c r="BH17">
        <v>244512.49599999998</v>
      </c>
      <c r="BI17">
        <v>2.7703332593684703E-2</v>
      </c>
      <c r="BJ17">
        <v>2.2706077598900806E-2</v>
      </c>
      <c r="BK17">
        <v>1</v>
      </c>
      <c r="BL17" t="s">
        <v>67</v>
      </c>
      <c r="BM17">
        <v>0</v>
      </c>
      <c r="BN17" t="s">
        <v>267</v>
      </c>
    </row>
    <row r="18" spans="1:66">
      <c r="A18" s="137" t="str">
        <f t="shared" si="20"/>
        <v>신화여객</v>
      </c>
      <c r="B18" s="137" t="str">
        <f t="shared" si="21"/>
        <v>34</v>
      </c>
      <c r="C18" s="138" t="str">
        <f t="shared" si="22"/>
        <v>72바1097</v>
      </c>
      <c r="D18" s="113" t="str">
        <f t="shared" si="23"/>
        <v>대형</v>
      </c>
      <c r="E18" s="109" t="str">
        <f t="shared" si="16"/>
        <v>C</v>
      </c>
      <c r="F18" s="158">
        <f t="shared" si="17"/>
        <v>0.88230769230769224</v>
      </c>
      <c r="G18" s="159">
        <f t="shared" si="18"/>
        <v>2.294</v>
      </c>
      <c r="H18" s="160">
        <f t="shared" si="19"/>
        <v>2.6</v>
      </c>
      <c r="I18" s="161">
        <f t="shared" si="24"/>
        <v>6389.9979999999996</v>
      </c>
      <c r="J18" s="162">
        <f t="shared" si="25"/>
        <v>3.3867974473298638E-2</v>
      </c>
      <c r="K18" s="162">
        <f t="shared" si="26"/>
        <v>0.35911559598001414</v>
      </c>
      <c r="L18" s="162">
        <f t="shared" si="27"/>
        <v>0.1668232134031967</v>
      </c>
      <c r="M18" s="163">
        <f t="shared" si="28"/>
        <v>12.282999999999999</v>
      </c>
      <c r="N18" s="164">
        <f t="shared" si="29"/>
        <v>1.6E-2</v>
      </c>
      <c r="O18" s="164">
        <f t="shared" si="30"/>
        <v>10.297000000000001</v>
      </c>
      <c r="P18" s="165">
        <f t="shared" si="31"/>
        <v>0</v>
      </c>
      <c r="Q18" s="166">
        <f t="shared" si="32"/>
        <v>76</v>
      </c>
      <c r="R18" s="167">
        <f t="shared" si="33"/>
        <v>25.416801366143559</v>
      </c>
      <c r="S18" s="139">
        <f t="shared" si="34"/>
        <v>1</v>
      </c>
      <c r="T18" s="139">
        <f t="shared" si="35"/>
        <v>658</v>
      </c>
      <c r="U18" t="s">
        <v>116</v>
      </c>
      <c r="V18" s="5" t="s">
        <v>117</v>
      </c>
      <c r="W18" t="s">
        <v>116</v>
      </c>
      <c r="X18" s="5" t="s">
        <v>117</v>
      </c>
      <c r="Y18" t="s">
        <v>180</v>
      </c>
      <c r="Z18" t="s">
        <v>166</v>
      </c>
      <c r="AA18" t="s">
        <v>48</v>
      </c>
      <c r="AB18">
        <v>524</v>
      </c>
      <c r="AC18" s="1">
        <v>6389.9979999999996</v>
      </c>
      <c r="AD18" s="1">
        <v>2786.1039999999998</v>
      </c>
      <c r="AE18" s="28">
        <v>2.294</v>
      </c>
      <c r="AF18">
        <v>2.6</v>
      </c>
      <c r="AG18">
        <v>12.282999999999999</v>
      </c>
      <c r="AH18">
        <v>414.17070899999999</v>
      </c>
      <c r="AI18">
        <v>14.027123</v>
      </c>
      <c r="AJ18">
        <v>148.73516100000001</v>
      </c>
      <c r="AK18">
        <v>1066</v>
      </c>
      <c r="AL18">
        <v>1</v>
      </c>
      <c r="AM18">
        <v>658</v>
      </c>
      <c r="AN18">
        <v>76</v>
      </c>
      <c r="AO18">
        <v>15.428416</v>
      </c>
      <c r="AP18">
        <v>3216.1</v>
      </c>
      <c r="AQ18">
        <v>0</v>
      </c>
      <c r="AR18">
        <v>64</v>
      </c>
      <c r="AS18">
        <v>20866</v>
      </c>
      <c r="AT18">
        <v>1.6E-2</v>
      </c>
      <c r="AU18">
        <v>10.297000000000001</v>
      </c>
      <c r="AV18">
        <v>46947</v>
      </c>
      <c r="AW18">
        <v>0</v>
      </c>
      <c r="AX18" s="29">
        <v>0.57999999999999996</v>
      </c>
      <c r="AY18">
        <v>0.88230769230769224</v>
      </c>
      <c r="AZ18" t="s">
        <v>69</v>
      </c>
      <c r="BA18" t="s">
        <v>169</v>
      </c>
      <c r="BB18">
        <v>3</v>
      </c>
      <c r="BC18" t="s">
        <v>335</v>
      </c>
      <c r="BD18">
        <v>15</v>
      </c>
      <c r="BE18">
        <v>129795.21299999996</v>
      </c>
      <c r="BF18">
        <v>4.9231384211373047E-2</v>
      </c>
      <c r="BG18">
        <v>4.3437228992649908E-2</v>
      </c>
      <c r="BH18">
        <v>244512.49599999998</v>
      </c>
      <c r="BI18">
        <v>2.6133625497815047E-2</v>
      </c>
      <c r="BJ18">
        <v>2.305789880461066E-2</v>
      </c>
      <c r="BK18">
        <v>1</v>
      </c>
      <c r="BL18" t="s">
        <v>69</v>
      </c>
      <c r="BM18">
        <v>0</v>
      </c>
      <c r="BN18" t="s">
        <v>267</v>
      </c>
    </row>
    <row r="19" spans="1:66">
      <c r="A19" s="140" t="str">
        <f t="shared" si="20"/>
        <v>신화여객</v>
      </c>
      <c r="B19" s="140" t="str">
        <f t="shared" si="21"/>
        <v>34</v>
      </c>
      <c r="C19" s="141" t="str">
        <f t="shared" si="22"/>
        <v>72바1098</v>
      </c>
      <c r="D19" s="129" t="str">
        <f t="shared" si="23"/>
        <v>대형</v>
      </c>
      <c r="E19" s="125" t="str">
        <f t="shared" si="16"/>
        <v>C</v>
      </c>
      <c r="F19" s="148">
        <f t="shared" si="17"/>
        <v>0.88769230769230756</v>
      </c>
      <c r="G19" s="149">
        <f t="shared" si="18"/>
        <v>2.3079999999999998</v>
      </c>
      <c r="H19" s="150">
        <f t="shared" si="19"/>
        <v>2.6</v>
      </c>
      <c r="I19" s="151">
        <f t="shared" si="24"/>
        <v>7224.4489999999996</v>
      </c>
      <c r="J19" s="152">
        <f t="shared" si="25"/>
        <v>3.5993658538892574E-2</v>
      </c>
      <c r="K19" s="152">
        <f t="shared" si="26"/>
        <v>0.36548552677008017</v>
      </c>
      <c r="L19" s="152">
        <f t="shared" si="27"/>
        <v>0.18741913743179583</v>
      </c>
      <c r="M19" s="153">
        <f t="shared" si="28"/>
        <v>12.38</v>
      </c>
      <c r="N19" s="154">
        <f t="shared" si="29"/>
        <v>2.27</v>
      </c>
      <c r="O19" s="154">
        <f t="shared" si="30"/>
        <v>29.164999999999999</v>
      </c>
      <c r="P19" s="155">
        <f t="shared" si="31"/>
        <v>0</v>
      </c>
      <c r="Q19" s="156">
        <f t="shared" si="32"/>
        <v>85</v>
      </c>
      <c r="R19" s="157">
        <f t="shared" si="33"/>
        <v>25.704995294168292</v>
      </c>
      <c r="S19" s="142">
        <f t="shared" si="34"/>
        <v>164</v>
      </c>
      <c r="T19" s="142">
        <f t="shared" si="35"/>
        <v>2107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263</v>
      </c>
      <c r="Z19" s="4" t="s">
        <v>166</v>
      </c>
      <c r="AA19" s="4" t="s">
        <v>48</v>
      </c>
      <c r="AB19" s="4">
        <v>524</v>
      </c>
      <c r="AC19" s="4">
        <v>7224.4489999999996</v>
      </c>
      <c r="AD19" s="4">
        <v>3130.3130000000001</v>
      </c>
      <c r="AE19" s="4">
        <v>2.3079999999999998</v>
      </c>
      <c r="AF19" s="4">
        <v>2.6</v>
      </c>
      <c r="AG19" s="4">
        <v>12.38</v>
      </c>
      <c r="AH19" s="4">
        <v>469.578217</v>
      </c>
      <c r="AI19" s="4">
        <v>16.901838000000001</v>
      </c>
      <c r="AJ19" s="4">
        <v>171.624042</v>
      </c>
      <c r="AK19" s="4">
        <v>1354</v>
      </c>
      <c r="AL19" s="4">
        <v>164</v>
      </c>
      <c r="AM19" s="4">
        <v>2107</v>
      </c>
      <c r="AN19" s="4">
        <v>85</v>
      </c>
      <c r="AO19" s="4">
        <v>15.384974</v>
      </c>
      <c r="AP19" s="4">
        <v>5780</v>
      </c>
      <c r="AQ19" s="4">
        <v>0</v>
      </c>
      <c r="AR19" s="4">
        <v>110</v>
      </c>
      <c r="AS19" s="4">
        <v>36683</v>
      </c>
      <c r="AT19" s="4">
        <v>2.27</v>
      </c>
      <c r="AU19" s="4">
        <v>29.164999999999999</v>
      </c>
      <c r="AV19" s="4">
        <v>2808</v>
      </c>
      <c r="AW19" s="4">
        <v>0</v>
      </c>
      <c r="AX19" s="30">
        <v>0.57999999999999996</v>
      </c>
      <c r="AY19">
        <v>0.88769230769230756</v>
      </c>
      <c r="AZ19" t="s">
        <v>69</v>
      </c>
      <c r="BA19" t="s">
        <v>169</v>
      </c>
      <c r="BB19">
        <v>1</v>
      </c>
      <c r="BC19" t="s">
        <v>179</v>
      </c>
      <c r="BD19">
        <v>4</v>
      </c>
      <c r="BE19">
        <v>129795.21299999996</v>
      </c>
      <c r="BF19">
        <v>5.5660365532895287E-2</v>
      </c>
      <c r="BG19">
        <v>4.9409278326893194E-2</v>
      </c>
      <c r="BH19">
        <v>244512.49599999998</v>
      </c>
      <c r="BI19">
        <v>2.9546338605123887E-2</v>
      </c>
      <c r="BJ19">
        <v>2.622805750024074E-2</v>
      </c>
      <c r="BK19">
        <v>1</v>
      </c>
      <c r="BL19" t="s">
        <v>69</v>
      </c>
      <c r="BM19">
        <v>0</v>
      </c>
      <c r="BN19" t="s">
        <v>267</v>
      </c>
    </row>
    <row r="20" spans="1:66">
      <c r="A20" s="137" t="str">
        <f t="shared" si="20"/>
        <v>신화여객</v>
      </c>
      <c r="B20" s="137" t="str">
        <f t="shared" si="21"/>
        <v>34</v>
      </c>
      <c r="C20" s="138" t="str">
        <f t="shared" si="22"/>
        <v>72바1100</v>
      </c>
      <c r="D20" s="113" t="str">
        <f t="shared" si="23"/>
        <v>대형</v>
      </c>
      <c r="E20" s="109" t="str">
        <f t="shared" si="16"/>
        <v>C</v>
      </c>
      <c r="F20" s="158">
        <f t="shared" si="17"/>
        <v>0.87499999999999989</v>
      </c>
      <c r="G20" s="159">
        <f t="shared" si="18"/>
        <v>2.2749999999999999</v>
      </c>
      <c r="H20" s="160">
        <f t="shared" si="19"/>
        <v>2.6</v>
      </c>
      <c r="I20" s="161">
        <f t="shared" si="24"/>
        <v>6400.23</v>
      </c>
      <c r="J20" s="162">
        <f t="shared" si="25"/>
        <v>2.1193661162170398E-2</v>
      </c>
      <c r="K20" s="162">
        <f t="shared" si="26"/>
        <v>0.34901640190273381</v>
      </c>
      <c r="L20" s="162">
        <f t="shared" si="27"/>
        <v>0.17639991062821181</v>
      </c>
      <c r="M20" s="163">
        <f t="shared" si="28"/>
        <v>11.831</v>
      </c>
      <c r="N20" s="164">
        <f t="shared" si="29"/>
        <v>1.0620000000000001</v>
      </c>
      <c r="O20" s="164">
        <f t="shared" si="30"/>
        <v>16.123999999999999</v>
      </c>
      <c r="P20" s="165">
        <f t="shared" si="31"/>
        <v>0.33500000000000002</v>
      </c>
      <c r="Q20" s="166">
        <f t="shared" si="32"/>
        <v>87</v>
      </c>
      <c r="R20" s="167">
        <f t="shared" si="33"/>
        <v>25.505884970576094</v>
      </c>
      <c r="S20" s="139">
        <f t="shared" si="34"/>
        <v>68</v>
      </c>
      <c r="T20" s="139">
        <f t="shared" si="35"/>
        <v>1032</v>
      </c>
      <c r="U20" t="s">
        <v>116</v>
      </c>
      <c r="V20" s="5" t="s">
        <v>117</v>
      </c>
      <c r="W20" t="s">
        <v>116</v>
      </c>
      <c r="X20" s="5" t="s">
        <v>117</v>
      </c>
      <c r="Y20" t="s">
        <v>181</v>
      </c>
      <c r="Z20" t="s">
        <v>166</v>
      </c>
      <c r="AA20" t="s">
        <v>48</v>
      </c>
      <c r="AB20">
        <v>524</v>
      </c>
      <c r="AC20" s="1">
        <v>6400.23</v>
      </c>
      <c r="AD20" s="1">
        <v>2812.681</v>
      </c>
      <c r="AE20" s="28">
        <v>2.2749999999999999</v>
      </c>
      <c r="AF20">
        <v>2.6</v>
      </c>
      <c r="AG20">
        <v>11.831</v>
      </c>
      <c r="AH20">
        <v>398.43682200000001</v>
      </c>
      <c r="AI20">
        <v>8.4443350000000006</v>
      </c>
      <c r="AJ20">
        <v>139.06098600000001</v>
      </c>
      <c r="AK20">
        <v>1129</v>
      </c>
      <c r="AL20">
        <v>68</v>
      </c>
      <c r="AM20">
        <v>1032</v>
      </c>
      <c r="AN20">
        <v>87</v>
      </c>
      <c r="AO20">
        <v>16.063348999999999</v>
      </c>
      <c r="AP20">
        <v>4661.3</v>
      </c>
      <c r="AQ20">
        <v>20.100000000000001</v>
      </c>
      <c r="AR20">
        <v>32</v>
      </c>
      <c r="AS20">
        <v>7076</v>
      </c>
      <c r="AT20">
        <v>1.0620000000000001</v>
      </c>
      <c r="AU20">
        <v>16.123999999999999</v>
      </c>
      <c r="AV20">
        <v>50923</v>
      </c>
      <c r="AW20">
        <v>0</v>
      </c>
      <c r="AX20" s="29">
        <v>0.56000000000000005</v>
      </c>
      <c r="AY20">
        <v>0.87499999999999989</v>
      </c>
      <c r="AZ20" t="s">
        <v>69</v>
      </c>
      <c r="BA20" t="s">
        <v>169</v>
      </c>
      <c r="BB20">
        <v>5</v>
      </c>
      <c r="BC20" t="s">
        <v>329</v>
      </c>
      <c r="BD20">
        <v>12</v>
      </c>
      <c r="BE20">
        <v>129795.21299999996</v>
      </c>
      <c r="BF20">
        <v>4.9310216086320545E-2</v>
      </c>
      <c r="BG20">
        <v>4.3146439075530472E-2</v>
      </c>
      <c r="BH20">
        <v>244512.49599999998</v>
      </c>
      <c r="BI20">
        <v>2.6175472029863048E-2</v>
      </c>
      <c r="BJ20">
        <v>2.2903538026130165E-2</v>
      </c>
      <c r="BK20">
        <v>1</v>
      </c>
      <c r="BL20" t="s">
        <v>69</v>
      </c>
      <c r="BM20">
        <v>0</v>
      </c>
      <c r="BN20" t="s">
        <v>267</v>
      </c>
    </row>
    <row r="21" spans="1:66">
      <c r="A21" s="140" t="str">
        <f t="shared" si="20"/>
        <v>신화여객</v>
      </c>
      <c r="B21" s="140" t="str">
        <f t="shared" si="21"/>
        <v>34</v>
      </c>
      <c r="C21" s="141" t="str">
        <f t="shared" si="22"/>
        <v>72바1108</v>
      </c>
      <c r="D21" s="129" t="str">
        <f t="shared" si="23"/>
        <v>대형</v>
      </c>
      <c r="E21" s="125" t="str">
        <f t="shared" si="16"/>
        <v>F</v>
      </c>
      <c r="F21" s="148">
        <f t="shared" si="17"/>
        <v>0.76423076923076927</v>
      </c>
      <c r="G21" s="149">
        <f t="shared" si="18"/>
        <v>1.9870000000000001</v>
      </c>
      <c r="H21" s="150">
        <f t="shared" si="19"/>
        <v>2.6</v>
      </c>
      <c r="I21" s="151">
        <f t="shared" si="24"/>
        <v>6081.5029999999997</v>
      </c>
      <c r="J21" s="152">
        <f t="shared" si="25"/>
        <v>4.0180320614536989E-2</v>
      </c>
      <c r="K21" s="152">
        <f t="shared" si="26"/>
        <v>0.40522881120391785</v>
      </c>
      <c r="L21" s="152">
        <f t="shared" si="27"/>
        <v>0.14749643303637275</v>
      </c>
      <c r="M21" s="153">
        <f t="shared" si="28"/>
        <v>14.728</v>
      </c>
      <c r="N21" s="154">
        <f t="shared" si="29"/>
        <v>2.4660000000000002</v>
      </c>
      <c r="O21" s="154">
        <f t="shared" si="30"/>
        <v>48.046999999999997</v>
      </c>
      <c r="P21" s="155">
        <f t="shared" si="31"/>
        <v>0</v>
      </c>
      <c r="Q21" s="156">
        <f t="shared" si="32"/>
        <v>77</v>
      </c>
      <c r="R21" s="157">
        <f t="shared" si="33"/>
        <v>25.693980921661375</v>
      </c>
      <c r="S21" s="142">
        <f t="shared" si="34"/>
        <v>150</v>
      </c>
      <c r="T21" s="142">
        <f t="shared" si="35"/>
        <v>2922</v>
      </c>
      <c r="U21" t="s">
        <v>116</v>
      </c>
      <c r="V21" s="5" t="s">
        <v>117</v>
      </c>
      <c r="W21" t="s">
        <v>116</v>
      </c>
      <c r="X21" s="5" t="s">
        <v>117</v>
      </c>
      <c r="Y21" t="s">
        <v>182</v>
      </c>
      <c r="Z21" t="s">
        <v>166</v>
      </c>
      <c r="AA21" t="s">
        <v>48</v>
      </c>
      <c r="AB21">
        <v>524</v>
      </c>
      <c r="AC21" s="1">
        <v>6081.5029999999997</v>
      </c>
      <c r="AD21" s="1">
        <v>3061.19</v>
      </c>
      <c r="AE21" s="28">
        <v>1.9870000000000001</v>
      </c>
      <c r="AF21">
        <v>2.6</v>
      </c>
      <c r="AG21">
        <v>14.728</v>
      </c>
      <c r="AH21">
        <v>426.78270700000002</v>
      </c>
      <c r="AI21">
        <v>17.148266</v>
      </c>
      <c r="AJ21">
        <v>172.944649</v>
      </c>
      <c r="AK21">
        <v>897</v>
      </c>
      <c r="AL21">
        <v>150</v>
      </c>
      <c r="AM21">
        <v>2922</v>
      </c>
      <c r="AN21">
        <v>77</v>
      </c>
      <c r="AO21">
        <v>14.249647</v>
      </c>
      <c r="AP21">
        <v>5488.7</v>
      </c>
      <c r="AQ21">
        <v>0</v>
      </c>
      <c r="AR21">
        <v>125</v>
      </c>
      <c r="AS21">
        <v>50688</v>
      </c>
      <c r="AT21">
        <v>2.4660000000000002</v>
      </c>
      <c r="AU21">
        <v>48.046999999999997</v>
      </c>
      <c r="AV21">
        <v>0</v>
      </c>
      <c r="AW21">
        <v>0</v>
      </c>
      <c r="AX21" s="29">
        <v>0.56000000000000005</v>
      </c>
      <c r="AY21">
        <v>0.76423076923076927</v>
      </c>
      <c r="AZ21" t="s">
        <v>70</v>
      </c>
      <c r="BA21" t="s">
        <v>169</v>
      </c>
      <c r="BB21">
        <v>2</v>
      </c>
      <c r="BC21" t="s">
        <v>264</v>
      </c>
      <c r="BD21">
        <v>1</v>
      </c>
      <c r="BE21">
        <v>129795.21299999996</v>
      </c>
      <c r="BF21">
        <v>4.6854601640817076E-2</v>
      </c>
      <c r="BG21">
        <v>3.5807728253962896E-2</v>
      </c>
      <c r="BH21">
        <v>244512.49599999998</v>
      </c>
      <c r="BI21">
        <v>2.4871951738613802E-2</v>
      </c>
      <c r="BJ21">
        <v>1.9007910809471396E-2</v>
      </c>
      <c r="BK21">
        <v>1</v>
      </c>
      <c r="BL21" t="s">
        <v>70</v>
      </c>
      <c r="BM21">
        <v>0</v>
      </c>
      <c r="BN21" t="s">
        <v>267</v>
      </c>
    </row>
    <row r="22" spans="1:66">
      <c r="A22" s="137" t="str">
        <f t="shared" si="20"/>
        <v>신화여객</v>
      </c>
      <c r="B22" s="137" t="str">
        <f t="shared" si="21"/>
        <v>34</v>
      </c>
      <c r="C22" s="138" t="str">
        <f t="shared" si="22"/>
        <v>72바1110</v>
      </c>
      <c r="D22" s="113" t="str">
        <f t="shared" si="23"/>
        <v>대형</v>
      </c>
      <c r="E22" s="109" t="str">
        <f t="shared" si="16"/>
        <v>D</v>
      </c>
      <c r="F22" s="158">
        <f t="shared" si="17"/>
        <v>0.81730769230769229</v>
      </c>
      <c r="G22" s="159">
        <f t="shared" si="18"/>
        <v>2.125</v>
      </c>
      <c r="H22" s="160">
        <f t="shared" si="19"/>
        <v>2.6</v>
      </c>
      <c r="I22" s="161">
        <f t="shared" si="24"/>
        <v>5553.8680000000004</v>
      </c>
      <c r="J22" s="162">
        <f t="shared" si="25"/>
        <v>2.2680111897835448E-2</v>
      </c>
      <c r="K22" s="162">
        <f t="shared" si="26"/>
        <v>0.36197717920400868</v>
      </c>
      <c r="L22" s="162">
        <f t="shared" si="27"/>
        <v>0.22560853084733018</v>
      </c>
      <c r="M22" s="163">
        <f t="shared" si="28"/>
        <v>13.167</v>
      </c>
      <c r="N22" s="164">
        <f t="shared" si="29"/>
        <v>0.378</v>
      </c>
      <c r="O22" s="164">
        <f t="shared" si="30"/>
        <v>25.01</v>
      </c>
      <c r="P22" s="165">
        <f t="shared" si="31"/>
        <v>0</v>
      </c>
      <c r="Q22" s="166">
        <f t="shared" si="32"/>
        <v>77</v>
      </c>
      <c r="R22" s="167">
        <f t="shared" si="33"/>
        <v>25.062478421512253</v>
      </c>
      <c r="S22" s="139">
        <f t="shared" si="34"/>
        <v>21</v>
      </c>
      <c r="T22" s="139">
        <f t="shared" si="35"/>
        <v>1389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183</v>
      </c>
      <c r="Z22" s="4" t="s">
        <v>166</v>
      </c>
      <c r="AA22" s="4" t="s">
        <v>48</v>
      </c>
      <c r="AB22" s="4">
        <v>524</v>
      </c>
      <c r="AC22" s="4">
        <v>5553.8680000000004</v>
      </c>
      <c r="AD22" s="4">
        <v>2613.37</v>
      </c>
      <c r="AE22" s="4">
        <v>2.125</v>
      </c>
      <c r="AF22" s="4">
        <v>2.6</v>
      </c>
      <c r="AG22" s="4">
        <v>13.167</v>
      </c>
      <c r="AH22" s="4">
        <v>360.12600099999997</v>
      </c>
      <c r="AI22" s="4">
        <v>8.1676979999999997</v>
      </c>
      <c r="AJ22" s="4">
        <v>130.357394</v>
      </c>
      <c r="AK22" s="4">
        <v>1253</v>
      </c>
      <c r="AL22" s="4">
        <v>21</v>
      </c>
      <c r="AM22" s="4">
        <v>1389</v>
      </c>
      <c r="AN22" s="4">
        <v>77</v>
      </c>
      <c r="AO22" s="4">
        <v>15.422013</v>
      </c>
      <c r="AP22" s="4">
        <v>4136.6000000000004</v>
      </c>
      <c r="AQ22" s="4">
        <v>0</v>
      </c>
      <c r="AR22" s="4">
        <v>25</v>
      </c>
      <c r="AS22" s="4">
        <v>7196</v>
      </c>
      <c r="AT22" s="4">
        <v>0.378</v>
      </c>
      <c r="AU22" s="4">
        <v>25.01</v>
      </c>
      <c r="AV22" s="4">
        <v>35043</v>
      </c>
      <c r="AW22" s="4">
        <v>0</v>
      </c>
      <c r="AX22" s="30">
        <v>0.56999999999999995</v>
      </c>
      <c r="AY22">
        <v>0.81730769230769229</v>
      </c>
      <c r="AZ22" t="s">
        <v>67</v>
      </c>
      <c r="BA22" t="s">
        <v>169</v>
      </c>
      <c r="BB22">
        <v>6</v>
      </c>
      <c r="BC22" t="s">
        <v>332</v>
      </c>
      <c r="BD22">
        <v>8</v>
      </c>
      <c r="BE22">
        <v>129795.21299999996</v>
      </c>
      <c r="BF22">
        <v>4.2789467127728374E-2</v>
      </c>
      <c r="BG22">
        <v>3.4972160633239539E-2</v>
      </c>
      <c r="BH22">
        <v>244512.49599999998</v>
      </c>
      <c r="BI22">
        <v>2.2714045665788798E-2</v>
      </c>
      <c r="BJ22">
        <v>1.8564364246077384E-2</v>
      </c>
      <c r="BK22">
        <v>1</v>
      </c>
      <c r="BL22" t="s">
        <v>70</v>
      </c>
      <c r="BM22">
        <v>1</v>
      </c>
      <c r="BN22" t="s">
        <v>306</v>
      </c>
    </row>
    <row r="23" spans="1:66">
      <c r="A23" s="140" t="str">
        <f t="shared" si="20"/>
        <v>신화여객</v>
      </c>
      <c r="B23" s="140" t="str">
        <f t="shared" si="21"/>
        <v>34</v>
      </c>
      <c r="C23" s="141" t="str">
        <f t="shared" si="22"/>
        <v>72바1113</v>
      </c>
      <c r="D23" s="129" t="str">
        <f t="shared" si="23"/>
        <v>대형</v>
      </c>
      <c r="E23" s="125" t="str">
        <f t="shared" si="16"/>
        <v>C</v>
      </c>
      <c r="F23" s="148">
        <f t="shared" si="17"/>
        <v>0.85730769230769233</v>
      </c>
      <c r="G23" s="149">
        <f t="shared" si="18"/>
        <v>2.2290000000000001</v>
      </c>
      <c r="H23" s="150">
        <f t="shared" si="19"/>
        <v>2.6</v>
      </c>
      <c r="I23" s="151">
        <f t="shared" si="24"/>
        <v>6053.3549999999996</v>
      </c>
      <c r="J23" s="152">
        <f t="shared" si="25"/>
        <v>1.730303540171051E-2</v>
      </c>
      <c r="K23" s="152">
        <f t="shared" si="26"/>
        <v>0.35445506763483647</v>
      </c>
      <c r="L23" s="152">
        <f t="shared" si="27"/>
        <v>0.1110128185113875</v>
      </c>
      <c r="M23" s="153">
        <f t="shared" si="28"/>
        <v>11.916</v>
      </c>
      <c r="N23" s="154">
        <f t="shared" si="29"/>
        <v>1.1399999999999999</v>
      </c>
      <c r="O23" s="154">
        <f t="shared" si="30"/>
        <v>39.134999999999998</v>
      </c>
      <c r="P23" s="155">
        <f t="shared" si="31"/>
        <v>0</v>
      </c>
      <c r="Q23" s="156">
        <f t="shared" si="32"/>
        <v>82</v>
      </c>
      <c r="R23" s="157">
        <f t="shared" si="33"/>
        <v>25.545045302787056</v>
      </c>
      <c r="S23" s="142">
        <f t="shared" si="34"/>
        <v>69</v>
      </c>
      <c r="T23" s="142">
        <f t="shared" si="35"/>
        <v>2369</v>
      </c>
      <c r="U23" t="s">
        <v>116</v>
      </c>
      <c r="V23" s="5" t="s">
        <v>117</v>
      </c>
      <c r="W23" t="s">
        <v>116</v>
      </c>
      <c r="X23" s="5" t="s">
        <v>117</v>
      </c>
      <c r="Y23" t="s">
        <v>184</v>
      </c>
      <c r="Z23" t="s">
        <v>166</v>
      </c>
      <c r="AA23" t="s">
        <v>48</v>
      </c>
      <c r="AB23">
        <v>524</v>
      </c>
      <c r="AC23" s="1">
        <v>6053.3549999999996</v>
      </c>
      <c r="AD23" s="1">
        <v>2716.1619999999998</v>
      </c>
      <c r="AE23" s="28">
        <v>2.2290000000000001</v>
      </c>
      <c r="AF23">
        <v>2.6</v>
      </c>
      <c r="AG23">
        <v>11.916</v>
      </c>
      <c r="AH23">
        <v>377.19208500000002</v>
      </c>
      <c r="AI23">
        <v>6.5265680000000001</v>
      </c>
      <c r="AJ23">
        <v>133.69764599999999</v>
      </c>
      <c r="AK23">
        <v>672</v>
      </c>
      <c r="AL23">
        <v>69</v>
      </c>
      <c r="AM23">
        <v>2369</v>
      </c>
      <c r="AN23">
        <v>82</v>
      </c>
      <c r="AO23">
        <v>16.048466999999999</v>
      </c>
      <c r="AP23">
        <v>6594.4</v>
      </c>
      <c r="AQ23">
        <v>0</v>
      </c>
      <c r="AR23">
        <v>60</v>
      </c>
      <c r="AS23">
        <v>16480</v>
      </c>
      <c r="AT23">
        <v>1.1399999999999999</v>
      </c>
      <c r="AU23">
        <v>39.134999999999998</v>
      </c>
      <c r="AV23">
        <v>47919</v>
      </c>
      <c r="AW23">
        <v>0</v>
      </c>
      <c r="AX23" s="29">
        <v>0.55000000000000004</v>
      </c>
      <c r="AY23">
        <v>0.85730769230769233</v>
      </c>
      <c r="AZ23" t="s">
        <v>69</v>
      </c>
      <c r="BA23" t="s">
        <v>169</v>
      </c>
      <c r="BB23">
        <v>7</v>
      </c>
      <c r="BC23" t="s">
        <v>334</v>
      </c>
      <c r="BD23">
        <v>8</v>
      </c>
      <c r="BE23">
        <v>129795.21299999996</v>
      </c>
      <c r="BF23">
        <v>4.6637736940267599E-2</v>
      </c>
      <c r="BG23">
        <v>3.998289063071403E-2</v>
      </c>
      <c r="BH23">
        <v>244512.49599999998</v>
      </c>
      <c r="BI23">
        <v>2.4756832877776521E-2</v>
      </c>
      <c r="BJ23">
        <v>2.1224223263293793E-2</v>
      </c>
      <c r="BK23">
        <v>1</v>
      </c>
      <c r="BL23" t="s">
        <v>67</v>
      </c>
      <c r="BM23">
        <v>1</v>
      </c>
      <c r="BN23" t="s">
        <v>306</v>
      </c>
    </row>
    <row r="24" spans="1:66">
      <c r="A24" s="137" t="str">
        <f t="shared" si="20"/>
        <v>신화여객</v>
      </c>
      <c r="B24" s="137" t="str">
        <f t="shared" si="21"/>
        <v>34</v>
      </c>
      <c r="C24" s="138" t="str">
        <f t="shared" si="22"/>
        <v>72바1114</v>
      </c>
      <c r="D24" s="113" t="str">
        <f t="shared" si="23"/>
        <v>대형</v>
      </c>
      <c r="E24" s="109" t="str">
        <f t="shared" si="16"/>
        <v>D</v>
      </c>
      <c r="F24" s="158">
        <f t="shared" si="17"/>
        <v>0.8388461538461538</v>
      </c>
      <c r="G24" s="159">
        <f t="shared" si="18"/>
        <v>2.181</v>
      </c>
      <c r="H24" s="160">
        <f t="shared" si="19"/>
        <v>2.6</v>
      </c>
      <c r="I24" s="161">
        <f t="shared" si="24"/>
        <v>6837.65</v>
      </c>
      <c r="J24" s="162">
        <f t="shared" si="25"/>
        <v>1.6436802551150553E-2</v>
      </c>
      <c r="K24" s="162">
        <f t="shared" si="26"/>
        <v>0.3598587035885974</v>
      </c>
      <c r="L24" s="162">
        <f t="shared" si="27"/>
        <v>0.17301265785759729</v>
      </c>
      <c r="M24" s="163">
        <f t="shared" si="28"/>
        <v>11.957000000000001</v>
      </c>
      <c r="N24" s="164">
        <f t="shared" si="29"/>
        <v>0.32200000000000001</v>
      </c>
      <c r="O24" s="164">
        <f t="shared" si="30"/>
        <v>24.042999999999999</v>
      </c>
      <c r="P24" s="165">
        <f t="shared" si="31"/>
        <v>0</v>
      </c>
      <c r="Q24" s="166">
        <f t="shared" si="32"/>
        <v>77</v>
      </c>
      <c r="R24" s="167">
        <f t="shared" si="33"/>
        <v>25.048875832946148</v>
      </c>
      <c r="S24" s="139">
        <f t="shared" si="34"/>
        <v>22</v>
      </c>
      <c r="T24" s="139">
        <f t="shared" si="35"/>
        <v>1644</v>
      </c>
      <c r="U24" t="s">
        <v>116</v>
      </c>
      <c r="V24" s="5" t="s">
        <v>117</v>
      </c>
      <c r="W24" t="s">
        <v>116</v>
      </c>
      <c r="X24" s="5" t="s">
        <v>117</v>
      </c>
      <c r="Y24" t="s">
        <v>185</v>
      </c>
      <c r="Z24" t="s">
        <v>166</v>
      </c>
      <c r="AA24" t="s">
        <v>48</v>
      </c>
      <c r="AB24">
        <v>524</v>
      </c>
      <c r="AC24" s="1">
        <v>6837.65</v>
      </c>
      <c r="AD24" s="1">
        <v>3135.8069999999998</v>
      </c>
      <c r="AE24" s="28">
        <v>2.181</v>
      </c>
      <c r="AF24">
        <v>2.6</v>
      </c>
      <c r="AG24">
        <v>11.957000000000001</v>
      </c>
      <c r="AH24">
        <v>437.66291999999999</v>
      </c>
      <c r="AI24">
        <v>7.1937790000000001</v>
      </c>
      <c r="AJ24">
        <v>157.49681100000001</v>
      </c>
      <c r="AK24">
        <v>1183</v>
      </c>
      <c r="AL24">
        <v>22</v>
      </c>
      <c r="AM24">
        <v>1644</v>
      </c>
      <c r="AN24">
        <v>77</v>
      </c>
      <c r="AO24">
        <v>15.623096</v>
      </c>
      <c r="AP24">
        <v>2443.6999999999998</v>
      </c>
      <c r="AQ24">
        <v>0</v>
      </c>
      <c r="AR24">
        <v>34</v>
      </c>
      <c r="AS24">
        <v>11292</v>
      </c>
      <c r="AT24">
        <v>0.32200000000000001</v>
      </c>
      <c r="AU24">
        <v>24.042999999999999</v>
      </c>
      <c r="AV24">
        <v>53746</v>
      </c>
      <c r="AW24">
        <v>0</v>
      </c>
      <c r="AX24" s="29">
        <v>0.55000000000000004</v>
      </c>
      <c r="AY24">
        <v>0.8388461538461538</v>
      </c>
      <c r="AZ24" t="s">
        <v>67</v>
      </c>
      <c r="BA24" t="s">
        <v>169</v>
      </c>
      <c r="BB24">
        <v>3</v>
      </c>
      <c r="BC24" t="s">
        <v>262</v>
      </c>
      <c r="BD24">
        <v>10</v>
      </c>
      <c r="BE24">
        <v>129795.21299999996</v>
      </c>
      <c r="BF24">
        <v>5.26802941492149E-2</v>
      </c>
      <c r="BG24">
        <v>4.4190662130552956E-2</v>
      </c>
      <c r="BH24">
        <v>244512.49599999998</v>
      </c>
      <c r="BI24">
        <v>2.7964419454456022E-2</v>
      </c>
      <c r="BJ24">
        <v>2.3457845703910993E-2</v>
      </c>
      <c r="BK24">
        <v>1</v>
      </c>
      <c r="BL24" t="s">
        <v>67</v>
      </c>
      <c r="BM24">
        <v>0</v>
      </c>
      <c r="BN24" t="s">
        <v>267</v>
      </c>
    </row>
    <row r="25" spans="1:66">
      <c r="A25" s="140" t="str">
        <f t="shared" si="20"/>
        <v>신화여객</v>
      </c>
      <c r="B25" s="140" t="str">
        <f t="shared" si="21"/>
        <v>34</v>
      </c>
      <c r="C25" s="141" t="str">
        <f t="shared" si="22"/>
        <v>72바1472</v>
      </c>
      <c r="D25" s="129" t="str">
        <f t="shared" si="23"/>
        <v>대형</v>
      </c>
      <c r="E25" s="125" t="str">
        <f t="shared" si="16"/>
        <v>C</v>
      </c>
      <c r="F25" s="148">
        <f t="shared" si="17"/>
        <v>0.86538461538461531</v>
      </c>
      <c r="G25" s="149">
        <f t="shared" si="18"/>
        <v>2.25</v>
      </c>
      <c r="H25" s="150">
        <f t="shared" si="19"/>
        <v>2.6</v>
      </c>
      <c r="I25" s="151">
        <f t="shared" si="24"/>
        <v>591.49099999999999</v>
      </c>
      <c r="J25" s="152">
        <f t="shared" si="25"/>
        <v>3.6402405480988671E-2</v>
      </c>
      <c r="K25" s="152">
        <f t="shared" si="26"/>
        <v>0.35367631340801775</v>
      </c>
      <c r="L25" s="152">
        <f t="shared" si="27"/>
        <v>0.1656829943312747</v>
      </c>
      <c r="M25" s="153">
        <f t="shared" si="28"/>
        <v>11.776</v>
      </c>
      <c r="N25" s="154">
        <f t="shared" si="29"/>
        <v>0.50700000000000001</v>
      </c>
      <c r="O25" s="154">
        <f t="shared" si="30"/>
        <v>17.245000000000001</v>
      </c>
      <c r="P25" s="155">
        <f t="shared" si="31"/>
        <v>8.3333333333333332E-3</v>
      </c>
      <c r="Q25" s="156">
        <f t="shared" si="32"/>
        <v>88</v>
      </c>
      <c r="R25" s="157">
        <f t="shared" si="33"/>
        <v>26.069624542331194</v>
      </c>
      <c r="S25" s="142">
        <f t="shared" si="34"/>
        <v>3</v>
      </c>
      <c r="T25" s="142">
        <f t="shared" si="35"/>
        <v>102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186</v>
      </c>
      <c r="Z25" s="4" t="s">
        <v>166</v>
      </c>
      <c r="AA25" s="4" t="s">
        <v>48</v>
      </c>
      <c r="AB25" s="4">
        <v>524</v>
      </c>
      <c r="AC25" s="4">
        <v>591.49099999999999</v>
      </c>
      <c r="AD25" s="4">
        <v>262.91000000000003</v>
      </c>
      <c r="AE25" s="4">
        <v>2.25</v>
      </c>
      <c r="AF25" s="4">
        <v>2.6</v>
      </c>
      <c r="AG25" s="4">
        <v>11.776</v>
      </c>
      <c r="AH25" s="4">
        <v>37.199711999999998</v>
      </c>
      <c r="AI25" s="4">
        <v>1.3541589999999999</v>
      </c>
      <c r="AJ25" s="4">
        <v>13.156656999999999</v>
      </c>
      <c r="AK25" s="4">
        <v>98</v>
      </c>
      <c r="AL25" s="4">
        <v>3</v>
      </c>
      <c r="AM25" s="4">
        <v>102</v>
      </c>
      <c r="AN25" s="4">
        <v>88</v>
      </c>
      <c r="AO25" s="4">
        <v>15.900418</v>
      </c>
      <c r="AP25" s="4">
        <v>391.5</v>
      </c>
      <c r="AQ25" s="4">
        <v>0.5</v>
      </c>
      <c r="AR25" s="4">
        <v>4</v>
      </c>
      <c r="AS25" s="4">
        <v>1892</v>
      </c>
      <c r="AT25" s="4">
        <v>0.50700000000000001</v>
      </c>
      <c r="AU25" s="4">
        <v>17.245000000000001</v>
      </c>
      <c r="AV25" s="4">
        <v>4748</v>
      </c>
      <c r="AW25" s="4">
        <v>0</v>
      </c>
      <c r="AX25" s="30">
        <v>0.54</v>
      </c>
      <c r="AY25">
        <v>0.86538461538461531</v>
      </c>
      <c r="AZ25" t="s">
        <v>69</v>
      </c>
      <c r="BA25" t="s">
        <v>169</v>
      </c>
      <c r="BB25">
        <v>6</v>
      </c>
      <c r="BC25" t="s">
        <v>330</v>
      </c>
      <c r="BD25">
        <v>6</v>
      </c>
      <c r="BE25">
        <v>129795.21299999996</v>
      </c>
      <c r="BF25">
        <v>4.5571095137383853E-3</v>
      </c>
      <c r="BG25">
        <v>3.943652463812064E-3</v>
      </c>
      <c r="BH25">
        <v>244512.49599999998</v>
      </c>
      <c r="BI25">
        <v>2.4190624596953114E-3</v>
      </c>
      <c r="BJ25">
        <v>2.0934194362747884E-3</v>
      </c>
      <c r="BK25">
        <v>1</v>
      </c>
      <c r="BL25" t="s">
        <v>67</v>
      </c>
      <c r="BM25">
        <v>1</v>
      </c>
      <c r="BN25" t="s">
        <v>306</v>
      </c>
    </row>
    <row r="26" spans="1:66">
      <c r="A26" s="137" t="str">
        <f t="shared" si="20"/>
        <v>신화여객</v>
      </c>
      <c r="B26" s="137" t="str">
        <f t="shared" si="21"/>
        <v>34</v>
      </c>
      <c r="C26" s="138" t="str">
        <f t="shared" si="22"/>
        <v>72바1473</v>
      </c>
      <c r="D26" s="113" t="str">
        <f t="shared" si="23"/>
        <v>대형</v>
      </c>
      <c r="E26" s="109" t="str">
        <f t="shared" si="16"/>
        <v>B</v>
      </c>
      <c r="F26" s="158">
        <f t="shared" si="17"/>
        <v>0.92520000000000002</v>
      </c>
      <c r="G26" s="159">
        <f t="shared" si="18"/>
        <v>2.3130000000000002</v>
      </c>
      <c r="H26" s="160">
        <f t="shared" si="19"/>
        <v>2.5</v>
      </c>
      <c r="I26" s="161">
        <f t="shared" si="24"/>
        <v>5359.3130000000001</v>
      </c>
      <c r="J26" s="162">
        <f t="shared" si="25"/>
        <v>1.6471459931589744E-2</v>
      </c>
      <c r="K26" s="162">
        <f t="shared" si="26"/>
        <v>0.34981047994671371</v>
      </c>
      <c r="L26" s="162">
        <f t="shared" si="27"/>
        <v>0.21346019536459243</v>
      </c>
      <c r="M26" s="163">
        <f t="shared" si="28"/>
        <v>11.262</v>
      </c>
      <c r="N26" s="164">
        <f t="shared" si="29"/>
        <v>0.187</v>
      </c>
      <c r="O26" s="164">
        <f t="shared" si="30"/>
        <v>11.737</v>
      </c>
      <c r="P26" s="165">
        <f t="shared" si="31"/>
        <v>0.80666666666666664</v>
      </c>
      <c r="Q26" s="166">
        <f t="shared" si="32"/>
        <v>84</v>
      </c>
      <c r="R26" s="167">
        <f t="shared" si="33"/>
        <v>26.075494272170292</v>
      </c>
      <c r="S26" s="139">
        <f t="shared" si="34"/>
        <v>10</v>
      </c>
      <c r="T26" s="139">
        <f t="shared" si="35"/>
        <v>629</v>
      </c>
      <c r="U26" t="s">
        <v>116</v>
      </c>
      <c r="V26" s="5" t="s">
        <v>117</v>
      </c>
      <c r="W26" t="s">
        <v>116</v>
      </c>
      <c r="X26" s="5" t="s">
        <v>117</v>
      </c>
      <c r="Y26" t="s">
        <v>187</v>
      </c>
      <c r="Z26" t="s">
        <v>166</v>
      </c>
      <c r="AA26" t="s">
        <v>48</v>
      </c>
      <c r="AB26">
        <v>524</v>
      </c>
      <c r="AC26" s="1">
        <v>5359.3130000000001</v>
      </c>
      <c r="AD26" s="1">
        <v>2316.944</v>
      </c>
      <c r="AE26" s="28">
        <v>2.3130000000000002</v>
      </c>
      <c r="AF26">
        <v>2.5</v>
      </c>
      <c r="AG26">
        <v>11.262</v>
      </c>
      <c r="AH26">
        <v>324.32504599999999</v>
      </c>
      <c r="AI26">
        <v>5.3421070000000004</v>
      </c>
      <c r="AJ26">
        <v>113.45229999999999</v>
      </c>
      <c r="AK26">
        <v>1144</v>
      </c>
      <c r="AL26">
        <v>10</v>
      </c>
      <c r="AM26">
        <v>629</v>
      </c>
      <c r="AN26">
        <v>84</v>
      </c>
      <c r="AO26">
        <v>16.524511</v>
      </c>
      <c r="AP26">
        <v>2822.3</v>
      </c>
      <c r="AQ26">
        <v>48.4</v>
      </c>
      <c r="AR26">
        <v>7</v>
      </c>
      <c r="AS26">
        <v>872</v>
      </c>
      <c r="AT26">
        <v>0.187</v>
      </c>
      <c r="AU26">
        <v>11.737</v>
      </c>
      <c r="AV26">
        <v>42666</v>
      </c>
      <c r="AW26">
        <v>0</v>
      </c>
      <c r="AX26" s="29">
        <v>0.54</v>
      </c>
      <c r="AY26">
        <v>0.92520000000000002</v>
      </c>
      <c r="AZ26" t="s">
        <v>68</v>
      </c>
      <c r="BA26" t="s">
        <v>169</v>
      </c>
      <c r="BB26">
        <v>3</v>
      </c>
      <c r="BC26" t="s">
        <v>378</v>
      </c>
      <c r="BD26">
        <v>5</v>
      </c>
      <c r="BE26">
        <v>129795.21299999996</v>
      </c>
      <c r="BF26">
        <v>4.1290528950401292E-2</v>
      </c>
      <c r="BG26">
        <v>3.8201997384911278E-2</v>
      </c>
      <c r="BH26">
        <v>244512.49599999998</v>
      </c>
      <c r="BI26">
        <v>2.1918360360609138E-2</v>
      </c>
      <c r="BJ26">
        <v>2.0278867005635574E-2</v>
      </c>
      <c r="BK26">
        <v>1</v>
      </c>
      <c r="BL26" t="s">
        <v>68</v>
      </c>
      <c r="BM26">
        <v>0</v>
      </c>
      <c r="BN26" t="s">
        <v>267</v>
      </c>
    </row>
    <row r="27" spans="1:66">
      <c r="A27" s="140" t="str">
        <f t="shared" ref="A27:A42" si="36">W27</f>
        <v>신화여객</v>
      </c>
      <c r="B27" s="140" t="str">
        <f t="shared" ref="B27:B42" si="37">V27</f>
        <v>37</v>
      </c>
      <c r="C27" s="141" t="str">
        <f t="shared" ref="C27:C42" si="38">Y27</f>
        <v>71바6162</v>
      </c>
      <c r="D27" s="129" t="str">
        <f t="shared" ref="D27:D42" si="39">Z27</f>
        <v>대형</v>
      </c>
      <c r="E27" s="125" t="str">
        <f t="shared" ref="E27:E42" si="40">AZ27</f>
        <v>D</v>
      </c>
      <c r="F27" s="148">
        <f t="shared" ref="F27:F42" si="41">G27/H27</f>
        <v>0.80961538461538463</v>
      </c>
      <c r="G27" s="149">
        <f t="shared" ref="G27:G42" si="42">AE27</f>
        <v>2.105</v>
      </c>
      <c r="H27" s="150">
        <f t="shared" ref="H27:H42" si="43">AF27</f>
        <v>2.6</v>
      </c>
      <c r="I27" s="151">
        <f t="shared" ref="I27:I42" si="44">AC27</f>
        <v>6022.1629999999996</v>
      </c>
      <c r="J27" s="152">
        <f t="shared" ref="J27:J42" si="45">AI27/AH27</f>
        <v>2.2921887679326073E-2</v>
      </c>
      <c r="K27" s="152">
        <f t="shared" ref="K27:K42" si="46">AJ27/AH27</f>
        <v>0.40259408309012795</v>
      </c>
      <c r="L27" s="152">
        <f t="shared" ref="L27:L42" si="47">AK27/AC27</f>
        <v>0.15160665694369282</v>
      </c>
      <c r="M27" s="153">
        <f t="shared" ref="M27:M42" si="48">AG27</f>
        <v>11.946</v>
      </c>
      <c r="N27" s="154">
        <f t="shared" ref="N27:N42" si="49">IF(AW27=0,AT27,"속도계이상")</f>
        <v>0.84699999999999998</v>
      </c>
      <c r="O27" s="154">
        <f t="shared" ref="O27:O42" si="50">IF(AW27=0,AU27,"속도계이상")</f>
        <v>10.362</v>
      </c>
      <c r="P27" s="155">
        <f t="shared" ref="P27:P42" si="51">AQ27/60</f>
        <v>0.46666666666666667</v>
      </c>
      <c r="Q27" s="156">
        <f t="shared" ref="Q27:Q42" si="52">AN27</f>
        <v>84</v>
      </c>
      <c r="R27" s="157">
        <f t="shared" ref="R27:R42" si="53">AC27/(AH27-AI27-AJ27)</f>
        <v>25.557849692200485</v>
      </c>
      <c r="S27" s="142">
        <f t="shared" ref="S27:S42" si="54">IF(AW27=0,AL27,"속도계이상")</f>
        <v>51</v>
      </c>
      <c r="T27" s="142">
        <f t="shared" ref="T27:T42" si="55">IF(AW27=0,AM27,"속도계이상")</f>
        <v>624</v>
      </c>
      <c r="U27" t="s">
        <v>116</v>
      </c>
      <c r="V27" t="s">
        <v>118</v>
      </c>
      <c r="W27" t="s">
        <v>116</v>
      </c>
      <c r="X27" s="4" t="s">
        <v>118</v>
      </c>
      <c r="Y27" s="4" t="s">
        <v>316</v>
      </c>
      <c r="Z27" s="4" t="s">
        <v>166</v>
      </c>
      <c r="AA27" s="4" t="s">
        <v>48</v>
      </c>
      <c r="AB27" s="4">
        <v>524</v>
      </c>
      <c r="AC27" s="4">
        <v>6022.1629999999996</v>
      </c>
      <c r="AD27" s="4">
        <v>2861.518</v>
      </c>
      <c r="AE27" s="4">
        <v>2.105</v>
      </c>
      <c r="AF27" s="4">
        <v>2.6</v>
      </c>
      <c r="AG27" s="4">
        <v>11.946</v>
      </c>
      <c r="AH27" s="4">
        <v>410.15710100000001</v>
      </c>
      <c r="AI27" s="4">
        <v>9.4015749999999993</v>
      </c>
      <c r="AJ27" s="4">
        <v>165.126822</v>
      </c>
      <c r="AK27" s="4">
        <v>913</v>
      </c>
      <c r="AL27" s="4">
        <v>51</v>
      </c>
      <c r="AM27" s="4">
        <v>624</v>
      </c>
      <c r="AN27" s="4">
        <v>84</v>
      </c>
      <c r="AO27" s="4">
        <v>14.682575999999999</v>
      </c>
      <c r="AP27" s="4">
        <v>708.7</v>
      </c>
      <c r="AQ27" s="4">
        <v>28</v>
      </c>
      <c r="AR27" s="4">
        <v>110</v>
      </c>
      <c r="AS27" s="4">
        <v>78572</v>
      </c>
      <c r="AT27" s="4">
        <v>0.84699999999999998</v>
      </c>
      <c r="AU27" s="4">
        <v>10.362</v>
      </c>
      <c r="AV27" s="4">
        <v>46994</v>
      </c>
      <c r="AW27" s="4">
        <v>0</v>
      </c>
      <c r="AX27" s="4">
        <v>0.52</v>
      </c>
      <c r="AY27">
        <v>0.80961538461538463</v>
      </c>
      <c r="AZ27" t="s">
        <v>67</v>
      </c>
      <c r="BA27" t="s">
        <v>279</v>
      </c>
      <c r="BB27">
        <v>1</v>
      </c>
      <c r="BC27" t="s">
        <v>281</v>
      </c>
      <c r="BD27">
        <v>8</v>
      </c>
      <c r="BE27">
        <v>43207.354999999996</v>
      </c>
      <c r="BF27">
        <v>0.13937819151392164</v>
      </c>
      <c r="BG27">
        <v>0.11284272812954041</v>
      </c>
      <c r="BH27">
        <v>244512.49599999998</v>
      </c>
      <c r="BI27">
        <v>2.462926475545037E-2</v>
      </c>
      <c r="BJ27">
        <v>1.9940231657778088E-2</v>
      </c>
      <c r="BK27">
        <v>1</v>
      </c>
      <c r="BL27" t="s">
        <v>70</v>
      </c>
      <c r="BM27">
        <v>1</v>
      </c>
      <c r="BN27" t="s">
        <v>306</v>
      </c>
    </row>
    <row r="28" spans="1:66">
      <c r="A28" s="137" t="str">
        <f t="shared" si="36"/>
        <v>신화여객</v>
      </c>
      <c r="B28" s="137" t="str">
        <f t="shared" si="37"/>
        <v>37</v>
      </c>
      <c r="C28" s="138" t="str">
        <f t="shared" si="38"/>
        <v>71바6164</v>
      </c>
      <c r="D28" s="113" t="str">
        <f t="shared" si="39"/>
        <v>대형</v>
      </c>
      <c r="E28" s="109" t="str">
        <f t="shared" si="40"/>
        <v>C</v>
      </c>
      <c r="F28" s="158">
        <f t="shared" si="41"/>
        <v>0.85538461538461541</v>
      </c>
      <c r="G28" s="159">
        <f t="shared" si="42"/>
        <v>2.2240000000000002</v>
      </c>
      <c r="H28" s="160">
        <f t="shared" si="43"/>
        <v>2.6</v>
      </c>
      <c r="I28" s="161">
        <f t="shared" si="44"/>
        <v>2953.7739999999999</v>
      </c>
      <c r="J28" s="162">
        <f t="shared" si="45"/>
        <v>3.8751513414783174E-2</v>
      </c>
      <c r="K28" s="162">
        <f t="shared" si="46"/>
        <v>0.3555547196835887</v>
      </c>
      <c r="L28" s="162">
        <f t="shared" si="47"/>
        <v>0.23224525640756538</v>
      </c>
      <c r="M28" s="163">
        <f t="shared" si="48"/>
        <v>11.159000000000001</v>
      </c>
      <c r="N28" s="164">
        <f t="shared" si="49"/>
        <v>1.286</v>
      </c>
      <c r="O28" s="164">
        <f t="shared" si="50"/>
        <v>8.9039999999999999</v>
      </c>
      <c r="P28" s="165">
        <f t="shared" si="51"/>
        <v>0</v>
      </c>
      <c r="Q28" s="166">
        <f t="shared" si="52"/>
        <v>81</v>
      </c>
      <c r="R28" s="167">
        <f t="shared" si="53"/>
        <v>24.473990989567945</v>
      </c>
      <c r="S28" s="139">
        <f t="shared" si="54"/>
        <v>38</v>
      </c>
      <c r="T28" s="139">
        <f t="shared" si="55"/>
        <v>263</v>
      </c>
      <c r="U28" t="s">
        <v>116</v>
      </c>
      <c r="V28" t="s">
        <v>118</v>
      </c>
      <c r="W28" t="s">
        <v>116</v>
      </c>
      <c r="X28" s="4" t="s">
        <v>118</v>
      </c>
      <c r="Y28" s="4" t="s">
        <v>311</v>
      </c>
      <c r="Z28" s="4" t="s">
        <v>166</v>
      </c>
      <c r="AA28" s="4" t="s">
        <v>48</v>
      </c>
      <c r="AB28" s="4">
        <v>524</v>
      </c>
      <c r="AC28" s="4">
        <v>2953.7739999999999</v>
      </c>
      <c r="AD28" s="4">
        <v>1328.153</v>
      </c>
      <c r="AE28" s="4">
        <v>2.2240000000000002</v>
      </c>
      <c r="AF28" s="4">
        <v>2.6</v>
      </c>
      <c r="AG28" s="4">
        <v>11.159000000000001</v>
      </c>
      <c r="AH28" s="4">
        <v>199.25964999999999</v>
      </c>
      <c r="AI28" s="4">
        <v>7.7216129999999996</v>
      </c>
      <c r="AJ28" s="4">
        <v>70.847708999999995</v>
      </c>
      <c r="AK28" s="4">
        <v>686</v>
      </c>
      <c r="AL28" s="4">
        <v>38</v>
      </c>
      <c r="AM28" s="4">
        <v>263</v>
      </c>
      <c r="AN28" s="4">
        <v>81</v>
      </c>
      <c r="AO28" s="4">
        <v>14.823743</v>
      </c>
      <c r="AP28" s="4">
        <v>346.4</v>
      </c>
      <c r="AQ28" s="4">
        <v>0</v>
      </c>
      <c r="AR28" s="4">
        <v>43</v>
      </c>
      <c r="AS28" s="4">
        <v>14454</v>
      </c>
      <c r="AT28" s="4">
        <v>1.286</v>
      </c>
      <c r="AU28" s="4">
        <v>8.9039999999999999</v>
      </c>
      <c r="AV28" s="4">
        <v>23615</v>
      </c>
      <c r="AW28" s="4">
        <v>0</v>
      </c>
      <c r="AX28" s="4">
        <v>0.55000000000000004</v>
      </c>
      <c r="AY28">
        <v>0.85538461538461541</v>
      </c>
      <c r="AZ28" t="s">
        <v>69</v>
      </c>
      <c r="BA28" t="s">
        <v>279</v>
      </c>
      <c r="BB28">
        <v>4</v>
      </c>
      <c r="BC28" t="s">
        <v>350</v>
      </c>
      <c r="BD28">
        <v>7</v>
      </c>
      <c r="BE28">
        <v>43207.354999999996</v>
      </c>
      <c r="BF28">
        <v>6.8362759071921908E-2</v>
      </c>
      <c r="BG28">
        <v>5.8476452375367048E-2</v>
      </c>
      <c r="BH28">
        <v>244512.49599999998</v>
      </c>
      <c r="BI28">
        <v>1.2080257853161009E-2</v>
      </c>
      <c r="BJ28">
        <v>1.0333266717473109E-2</v>
      </c>
      <c r="BK28">
        <v>1</v>
      </c>
      <c r="BL28" t="s">
        <v>67</v>
      </c>
      <c r="BM28">
        <v>1</v>
      </c>
      <c r="BN28" t="s">
        <v>306</v>
      </c>
    </row>
    <row r="29" spans="1:66">
      <c r="A29" s="140" t="str">
        <f t="shared" si="36"/>
        <v>신화여객</v>
      </c>
      <c r="B29" s="140" t="str">
        <f t="shared" si="37"/>
        <v>37</v>
      </c>
      <c r="C29" s="141" t="str">
        <f t="shared" si="38"/>
        <v>71바6165</v>
      </c>
      <c r="D29" s="129" t="str">
        <f t="shared" si="39"/>
        <v>대형</v>
      </c>
      <c r="E29" s="125" t="str">
        <f t="shared" si="40"/>
        <v>A</v>
      </c>
      <c r="F29" s="148">
        <f t="shared" si="41"/>
        <v>0.99846153846153851</v>
      </c>
      <c r="G29" s="149">
        <f t="shared" si="42"/>
        <v>2.5960000000000001</v>
      </c>
      <c r="H29" s="150">
        <f t="shared" si="43"/>
        <v>2.6</v>
      </c>
      <c r="I29" s="151">
        <f t="shared" si="44"/>
        <v>3522.06</v>
      </c>
      <c r="J29" s="152">
        <f t="shared" si="45"/>
        <v>1.5779371977543141E-2</v>
      </c>
      <c r="K29" s="152">
        <f t="shared" si="46"/>
        <v>0.32652699348528996</v>
      </c>
      <c r="L29" s="152">
        <f t="shared" si="47"/>
        <v>0.19079743104887481</v>
      </c>
      <c r="M29" s="153">
        <f t="shared" si="48"/>
        <v>8.9830000000000005</v>
      </c>
      <c r="N29" s="154">
        <f t="shared" si="49"/>
        <v>2.4420000000000002</v>
      </c>
      <c r="O29" s="154">
        <f t="shared" si="50"/>
        <v>4.202</v>
      </c>
      <c r="P29" s="155">
        <f t="shared" si="51"/>
        <v>0</v>
      </c>
      <c r="Q29" s="156">
        <f t="shared" si="52"/>
        <v>68</v>
      </c>
      <c r="R29" s="157">
        <f t="shared" si="53"/>
        <v>24.260966848222214</v>
      </c>
      <c r="S29" s="142">
        <f t="shared" si="54"/>
        <v>86</v>
      </c>
      <c r="T29" s="142">
        <f t="shared" si="55"/>
        <v>148</v>
      </c>
      <c r="U29" t="s">
        <v>116</v>
      </c>
      <c r="V29" t="s">
        <v>118</v>
      </c>
      <c r="W29" t="s">
        <v>116</v>
      </c>
      <c r="X29" s="4" t="s">
        <v>118</v>
      </c>
      <c r="Y29" s="4" t="s">
        <v>188</v>
      </c>
      <c r="Z29" s="4" t="s">
        <v>166</v>
      </c>
      <c r="AA29" s="4" t="s">
        <v>48</v>
      </c>
      <c r="AB29" s="4">
        <v>524</v>
      </c>
      <c r="AC29" s="4">
        <v>3522.06</v>
      </c>
      <c r="AD29" s="4">
        <v>1356.943</v>
      </c>
      <c r="AE29" s="4">
        <v>2.5960000000000001</v>
      </c>
      <c r="AF29" s="4">
        <v>2.6</v>
      </c>
      <c r="AG29" s="4">
        <v>8.9830000000000005</v>
      </c>
      <c r="AH29" s="4">
        <v>220.731852</v>
      </c>
      <c r="AI29" s="4">
        <v>3.4830100000000002</v>
      </c>
      <c r="AJ29" s="4">
        <v>72.074907999999994</v>
      </c>
      <c r="AK29" s="4">
        <v>672</v>
      </c>
      <c r="AL29" s="4">
        <v>86</v>
      </c>
      <c r="AM29" s="4">
        <v>148</v>
      </c>
      <c r="AN29" s="4">
        <v>68</v>
      </c>
      <c r="AO29" s="4">
        <v>15.956283000000001</v>
      </c>
      <c r="AP29" s="4">
        <v>60.3</v>
      </c>
      <c r="AQ29" s="4">
        <v>0</v>
      </c>
      <c r="AR29" s="4">
        <v>2</v>
      </c>
      <c r="AS29" s="4">
        <v>846</v>
      </c>
      <c r="AT29" s="4">
        <v>2.4420000000000002</v>
      </c>
      <c r="AU29" s="4">
        <v>4.202</v>
      </c>
      <c r="AV29" s="4">
        <v>27046</v>
      </c>
      <c r="AW29" s="4">
        <v>0</v>
      </c>
      <c r="AX29" s="4">
        <v>0.56999999999999995</v>
      </c>
      <c r="AY29">
        <v>0.99846153846153851</v>
      </c>
      <c r="AZ29" t="s">
        <v>66</v>
      </c>
      <c r="BA29" t="s">
        <v>279</v>
      </c>
      <c r="BB29">
        <v>1</v>
      </c>
      <c r="BC29" t="s">
        <v>401</v>
      </c>
      <c r="BD29">
        <v>7</v>
      </c>
      <c r="BE29">
        <v>43207.354999999996</v>
      </c>
      <c r="BF29">
        <v>8.1515288311446055E-2</v>
      </c>
      <c r="BG29">
        <v>8.1389880175582296E-2</v>
      </c>
      <c r="BH29">
        <v>244512.49599999998</v>
      </c>
      <c r="BI29">
        <v>1.4404417187741604E-2</v>
      </c>
      <c r="BJ29">
        <v>1.438225654591431E-2</v>
      </c>
      <c r="BK29">
        <v>1</v>
      </c>
      <c r="BL29" t="s">
        <v>68</v>
      </c>
      <c r="BM29">
        <v>1</v>
      </c>
      <c r="BN29" t="s">
        <v>306</v>
      </c>
    </row>
    <row r="30" spans="1:66">
      <c r="A30" s="137" t="str">
        <f t="shared" si="36"/>
        <v>신화여객</v>
      </c>
      <c r="B30" s="137" t="str">
        <f t="shared" si="37"/>
        <v>37</v>
      </c>
      <c r="C30" s="138" t="str">
        <f t="shared" si="38"/>
        <v>71바6166</v>
      </c>
      <c r="D30" s="113" t="str">
        <f t="shared" si="39"/>
        <v>대형</v>
      </c>
      <c r="E30" s="109" t="str">
        <f t="shared" si="40"/>
        <v>F</v>
      </c>
      <c r="F30" s="158">
        <f t="shared" si="41"/>
        <v>0.75346153846153852</v>
      </c>
      <c r="G30" s="159">
        <f t="shared" si="42"/>
        <v>1.9590000000000001</v>
      </c>
      <c r="H30" s="160">
        <f t="shared" si="43"/>
        <v>2.6</v>
      </c>
      <c r="I30" s="161">
        <f t="shared" si="44"/>
        <v>4886.9359999999997</v>
      </c>
      <c r="J30" s="162">
        <f t="shared" si="45"/>
        <v>4.7955599104259665E-2</v>
      </c>
      <c r="K30" s="162">
        <f t="shared" si="46"/>
        <v>0.42634689520134361</v>
      </c>
      <c r="L30" s="162">
        <f t="shared" si="47"/>
        <v>0.146922325154248</v>
      </c>
      <c r="M30" s="163">
        <f t="shared" si="48"/>
        <v>12.994</v>
      </c>
      <c r="N30" s="164">
        <f t="shared" si="49"/>
        <v>0.92100000000000004</v>
      </c>
      <c r="O30" s="164">
        <f t="shared" si="50"/>
        <v>12.707000000000001</v>
      </c>
      <c r="P30" s="165">
        <f t="shared" si="51"/>
        <v>9.5000000000000001E-2</v>
      </c>
      <c r="Q30" s="166">
        <f t="shared" si="52"/>
        <v>84</v>
      </c>
      <c r="R30" s="167">
        <f t="shared" si="53"/>
        <v>25.11558304654665</v>
      </c>
      <c r="S30" s="139">
        <f t="shared" si="54"/>
        <v>45</v>
      </c>
      <c r="T30" s="139">
        <f t="shared" si="55"/>
        <v>621</v>
      </c>
      <c r="U30" t="s">
        <v>116</v>
      </c>
      <c r="V30" t="s">
        <v>118</v>
      </c>
      <c r="W30" t="s">
        <v>116</v>
      </c>
      <c r="X30" s="4" t="s">
        <v>118</v>
      </c>
      <c r="Y30" s="4" t="s">
        <v>314</v>
      </c>
      <c r="Z30" s="4" t="s">
        <v>166</v>
      </c>
      <c r="AA30" s="4" t="s">
        <v>48</v>
      </c>
      <c r="AB30" s="4">
        <v>524</v>
      </c>
      <c r="AC30" s="4">
        <v>4886.9359999999997</v>
      </c>
      <c r="AD30" s="4">
        <v>2494.107</v>
      </c>
      <c r="AE30" s="4">
        <v>1.9590000000000001</v>
      </c>
      <c r="AF30" s="4">
        <v>2.6</v>
      </c>
      <c r="AG30" s="4">
        <v>12.994</v>
      </c>
      <c r="AH30" s="4">
        <v>370.13271300000002</v>
      </c>
      <c r="AI30" s="4">
        <v>17.749936000000002</v>
      </c>
      <c r="AJ30" s="4">
        <v>157.80493300000001</v>
      </c>
      <c r="AK30" s="4">
        <v>718</v>
      </c>
      <c r="AL30" s="4">
        <v>45</v>
      </c>
      <c r="AM30" s="4">
        <v>621</v>
      </c>
      <c r="AN30" s="4">
        <v>84</v>
      </c>
      <c r="AO30" s="4">
        <v>13.203199</v>
      </c>
      <c r="AP30" s="4">
        <v>896.1</v>
      </c>
      <c r="AQ30" s="4">
        <v>5.7</v>
      </c>
      <c r="AR30" s="4">
        <v>198</v>
      </c>
      <c r="AS30" s="4">
        <v>120568</v>
      </c>
      <c r="AT30" s="4">
        <v>0.92100000000000004</v>
      </c>
      <c r="AU30" s="4">
        <v>12.707000000000001</v>
      </c>
      <c r="AV30" s="4">
        <v>0</v>
      </c>
      <c r="AW30" s="4">
        <v>0</v>
      </c>
      <c r="AX30" s="4">
        <v>0.52</v>
      </c>
      <c r="AY30">
        <v>0.75346153846153852</v>
      </c>
      <c r="AZ30" t="s">
        <v>70</v>
      </c>
      <c r="BA30" t="s">
        <v>279</v>
      </c>
      <c r="BB30">
        <v>1</v>
      </c>
      <c r="BC30" t="s">
        <v>280</v>
      </c>
      <c r="BD30">
        <v>1</v>
      </c>
      <c r="BE30">
        <v>43207.354999999996</v>
      </c>
      <c r="BF30">
        <v>0.11310426199428315</v>
      </c>
      <c r="BG30">
        <v>8.5219711248769509E-2</v>
      </c>
      <c r="BH30">
        <v>244512.49599999998</v>
      </c>
      <c r="BI30">
        <v>1.9986446827650068E-2</v>
      </c>
      <c r="BJ30">
        <v>1.5059018975140956E-2</v>
      </c>
      <c r="BK30">
        <v>1</v>
      </c>
      <c r="BL30" t="s">
        <v>70</v>
      </c>
      <c r="BM30">
        <v>0</v>
      </c>
      <c r="BN30" t="s">
        <v>267</v>
      </c>
    </row>
    <row r="31" spans="1:66">
      <c r="A31" s="140" t="str">
        <f t="shared" si="36"/>
        <v>신화여객</v>
      </c>
      <c r="B31" s="140" t="str">
        <f t="shared" si="37"/>
        <v>37</v>
      </c>
      <c r="C31" s="141" t="str">
        <f t="shared" si="38"/>
        <v>71바6167</v>
      </c>
      <c r="D31" s="129" t="str">
        <f t="shared" si="39"/>
        <v>대형</v>
      </c>
      <c r="E31" s="125" t="str">
        <f t="shared" si="40"/>
        <v>B</v>
      </c>
      <c r="F31" s="148">
        <f t="shared" si="41"/>
        <v>0.89999999999999991</v>
      </c>
      <c r="G31" s="149">
        <f t="shared" si="42"/>
        <v>2.34</v>
      </c>
      <c r="H31" s="150">
        <f t="shared" si="43"/>
        <v>2.6</v>
      </c>
      <c r="I31" s="151">
        <f t="shared" si="44"/>
        <v>4594.6090000000004</v>
      </c>
      <c r="J31" s="152">
        <f t="shared" si="45"/>
        <v>3.8968687344447091E-2</v>
      </c>
      <c r="K31" s="152">
        <f t="shared" si="46"/>
        <v>0.33675680903496941</v>
      </c>
      <c r="L31" s="152">
        <f t="shared" si="47"/>
        <v>0.21351109528580123</v>
      </c>
      <c r="M31" s="153">
        <f t="shared" si="48"/>
        <v>10.936</v>
      </c>
      <c r="N31" s="154">
        <f t="shared" si="49"/>
        <v>0.76200000000000001</v>
      </c>
      <c r="O31" s="154">
        <f t="shared" si="50"/>
        <v>10.295</v>
      </c>
      <c r="P31" s="155">
        <f t="shared" si="51"/>
        <v>0</v>
      </c>
      <c r="Q31" s="156">
        <f t="shared" si="52"/>
        <v>85</v>
      </c>
      <c r="R31" s="157">
        <f t="shared" si="53"/>
        <v>24.97849559935776</v>
      </c>
      <c r="S31" s="142">
        <f t="shared" si="54"/>
        <v>35</v>
      </c>
      <c r="T31" s="142">
        <f t="shared" si="55"/>
        <v>473</v>
      </c>
      <c r="U31" t="s">
        <v>116</v>
      </c>
      <c r="V31" t="s">
        <v>118</v>
      </c>
      <c r="W31" t="s">
        <v>116</v>
      </c>
      <c r="X31" s="4" t="s">
        <v>118</v>
      </c>
      <c r="Y31" s="4" t="s">
        <v>189</v>
      </c>
      <c r="Z31" s="4" t="s">
        <v>166</v>
      </c>
      <c r="AA31" s="4" t="s">
        <v>48</v>
      </c>
      <c r="AB31" s="4">
        <v>524</v>
      </c>
      <c r="AC31" s="4">
        <v>4594.6090000000004</v>
      </c>
      <c r="AD31" s="4">
        <v>1963.751</v>
      </c>
      <c r="AE31" s="4">
        <v>2.34</v>
      </c>
      <c r="AF31" s="4">
        <v>2.6</v>
      </c>
      <c r="AG31" s="4">
        <v>10.936</v>
      </c>
      <c r="AH31" s="4">
        <v>294.65016100000003</v>
      </c>
      <c r="AI31" s="4">
        <v>11.48213</v>
      </c>
      <c r="AJ31" s="4">
        <v>99.225448</v>
      </c>
      <c r="AK31" s="4">
        <v>981</v>
      </c>
      <c r="AL31" s="4">
        <v>35</v>
      </c>
      <c r="AM31" s="4">
        <v>473</v>
      </c>
      <c r="AN31" s="4">
        <v>85</v>
      </c>
      <c r="AO31" s="4">
        <v>15.593437</v>
      </c>
      <c r="AP31" s="4">
        <v>391.4</v>
      </c>
      <c r="AQ31" s="4">
        <v>0</v>
      </c>
      <c r="AR31" s="4">
        <v>18</v>
      </c>
      <c r="AS31" s="4">
        <v>5614</v>
      </c>
      <c r="AT31" s="4">
        <v>0.76200000000000001</v>
      </c>
      <c r="AU31" s="4">
        <v>10.295</v>
      </c>
      <c r="AV31" s="4">
        <v>39017</v>
      </c>
      <c r="AW31" s="4">
        <v>0</v>
      </c>
      <c r="AX31" s="4">
        <v>0.56000000000000005</v>
      </c>
      <c r="AY31">
        <v>0.89999999999999991</v>
      </c>
      <c r="AZ31" t="s">
        <v>68</v>
      </c>
      <c r="BA31" t="s">
        <v>279</v>
      </c>
      <c r="BB31">
        <v>2</v>
      </c>
      <c r="BC31" t="s">
        <v>349</v>
      </c>
      <c r="BD31">
        <v>9</v>
      </c>
      <c r="BE31">
        <v>43207.354999999996</v>
      </c>
      <c r="BF31">
        <v>0.10633858517837995</v>
      </c>
      <c r="BG31">
        <v>9.5704726660541944E-2</v>
      </c>
      <c r="BH31">
        <v>244512.49599999998</v>
      </c>
      <c r="BI31">
        <v>1.8790896478354222E-2</v>
      </c>
      <c r="BJ31">
        <v>1.6911806830518798E-2</v>
      </c>
      <c r="BK31">
        <v>1</v>
      </c>
      <c r="BL31" t="s">
        <v>68</v>
      </c>
      <c r="BM31">
        <v>0</v>
      </c>
      <c r="BN31" t="s">
        <v>267</v>
      </c>
    </row>
    <row r="32" spans="1:66">
      <c r="A32" s="137" t="str">
        <f t="shared" si="36"/>
        <v>신화여객</v>
      </c>
      <c r="B32" s="137" t="str">
        <f t="shared" si="37"/>
        <v>37</v>
      </c>
      <c r="C32" s="138" t="str">
        <f t="shared" si="38"/>
        <v>71바6168</v>
      </c>
      <c r="D32" s="113" t="str">
        <f t="shared" si="39"/>
        <v>대형</v>
      </c>
      <c r="E32" s="109" t="str">
        <f t="shared" si="40"/>
        <v>B</v>
      </c>
      <c r="F32" s="158">
        <f t="shared" si="41"/>
        <v>0.90692307692307694</v>
      </c>
      <c r="G32" s="159">
        <f t="shared" si="42"/>
        <v>2.3580000000000001</v>
      </c>
      <c r="H32" s="160">
        <f t="shared" si="43"/>
        <v>2.6</v>
      </c>
      <c r="I32" s="161">
        <f t="shared" si="44"/>
        <v>5688.8469999999998</v>
      </c>
      <c r="J32" s="162">
        <f t="shared" si="45"/>
        <v>3.5549502417443139E-2</v>
      </c>
      <c r="K32" s="162">
        <f t="shared" si="46"/>
        <v>0.36452401113715932</v>
      </c>
      <c r="L32" s="162">
        <f t="shared" si="47"/>
        <v>0.22851730763720662</v>
      </c>
      <c r="M32" s="163">
        <f t="shared" si="48"/>
        <v>9.8079999999999998</v>
      </c>
      <c r="N32" s="164">
        <f t="shared" si="49"/>
        <v>0.51</v>
      </c>
      <c r="O32" s="164">
        <f t="shared" si="50"/>
        <v>5.9409999999999998</v>
      </c>
      <c r="P32" s="165">
        <f t="shared" si="51"/>
        <v>0.14666666666666667</v>
      </c>
      <c r="Q32" s="166">
        <f t="shared" si="52"/>
        <v>84</v>
      </c>
      <c r="R32" s="167">
        <f t="shared" si="53"/>
        <v>24.464203199210854</v>
      </c>
      <c r="S32" s="139">
        <f t="shared" si="54"/>
        <v>29</v>
      </c>
      <c r="T32" s="139">
        <f t="shared" si="55"/>
        <v>338</v>
      </c>
      <c r="U32" t="s">
        <v>116</v>
      </c>
      <c r="V32" t="s">
        <v>118</v>
      </c>
      <c r="W32" t="s">
        <v>116</v>
      </c>
      <c r="X32" s="4" t="s">
        <v>118</v>
      </c>
      <c r="Y32" s="4" t="s">
        <v>190</v>
      </c>
      <c r="Z32" s="4" t="s">
        <v>166</v>
      </c>
      <c r="AA32" s="4" t="s">
        <v>48</v>
      </c>
      <c r="AB32" s="4">
        <v>524</v>
      </c>
      <c r="AC32" s="4">
        <v>5688.8469999999998</v>
      </c>
      <c r="AD32" s="4">
        <v>2412.6179999999999</v>
      </c>
      <c r="AE32" s="4">
        <v>2.3580000000000001</v>
      </c>
      <c r="AF32" s="4">
        <v>2.6</v>
      </c>
      <c r="AG32" s="4">
        <v>9.8079999999999998</v>
      </c>
      <c r="AH32" s="4">
        <v>387.61015099999997</v>
      </c>
      <c r="AI32" s="4">
        <v>13.779348000000001</v>
      </c>
      <c r="AJ32" s="4">
        <v>141.293207</v>
      </c>
      <c r="AK32" s="4">
        <v>1300</v>
      </c>
      <c r="AL32" s="4">
        <v>29</v>
      </c>
      <c r="AM32" s="4">
        <v>338</v>
      </c>
      <c r="AN32" s="4">
        <v>84</v>
      </c>
      <c r="AO32" s="4">
        <v>14.676723000000001</v>
      </c>
      <c r="AP32" s="4">
        <v>330.2</v>
      </c>
      <c r="AQ32" s="4">
        <v>8.8000000000000007</v>
      </c>
      <c r="AR32" s="4">
        <v>81</v>
      </c>
      <c r="AS32" s="4">
        <v>52016</v>
      </c>
      <c r="AT32" s="4">
        <v>0.51</v>
      </c>
      <c r="AU32" s="4">
        <v>5.9409999999999998</v>
      </c>
      <c r="AV32" s="4">
        <v>47340</v>
      </c>
      <c r="AW32" s="4">
        <v>0</v>
      </c>
      <c r="AX32" s="4">
        <v>0.54</v>
      </c>
      <c r="AY32">
        <v>0.90692307692307694</v>
      </c>
      <c r="AZ32" t="s">
        <v>68</v>
      </c>
      <c r="BA32" t="s">
        <v>279</v>
      </c>
      <c r="BB32">
        <v>1</v>
      </c>
      <c r="BC32" t="s">
        <v>336</v>
      </c>
      <c r="BD32">
        <v>9</v>
      </c>
      <c r="BE32">
        <v>43207.354999999996</v>
      </c>
      <c r="BF32">
        <v>0.13166385676697867</v>
      </c>
      <c r="BG32">
        <v>0.11940899009866758</v>
      </c>
      <c r="BH32">
        <v>244512.49599999998</v>
      </c>
      <c r="BI32">
        <v>2.3266078801960289E-2</v>
      </c>
      <c r="BJ32">
        <v>2.1100543775008602E-2</v>
      </c>
      <c r="BK32">
        <v>1</v>
      </c>
      <c r="BL32" t="s">
        <v>67</v>
      </c>
      <c r="BM32">
        <v>2</v>
      </c>
      <c r="BN32" t="s">
        <v>306</v>
      </c>
    </row>
    <row r="33" spans="1:66">
      <c r="A33" s="140" t="str">
        <f t="shared" si="36"/>
        <v>신화여객</v>
      </c>
      <c r="B33" s="140" t="str">
        <f t="shared" si="37"/>
        <v>37</v>
      </c>
      <c r="C33" s="141" t="str">
        <f t="shared" si="38"/>
        <v>71바6169</v>
      </c>
      <c r="D33" s="129" t="str">
        <f t="shared" si="39"/>
        <v>대형</v>
      </c>
      <c r="E33" s="125" t="str">
        <f t="shared" si="40"/>
        <v>C</v>
      </c>
      <c r="F33" s="148">
        <f t="shared" si="41"/>
        <v>0.87038461538461531</v>
      </c>
      <c r="G33" s="149">
        <f t="shared" si="42"/>
        <v>2.2629999999999999</v>
      </c>
      <c r="H33" s="150">
        <f t="shared" si="43"/>
        <v>2.6</v>
      </c>
      <c r="I33" s="151">
        <f t="shared" si="44"/>
        <v>5665.1459999999997</v>
      </c>
      <c r="J33" s="152">
        <f t="shared" si="45"/>
        <v>2.6530085302998233E-2</v>
      </c>
      <c r="K33" s="152">
        <f t="shared" si="46"/>
        <v>0.35708031581380673</v>
      </c>
      <c r="L33" s="152">
        <f t="shared" si="47"/>
        <v>0.15286455106364427</v>
      </c>
      <c r="M33" s="153">
        <f t="shared" si="48"/>
        <v>10.901</v>
      </c>
      <c r="N33" s="154">
        <f t="shared" si="49"/>
        <v>0.106</v>
      </c>
      <c r="O33" s="154">
        <f t="shared" si="50"/>
        <v>6.2309999999999999</v>
      </c>
      <c r="P33" s="155">
        <f t="shared" si="51"/>
        <v>4.8333333333333332E-2</v>
      </c>
      <c r="Q33" s="156">
        <f t="shared" si="52"/>
        <v>84</v>
      </c>
      <c r="R33" s="157">
        <f t="shared" si="53"/>
        <v>24.11238018743634</v>
      </c>
      <c r="S33" s="142">
        <f t="shared" si="54"/>
        <v>6</v>
      </c>
      <c r="T33" s="142">
        <f t="shared" si="55"/>
        <v>353</v>
      </c>
      <c r="U33" t="s">
        <v>116</v>
      </c>
      <c r="V33" t="s">
        <v>118</v>
      </c>
      <c r="W33" t="s">
        <v>116</v>
      </c>
      <c r="X33" s="4" t="s">
        <v>118</v>
      </c>
      <c r="Y33" s="4" t="s">
        <v>191</v>
      </c>
      <c r="Z33" s="4" t="s">
        <v>166</v>
      </c>
      <c r="AA33" s="4" t="s">
        <v>48</v>
      </c>
      <c r="AB33" s="4">
        <v>524</v>
      </c>
      <c r="AC33" s="4">
        <v>5665.1459999999997</v>
      </c>
      <c r="AD33" s="4">
        <v>2503.5250000000001</v>
      </c>
      <c r="AE33" s="4">
        <v>2.2629999999999999</v>
      </c>
      <c r="AF33" s="4">
        <v>2.6</v>
      </c>
      <c r="AG33" s="4">
        <v>10.901</v>
      </c>
      <c r="AH33" s="4">
        <v>381.16737599999999</v>
      </c>
      <c r="AI33" s="4">
        <v>10.112403</v>
      </c>
      <c r="AJ33" s="4">
        <v>136.10736700000001</v>
      </c>
      <c r="AK33" s="4">
        <v>866</v>
      </c>
      <c r="AL33" s="4">
        <v>6</v>
      </c>
      <c r="AM33" s="4">
        <v>353</v>
      </c>
      <c r="AN33" s="4">
        <v>84</v>
      </c>
      <c r="AO33" s="4">
        <v>14.86262</v>
      </c>
      <c r="AP33" s="4">
        <v>644.4</v>
      </c>
      <c r="AQ33" s="4">
        <v>2.9</v>
      </c>
      <c r="AR33" s="4">
        <v>65</v>
      </c>
      <c r="AS33" s="4">
        <v>41272</v>
      </c>
      <c r="AT33" s="4">
        <v>0.106</v>
      </c>
      <c r="AU33" s="4">
        <v>6.2309999999999999</v>
      </c>
      <c r="AV33" s="4">
        <v>46623</v>
      </c>
      <c r="AW33" s="4">
        <v>0</v>
      </c>
      <c r="AX33" s="4">
        <v>0.56000000000000005</v>
      </c>
      <c r="AY33">
        <v>0.87038461538461531</v>
      </c>
      <c r="AZ33" t="s">
        <v>69</v>
      </c>
      <c r="BA33" t="s">
        <v>279</v>
      </c>
      <c r="BB33">
        <v>2</v>
      </c>
      <c r="BC33" t="s">
        <v>339</v>
      </c>
      <c r="BD33">
        <v>11</v>
      </c>
      <c r="BE33">
        <v>43207.354999999996</v>
      </c>
      <c r="BF33">
        <v>0.13111531589934169</v>
      </c>
      <c r="BG33">
        <v>0.11412075380008085</v>
      </c>
      <c r="BH33">
        <v>244512.49599999998</v>
      </c>
      <c r="BI33">
        <v>2.3169147150663417E-2</v>
      </c>
      <c r="BJ33">
        <v>2.0166069231519732E-2</v>
      </c>
      <c r="BK33">
        <v>1</v>
      </c>
      <c r="BL33" t="s">
        <v>69</v>
      </c>
      <c r="BM33">
        <v>0</v>
      </c>
      <c r="BN33" t="s">
        <v>267</v>
      </c>
    </row>
    <row r="34" spans="1:66">
      <c r="A34" s="137" t="str">
        <f t="shared" si="36"/>
        <v>신화여객</v>
      </c>
      <c r="B34" s="137" t="str">
        <f t="shared" si="37"/>
        <v>37</v>
      </c>
      <c r="C34" s="138" t="str">
        <f t="shared" si="38"/>
        <v>71바6170</v>
      </c>
      <c r="D34" s="113" t="str">
        <f t="shared" si="39"/>
        <v>대형</v>
      </c>
      <c r="E34" s="109" t="str">
        <f t="shared" si="40"/>
        <v>C</v>
      </c>
      <c r="F34" s="158">
        <f t="shared" si="41"/>
        <v>0.87153846153846148</v>
      </c>
      <c r="G34" s="159">
        <f t="shared" si="42"/>
        <v>2.266</v>
      </c>
      <c r="H34" s="160">
        <f t="shared" si="43"/>
        <v>2.6</v>
      </c>
      <c r="I34" s="161">
        <f t="shared" si="44"/>
        <v>4667.2179999999998</v>
      </c>
      <c r="J34" s="162">
        <f t="shared" si="45"/>
        <v>3.0035760035686084E-2</v>
      </c>
      <c r="K34" s="162">
        <f t="shared" si="46"/>
        <v>0.43821938990890802</v>
      </c>
      <c r="L34" s="162">
        <f t="shared" si="47"/>
        <v>0.20933241172792871</v>
      </c>
      <c r="M34" s="163">
        <f t="shared" si="48"/>
        <v>11.494</v>
      </c>
      <c r="N34" s="164">
        <f t="shared" si="49"/>
        <v>0.129</v>
      </c>
      <c r="O34" s="164">
        <f t="shared" si="50"/>
        <v>8.7629999999999999</v>
      </c>
      <c r="P34" s="165">
        <f t="shared" si="51"/>
        <v>0</v>
      </c>
      <c r="Q34" s="166">
        <f t="shared" si="52"/>
        <v>81</v>
      </c>
      <c r="R34" s="167">
        <f t="shared" si="53"/>
        <v>24.5028629158097</v>
      </c>
      <c r="S34" s="139">
        <f t="shared" si="54"/>
        <v>6</v>
      </c>
      <c r="T34" s="139">
        <f t="shared" si="55"/>
        <v>409</v>
      </c>
      <c r="U34" t="s">
        <v>116</v>
      </c>
      <c r="V34" t="s">
        <v>118</v>
      </c>
      <c r="W34" t="s">
        <v>116</v>
      </c>
      <c r="X34" s="4" t="s">
        <v>118</v>
      </c>
      <c r="Y34" s="4" t="s">
        <v>318</v>
      </c>
      <c r="Z34" s="4" t="s">
        <v>166</v>
      </c>
      <c r="AA34" s="4" t="s">
        <v>48</v>
      </c>
      <c r="AB34" s="4">
        <v>524</v>
      </c>
      <c r="AC34" s="4">
        <v>4667.2179999999998</v>
      </c>
      <c r="AD34" s="4">
        <v>2060.1019999999999</v>
      </c>
      <c r="AE34" s="4">
        <v>2.266</v>
      </c>
      <c r="AF34" s="4">
        <v>2.6</v>
      </c>
      <c r="AG34" s="4">
        <v>11.494</v>
      </c>
      <c r="AH34" s="4">
        <v>358.21021300000001</v>
      </c>
      <c r="AI34" s="4">
        <v>10.759116000000001</v>
      </c>
      <c r="AJ34" s="4">
        <v>156.974661</v>
      </c>
      <c r="AK34" s="4">
        <v>977</v>
      </c>
      <c r="AL34" s="4">
        <v>6</v>
      </c>
      <c r="AM34" s="4">
        <v>409</v>
      </c>
      <c r="AN34" s="4">
        <v>81</v>
      </c>
      <c r="AO34" s="4">
        <v>13.029271</v>
      </c>
      <c r="AP34" s="4">
        <v>484.7</v>
      </c>
      <c r="AQ34" s="4">
        <v>0</v>
      </c>
      <c r="AR34" s="4">
        <v>205</v>
      </c>
      <c r="AS34" s="4">
        <v>139843</v>
      </c>
      <c r="AT34" s="4">
        <v>0.129</v>
      </c>
      <c r="AU34" s="4">
        <v>8.7629999999999999</v>
      </c>
      <c r="AV34" s="4">
        <v>6622</v>
      </c>
      <c r="AW34" s="4">
        <v>0</v>
      </c>
      <c r="AX34" s="4">
        <v>0.56999999999999995</v>
      </c>
      <c r="AY34">
        <v>0.87153846153846148</v>
      </c>
      <c r="AZ34" t="s">
        <v>69</v>
      </c>
      <c r="BA34" t="s">
        <v>279</v>
      </c>
      <c r="BB34">
        <v>1</v>
      </c>
      <c r="BC34" t="s">
        <v>337</v>
      </c>
      <c r="BD34">
        <v>3</v>
      </c>
      <c r="BE34">
        <v>43207.354999999996</v>
      </c>
      <c r="BF34">
        <v>0.10801906295814682</v>
      </c>
      <c r="BG34">
        <v>9.4142767947369491E-2</v>
      </c>
      <c r="BH34">
        <v>244512.49599999998</v>
      </c>
      <c r="BI34">
        <v>1.9087850626660817E-2</v>
      </c>
      <c r="BJ34">
        <v>1.6635795969235926E-2</v>
      </c>
      <c r="BK34">
        <v>1</v>
      </c>
      <c r="BL34" t="s">
        <v>69</v>
      </c>
      <c r="BM34">
        <v>0</v>
      </c>
      <c r="BN34" t="s">
        <v>267</v>
      </c>
    </row>
    <row r="35" spans="1:66">
      <c r="A35" s="140" t="str">
        <f t="shared" si="36"/>
        <v>신화여객</v>
      </c>
      <c r="B35" s="140" t="str">
        <f t="shared" si="37"/>
        <v>37</v>
      </c>
      <c r="C35" s="141" t="str">
        <f t="shared" si="38"/>
        <v>71바6171</v>
      </c>
      <c r="D35" s="129" t="str">
        <f t="shared" si="39"/>
        <v>대형</v>
      </c>
      <c r="E35" s="125" t="str">
        <f t="shared" si="40"/>
        <v>C</v>
      </c>
      <c r="F35" s="148">
        <f t="shared" si="41"/>
        <v>0.85653846153846147</v>
      </c>
      <c r="G35" s="149">
        <f t="shared" si="42"/>
        <v>2.2269999999999999</v>
      </c>
      <c r="H35" s="150">
        <f t="shared" si="43"/>
        <v>2.6</v>
      </c>
      <c r="I35" s="151">
        <f t="shared" si="44"/>
        <v>5206.6019999999999</v>
      </c>
      <c r="J35" s="152">
        <f t="shared" si="45"/>
        <v>2.7461098446158499E-2</v>
      </c>
      <c r="K35" s="152">
        <f t="shared" si="46"/>
        <v>0.40870184163218443</v>
      </c>
      <c r="L35" s="152">
        <f t="shared" si="47"/>
        <v>0.19744163275779483</v>
      </c>
      <c r="M35" s="153">
        <f t="shared" si="48"/>
        <v>11.643000000000001</v>
      </c>
      <c r="N35" s="154">
        <f t="shared" si="49"/>
        <v>0.59499999999999997</v>
      </c>
      <c r="O35" s="154">
        <f t="shared" si="50"/>
        <v>25.007000000000001</v>
      </c>
      <c r="P35" s="155">
        <f t="shared" si="51"/>
        <v>2.1666666666666667E-2</v>
      </c>
      <c r="Q35" s="156">
        <f t="shared" si="52"/>
        <v>83</v>
      </c>
      <c r="R35" s="157">
        <f t="shared" si="53"/>
        <v>25.632494834783014</v>
      </c>
      <c r="S35" s="142">
        <f t="shared" si="54"/>
        <v>31</v>
      </c>
      <c r="T35" s="142">
        <f t="shared" si="55"/>
        <v>1302</v>
      </c>
      <c r="U35" t="s">
        <v>116</v>
      </c>
      <c r="V35" t="s">
        <v>118</v>
      </c>
      <c r="W35" t="s">
        <v>116</v>
      </c>
      <c r="X35" s="4" t="s">
        <v>118</v>
      </c>
      <c r="Y35" s="4" t="s">
        <v>192</v>
      </c>
      <c r="Z35" s="4" t="s">
        <v>166</v>
      </c>
      <c r="AA35" s="4" t="s">
        <v>48</v>
      </c>
      <c r="AB35" s="4">
        <v>524</v>
      </c>
      <c r="AC35" s="4">
        <v>5206.6019999999999</v>
      </c>
      <c r="AD35" s="4">
        <v>2337.5250000000001</v>
      </c>
      <c r="AE35" s="4">
        <v>2.2269999999999999</v>
      </c>
      <c r="AF35" s="4">
        <v>2.6</v>
      </c>
      <c r="AG35" s="4">
        <v>11.643000000000001</v>
      </c>
      <c r="AH35" s="4">
        <v>360.25488999999999</v>
      </c>
      <c r="AI35" s="4">
        <v>9.8929950000000009</v>
      </c>
      <c r="AJ35" s="4">
        <v>147.23683700000001</v>
      </c>
      <c r="AK35" s="4">
        <v>1028</v>
      </c>
      <c r="AL35" s="4">
        <v>31</v>
      </c>
      <c r="AM35" s="4">
        <v>1302</v>
      </c>
      <c r="AN35" s="4">
        <v>83</v>
      </c>
      <c r="AO35" s="4">
        <v>14.45255</v>
      </c>
      <c r="AP35" s="4">
        <v>514.20000000000005</v>
      </c>
      <c r="AQ35" s="4">
        <v>1.3</v>
      </c>
      <c r="AR35" s="4">
        <v>137</v>
      </c>
      <c r="AS35" s="4">
        <v>77434</v>
      </c>
      <c r="AT35" s="4">
        <v>0.59499999999999997</v>
      </c>
      <c r="AU35" s="4">
        <v>25.007000000000001</v>
      </c>
      <c r="AV35" s="4">
        <v>41696</v>
      </c>
      <c r="AW35" s="4">
        <v>0</v>
      </c>
      <c r="AX35" s="4">
        <v>0.54</v>
      </c>
      <c r="AY35">
        <v>0.85653846153846147</v>
      </c>
      <c r="AZ35" t="s">
        <v>69</v>
      </c>
      <c r="BA35" t="s">
        <v>279</v>
      </c>
      <c r="BB35">
        <v>3</v>
      </c>
      <c r="BC35" t="s">
        <v>338</v>
      </c>
      <c r="BD35">
        <v>7</v>
      </c>
      <c r="BE35">
        <v>43207.354999999996</v>
      </c>
      <c r="BF35">
        <v>0.12050267830558016</v>
      </c>
      <c r="BG35">
        <v>0.10321517868712576</v>
      </c>
      <c r="BH35">
        <v>244512.49599999998</v>
      </c>
      <c r="BI35">
        <v>2.1293807413425611E-2</v>
      </c>
      <c r="BJ35">
        <v>1.8238965042191857E-2</v>
      </c>
      <c r="BK35">
        <v>1</v>
      </c>
      <c r="BL35" t="s">
        <v>67</v>
      </c>
      <c r="BM35">
        <v>1</v>
      </c>
      <c r="BN35" t="s">
        <v>306</v>
      </c>
    </row>
    <row r="36" spans="1:66">
      <c r="A36" s="137" t="str">
        <f t="shared" si="36"/>
        <v>신화여객</v>
      </c>
      <c r="B36" s="137" t="str">
        <f t="shared" si="37"/>
        <v>526</v>
      </c>
      <c r="C36" s="138" t="str">
        <f t="shared" si="38"/>
        <v>71바5101</v>
      </c>
      <c r="D36" s="113" t="str">
        <f t="shared" si="39"/>
        <v>중형</v>
      </c>
      <c r="E36" s="109" t="str">
        <f t="shared" si="40"/>
        <v>C</v>
      </c>
      <c r="F36" s="158">
        <f t="shared" si="41"/>
        <v>0.86156250000000001</v>
      </c>
      <c r="G36" s="159">
        <f t="shared" si="42"/>
        <v>2.7570000000000001</v>
      </c>
      <c r="H36" s="160">
        <f t="shared" si="43"/>
        <v>3.2</v>
      </c>
      <c r="I36" s="161">
        <f t="shared" si="44"/>
        <v>4908.9359999999997</v>
      </c>
      <c r="J36" s="162">
        <f t="shared" si="45"/>
        <v>5.7272167272210184E-2</v>
      </c>
      <c r="K36" s="162">
        <f t="shared" si="46"/>
        <v>0.34490035112005246</v>
      </c>
      <c r="L36" s="162">
        <f t="shared" si="47"/>
        <v>0.25423024459882959</v>
      </c>
      <c r="M36" s="163">
        <f t="shared" si="48"/>
        <v>9.7270000000000003</v>
      </c>
      <c r="N36" s="164">
        <f t="shared" si="49"/>
        <v>1.7110000000000001</v>
      </c>
      <c r="O36" s="164">
        <f t="shared" si="50"/>
        <v>32.287999999999997</v>
      </c>
      <c r="P36" s="165">
        <f t="shared" si="51"/>
        <v>0</v>
      </c>
      <c r="Q36" s="166">
        <f t="shared" si="52"/>
        <v>81</v>
      </c>
      <c r="R36" s="167">
        <f t="shared" si="53"/>
        <v>24.794053757856034</v>
      </c>
      <c r="S36" s="139">
        <f t="shared" si="54"/>
        <v>84</v>
      </c>
      <c r="T36" s="139">
        <f t="shared" si="55"/>
        <v>1585</v>
      </c>
      <c r="U36" t="s">
        <v>116</v>
      </c>
      <c r="V36" t="s">
        <v>119</v>
      </c>
      <c r="W36" t="s">
        <v>116</v>
      </c>
      <c r="X36" s="4" t="s">
        <v>119</v>
      </c>
      <c r="Y36" s="4" t="s">
        <v>193</v>
      </c>
      <c r="Z36" s="4" t="s">
        <v>164</v>
      </c>
      <c r="AA36" s="4" t="s">
        <v>48</v>
      </c>
      <c r="AB36" s="4">
        <v>524</v>
      </c>
      <c r="AC36" s="4">
        <v>4908.9359999999997</v>
      </c>
      <c r="AD36" s="4">
        <v>1780.6279999999999</v>
      </c>
      <c r="AE36" s="4">
        <v>2.7570000000000001</v>
      </c>
      <c r="AF36" s="4">
        <v>3.2</v>
      </c>
      <c r="AG36" s="4">
        <v>9.7270000000000003</v>
      </c>
      <c r="AH36" s="4">
        <v>331.179889</v>
      </c>
      <c r="AI36" s="4">
        <v>18.967390000000002</v>
      </c>
      <c r="AJ36" s="4">
        <v>114.22405999999999</v>
      </c>
      <c r="AK36" s="4">
        <v>1248</v>
      </c>
      <c r="AL36" s="4">
        <v>84</v>
      </c>
      <c r="AM36" s="4">
        <v>1585</v>
      </c>
      <c r="AN36" s="4">
        <v>81</v>
      </c>
      <c r="AO36" s="4">
        <v>14.822566</v>
      </c>
      <c r="AP36" s="4">
        <v>239.9</v>
      </c>
      <c r="AQ36" s="4">
        <v>0</v>
      </c>
      <c r="AR36" s="4">
        <v>60</v>
      </c>
      <c r="AS36" s="4">
        <v>26227</v>
      </c>
      <c r="AT36" s="4">
        <v>1.7110000000000001</v>
      </c>
      <c r="AU36" s="4">
        <v>32.287999999999997</v>
      </c>
      <c r="AV36" s="4">
        <v>0</v>
      </c>
      <c r="AW36" s="4">
        <v>0</v>
      </c>
      <c r="AX36" s="4">
        <v>0.62</v>
      </c>
      <c r="AY36">
        <v>0.86156250000000001</v>
      </c>
      <c r="AZ36" t="s">
        <v>69</v>
      </c>
      <c r="BA36" t="s">
        <v>284</v>
      </c>
      <c r="BB36">
        <v>3</v>
      </c>
      <c r="BC36" t="s">
        <v>341</v>
      </c>
      <c r="BD36">
        <v>2</v>
      </c>
      <c r="BE36">
        <v>52233.505000000012</v>
      </c>
      <c r="BF36">
        <v>9.3980597319670553E-2</v>
      </c>
      <c r="BG36">
        <v>8.0970158378228657E-2</v>
      </c>
      <c r="BH36">
        <v>244512.49599999998</v>
      </c>
      <c r="BI36">
        <v>2.00764217792779E-2</v>
      </c>
      <c r="BJ36">
        <v>1.7297092139209116E-2</v>
      </c>
      <c r="BK36">
        <v>1</v>
      </c>
      <c r="BL36" t="s">
        <v>67</v>
      </c>
      <c r="BM36">
        <v>1</v>
      </c>
      <c r="BN36" t="s">
        <v>306</v>
      </c>
    </row>
    <row r="37" spans="1:66">
      <c r="A37" s="140" t="str">
        <f t="shared" si="36"/>
        <v>신화여객</v>
      </c>
      <c r="B37" s="140" t="str">
        <f t="shared" si="37"/>
        <v>526</v>
      </c>
      <c r="C37" s="141" t="str">
        <f t="shared" si="38"/>
        <v>71바5102</v>
      </c>
      <c r="D37" s="129" t="str">
        <f t="shared" si="39"/>
        <v>중형</v>
      </c>
      <c r="E37" s="125" t="str">
        <f t="shared" si="40"/>
        <v>C</v>
      </c>
      <c r="F37" s="148">
        <f t="shared" si="41"/>
        <v>0.86645161290322581</v>
      </c>
      <c r="G37" s="149">
        <f t="shared" si="42"/>
        <v>2.6859999999999999</v>
      </c>
      <c r="H37" s="150">
        <f t="shared" si="43"/>
        <v>3.1</v>
      </c>
      <c r="I37" s="151">
        <f t="shared" si="44"/>
        <v>3086.8150000000001</v>
      </c>
      <c r="J37" s="152">
        <f t="shared" si="45"/>
        <v>5.8097861843351514E-2</v>
      </c>
      <c r="K37" s="152">
        <f t="shared" si="46"/>
        <v>0.35657549542095218</v>
      </c>
      <c r="L37" s="152">
        <f t="shared" si="47"/>
        <v>0.26532202286175233</v>
      </c>
      <c r="M37" s="153">
        <f t="shared" si="48"/>
        <v>8.9410000000000007</v>
      </c>
      <c r="N37" s="154">
        <f t="shared" si="49"/>
        <v>0.25900000000000001</v>
      </c>
      <c r="O37" s="154">
        <f t="shared" si="50"/>
        <v>20.247</v>
      </c>
      <c r="P37" s="155">
        <f t="shared" si="51"/>
        <v>0</v>
      </c>
      <c r="Q37" s="156">
        <f t="shared" si="52"/>
        <v>81</v>
      </c>
      <c r="R37" s="157">
        <f t="shared" si="53"/>
        <v>23.785480053658695</v>
      </c>
      <c r="S37" s="142">
        <f t="shared" si="54"/>
        <v>8</v>
      </c>
      <c r="T37" s="142">
        <f t="shared" si="55"/>
        <v>625</v>
      </c>
      <c r="U37" t="s">
        <v>116</v>
      </c>
      <c r="V37" t="s">
        <v>119</v>
      </c>
      <c r="W37" t="s">
        <v>116</v>
      </c>
      <c r="X37" s="4" t="s">
        <v>119</v>
      </c>
      <c r="Y37" s="4" t="s">
        <v>421</v>
      </c>
      <c r="Z37" s="4" t="s">
        <v>164</v>
      </c>
      <c r="AA37" s="4" t="s">
        <v>48</v>
      </c>
      <c r="AB37" s="4">
        <v>524</v>
      </c>
      <c r="AC37" s="4">
        <v>3086.8150000000001</v>
      </c>
      <c r="AD37" s="4">
        <v>1149.3209999999999</v>
      </c>
      <c r="AE37" s="4">
        <v>2.6859999999999999</v>
      </c>
      <c r="AF37" s="4">
        <v>3.1</v>
      </c>
      <c r="AG37" s="4">
        <v>8.9410000000000007</v>
      </c>
      <c r="AH37" s="4">
        <v>221.71771200000001</v>
      </c>
      <c r="AI37" s="4">
        <v>12.881325</v>
      </c>
      <c r="AJ37" s="4">
        <v>79.059102999999993</v>
      </c>
      <c r="AK37" s="4">
        <v>819</v>
      </c>
      <c r="AL37" s="4">
        <v>8</v>
      </c>
      <c r="AM37" s="4">
        <v>625</v>
      </c>
      <c r="AN37" s="4">
        <v>81</v>
      </c>
      <c r="AO37" s="4">
        <v>13.922275000000001</v>
      </c>
      <c r="AP37" s="4">
        <v>236.2</v>
      </c>
      <c r="AQ37" s="4">
        <v>0</v>
      </c>
      <c r="AR37" s="4">
        <v>47</v>
      </c>
      <c r="AS37" s="4">
        <v>24668</v>
      </c>
      <c r="AT37" s="4">
        <v>0.25900000000000001</v>
      </c>
      <c r="AU37" s="4">
        <v>20.247</v>
      </c>
      <c r="AV37" s="4">
        <v>818</v>
      </c>
      <c r="AW37" s="4">
        <v>0</v>
      </c>
      <c r="AX37" s="4">
        <v>0.6</v>
      </c>
      <c r="AY37">
        <v>0.86645161290322581</v>
      </c>
      <c r="AZ37" t="s">
        <v>69</v>
      </c>
      <c r="BA37" t="s">
        <v>284</v>
      </c>
      <c r="BB37">
        <v>2</v>
      </c>
      <c r="BC37" t="s">
        <v>342</v>
      </c>
      <c r="BD37">
        <v>3</v>
      </c>
      <c r="BE37">
        <v>52233.505000000012</v>
      </c>
      <c r="BF37">
        <v>5.9096455426454711E-2</v>
      </c>
      <c r="BG37">
        <v>5.1204219121115273E-2</v>
      </c>
      <c r="BH37">
        <v>244512.49599999998</v>
      </c>
      <c r="BI37">
        <v>1.2624365014048199E-2</v>
      </c>
      <c r="BJ37">
        <v>1.0938401428301117E-2</v>
      </c>
      <c r="BK37">
        <v>1</v>
      </c>
      <c r="BL37" t="s">
        <v>67</v>
      </c>
      <c r="BM37">
        <v>1</v>
      </c>
      <c r="BN37" t="s">
        <v>306</v>
      </c>
    </row>
    <row r="38" spans="1:66">
      <c r="A38" s="137" t="str">
        <f t="shared" si="36"/>
        <v>신화여객</v>
      </c>
      <c r="B38" s="137" t="str">
        <f t="shared" si="37"/>
        <v>526</v>
      </c>
      <c r="C38" s="138" t="str">
        <f t="shared" si="38"/>
        <v>71바5105</v>
      </c>
      <c r="D38" s="113" t="str">
        <f t="shared" si="39"/>
        <v>중형</v>
      </c>
      <c r="E38" s="109" t="str">
        <f t="shared" si="40"/>
        <v>C</v>
      </c>
      <c r="F38" s="158">
        <f t="shared" si="41"/>
        <v>0.85968749999999994</v>
      </c>
      <c r="G38" s="159">
        <f t="shared" si="42"/>
        <v>2.7509999999999999</v>
      </c>
      <c r="H38" s="160">
        <f t="shared" si="43"/>
        <v>3.2</v>
      </c>
      <c r="I38" s="161">
        <f t="shared" si="44"/>
        <v>5239.8310000000001</v>
      </c>
      <c r="J38" s="162">
        <f t="shared" si="45"/>
        <v>5.3179942495114478E-2</v>
      </c>
      <c r="K38" s="162">
        <f t="shared" si="46"/>
        <v>0.36191645240262399</v>
      </c>
      <c r="L38" s="162">
        <f t="shared" si="47"/>
        <v>0.28588708299943261</v>
      </c>
      <c r="M38" s="163">
        <f t="shared" si="48"/>
        <v>9.7070000000000007</v>
      </c>
      <c r="N38" s="164">
        <f t="shared" si="49"/>
        <v>1.8320000000000001</v>
      </c>
      <c r="O38" s="164">
        <f t="shared" si="50"/>
        <v>28.684000000000001</v>
      </c>
      <c r="P38" s="165">
        <f t="shared" si="51"/>
        <v>0</v>
      </c>
      <c r="Q38" s="166">
        <f t="shared" si="52"/>
        <v>81</v>
      </c>
      <c r="R38" s="167">
        <f t="shared" si="53"/>
        <v>24.717336349775852</v>
      </c>
      <c r="S38" s="139">
        <f t="shared" si="54"/>
        <v>96</v>
      </c>
      <c r="T38" s="139">
        <f t="shared" si="55"/>
        <v>1503</v>
      </c>
      <c r="U38" t="s">
        <v>116</v>
      </c>
      <c r="V38" t="s">
        <v>119</v>
      </c>
      <c r="W38" t="s">
        <v>116</v>
      </c>
      <c r="X38" s="4" t="s">
        <v>119</v>
      </c>
      <c r="Y38" s="4" t="s">
        <v>194</v>
      </c>
      <c r="Z38" s="4" t="s">
        <v>164</v>
      </c>
      <c r="AA38" s="4" t="s">
        <v>48</v>
      </c>
      <c r="AB38" s="4">
        <v>524</v>
      </c>
      <c r="AC38" s="4">
        <v>5239.8310000000001</v>
      </c>
      <c r="AD38" s="4">
        <v>1904.357</v>
      </c>
      <c r="AE38" s="4">
        <v>2.7509999999999999</v>
      </c>
      <c r="AF38" s="4">
        <v>3.2</v>
      </c>
      <c r="AG38" s="4">
        <v>9.7070000000000007</v>
      </c>
      <c r="AH38" s="4">
        <v>362.43598800000001</v>
      </c>
      <c r="AI38" s="4">
        <v>19.274325000000001</v>
      </c>
      <c r="AJ38" s="4">
        <v>131.171547</v>
      </c>
      <c r="AK38" s="4">
        <v>1498</v>
      </c>
      <c r="AL38" s="4">
        <v>96</v>
      </c>
      <c r="AM38" s="4">
        <v>1503</v>
      </c>
      <c r="AN38" s="4">
        <v>81</v>
      </c>
      <c r="AO38" s="4">
        <v>14.457259000000001</v>
      </c>
      <c r="AP38" s="4">
        <v>435.2</v>
      </c>
      <c r="AQ38" s="4">
        <v>0</v>
      </c>
      <c r="AR38" s="4">
        <v>73</v>
      </c>
      <c r="AS38" s="4">
        <v>36866</v>
      </c>
      <c r="AT38" s="4">
        <v>1.8320000000000001</v>
      </c>
      <c r="AU38" s="4">
        <v>28.684000000000001</v>
      </c>
      <c r="AV38" s="4">
        <v>0</v>
      </c>
      <c r="AW38" s="4">
        <v>0</v>
      </c>
      <c r="AX38" s="4">
        <v>0.62</v>
      </c>
      <c r="AY38">
        <v>0.85968749999999994</v>
      </c>
      <c r="AZ38" t="s">
        <v>69</v>
      </c>
      <c r="BA38" t="s">
        <v>284</v>
      </c>
      <c r="BB38">
        <v>4</v>
      </c>
      <c r="BC38" t="s">
        <v>344</v>
      </c>
      <c r="BD38">
        <v>1</v>
      </c>
      <c r="BE38">
        <v>52233.505000000012</v>
      </c>
      <c r="BF38">
        <v>0.10031551587434155</v>
      </c>
      <c r="BG38">
        <v>8.6239995053222995E-2</v>
      </c>
      <c r="BH38">
        <v>244512.49599999998</v>
      </c>
      <c r="BI38">
        <v>2.1429706398318392E-2</v>
      </c>
      <c r="BJ38">
        <v>1.8422850719304343E-2</v>
      </c>
      <c r="BK38">
        <v>1</v>
      </c>
      <c r="BL38" t="s">
        <v>67</v>
      </c>
      <c r="BM38">
        <v>1</v>
      </c>
      <c r="BN38" t="s">
        <v>306</v>
      </c>
    </row>
    <row r="39" spans="1:66">
      <c r="A39" s="140" t="str">
        <f t="shared" si="36"/>
        <v>신화여객</v>
      </c>
      <c r="B39" s="140" t="str">
        <f t="shared" si="37"/>
        <v>526</v>
      </c>
      <c r="C39" s="141" t="str">
        <f t="shared" si="38"/>
        <v>71바5107</v>
      </c>
      <c r="D39" s="129" t="str">
        <f t="shared" si="39"/>
        <v>중형</v>
      </c>
      <c r="E39" s="125" t="str">
        <f t="shared" si="40"/>
        <v>B</v>
      </c>
      <c r="F39" s="148">
        <f t="shared" si="41"/>
        <v>0.90687499999999999</v>
      </c>
      <c r="G39" s="149">
        <f t="shared" si="42"/>
        <v>2.9020000000000001</v>
      </c>
      <c r="H39" s="150">
        <f t="shared" si="43"/>
        <v>3.2</v>
      </c>
      <c r="I39" s="151">
        <f t="shared" si="44"/>
        <v>5126.9470000000001</v>
      </c>
      <c r="J39" s="152">
        <f t="shared" si="45"/>
        <v>3.2400005069357363E-2</v>
      </c>
      <c r="K39" s="152">
        <f t="shared" si="46"/>
        <v>0.33298982979048269</v>
      </c>
      <c r="L39" s="152">
        <f t="shared" si="47"/>
        <v>0.21182196734235792</v>
      </c>
      <c r="M39" s="153">
        <f t="shared" si="48"/>
        <v>9.7789999999999999</v>
      </c>
      <c r="N39" s="154">
        <f t="shared" si="49"/>
        <v>0.48799999999999999</v>
      </c>
      <c r="O39" s="154">
        <f t="shared" si="50"/>
        <v>11.43</v>
      </c>
      <c r="P39" s="155">
        <f t="shared" si="51"/>
        <v>0</v>
      </c>
      <c r="Q39" s="156">
        <f t="shared" si="52"/>
        <v>79</v>
      </c>
      <c r="R39" s="157">
        <f t="shared" si="53"/>
        <v>24.588611184770325</v>
      </c>
      <c r="S39" s="142">
        <f t="shared" si="54"/>
        <v>25</v>
      </c>
      <c r="T39" s="142">
        <f t="shared" si="55"/>
        <v>586</v>
      </c>
      <c r="U39" t="s">
        <v>116</v>
      </c>
      <c r="V39" t="s">
        <v>119</v>
      </c>
      <c r="W39" t="s">
        <v>116</v>
      </c>
      <c r="X39" s="4" t="s">
        <v>119</v>
      </c>
      <c r="Y39" s="4" t="s">
        <v>195</v>
      </c>
      <c r="Z39" s="4" t="s">
        <v>164</v>
      </c>
      <c r="AA39" s="4" t="s">
        <v>48</v>
      </c>
      <c r="AB39" s="4">
        <v>524</v>
      </c>
      <c r="AC39" s="4">
        <v>5126.9470000000001</v>
      </c>
      <c r="AD39" s="4">
        <v>1766.9259999999999</v>
      </c>
      <c r="AE39" s="4">
        <v>2.9020000000000001</v>
      </c>
      <c r="AF39" s="4">
        <v>3.2</v>
      </c>
      <c r="AG39" s="4">
        <v>9.7789999999999999</v>
      </c>
      <c r="AH39" s="4">
        <v>328.56235600000002</v>
      </c>
      <c r="AI39" s="4">
        <v>10.645422</v>
      </c>
      <c r="AJ39" s="4">
        <v>109.407923</v>
      </c>
      <c r="AK39" s="4">
        <v>1086</v>
      </c>
      <c r="AL39" s="4">
        <v>25</v>
      </c>
      <c r="AM39" s="4">
        <v>586</v>
      </c>
      <c r="AN39" s="4">
        <v>79</v>
      </c>
      <c r="AO39" s="4">
        <v>15.604182</v>
      </c>
      <c r="AP39" s="4">
        <v>122.5</v>
      </c>
      <c r="AQ39" s="4">
        <v>0</v>
      </c>
      <c r="AR39" s="4">
        <v>7</v>
      </c>
      <c r="AS39" s="4">
        <v>3870</v>
      </c>
      <c r="AT39" s="4">
        <v>0.48799999999999999</v>
      </c>
      <c r="AU39" s="4">
        <v>11.43</v>
      </c>
      <c r="AV39" s="4">
        <v>36577</v>
      </c>
      <c r="AW39" s="4">
        <v>0</v>
      </c>
      <c r="AX39" s="4">
        <v>0.66</v>
      </c>
      <c r="AY39">
        <v>0.90687499999999999</v>
      </c>
      <c r="AZ39" t="s">
        <v>68</v>
      </c>
      <c r="BA39" t="s">
        <v>284</v>
      </c>
      <c r="BB39">
        <v>2</v>
      </c>
      <c r="BC39" t="s">
        <v>408</v>
      </c>
      <c r="BD39">
        <v>6</v>
      </c>
      <c r="BE39">
        <v>52233.505000000012</v>
      </c>
      <c r="BF39">
        <v>9.8154374285240847E-2</v>
      </c>
      <c r="BG39">
        <v>8.9013748179927799E-2</v>
      </c>
      <c r="BH39">
        <v>244512.49599999998</v>
      </c>
      <c r="BI39">
        <v>2.0968036741974939E-2</v>
      </c>
      <c r="BJ39">
        <v>1.9015388320378523E-2</v>
      </c>
      <c r="BK39">
        <v>1</v>
      </c>
      <c r="BL39" t="s">
        <v>69</v>
      </c>
      <c r="BM39">
        <v>1</v>
      </c>
      <c r="BN39" t="s">
        <v>306</v>
      </c>
    </row>
    <row r="40" spans="1:66">
      <c r="A40" s="137" t="str">
        <f t="shared" si="36"/>
        <v>신화여객</v>
      </c>
      <c r="B40" s="137" t="str">
        <f t="shared" si="37"/>
        <v>526</v>
      </c>
      <c r="C40" s="138" t="str">
        <f t="shared" si="38"/>
        <v>71바5108</v>
      </c>
      <c r="D40" s="113" t="str">
        <f t="shared" si="39"/>
        <v>중형</v>
      </c>
      <c r="E40" s="109" t="str">
        <f t="shared" si="40"/>
        <v>B</v>
      </c>
      <c r="F40" s="158">
        <f t="shared" si="41"/>
        <v>0.91800000000000004</v>
      </c>
      <c r="G40" s="159">
        <f t="shared" si="42"/>
        <v>2.754</v>
      </c>
      <c r="H40" s="160">
        <f t="shared" si="43"/>
        <v>3</v>
      </c>
      <c r="I40" s="161">
        <f t="shared" si="44"/>
        <v>5580.076</v>
      </c>
      <c r="J40" s="162">
        <f t="shared" si="45"/>
        <v>7.3777892675413445E-2</v>
      </c>
      <c r="K40" s="162">
        <f t="shared" si="46"/>
        <v>0.37284040715614397</v>
      </c>
      <c r="L40" s="162">
        <f t="shared" si="47"/>
        <v>0.2297459747860065</v>
      </c>
      <c r="M40" s="163">
        <f t="shared" si="48"/>
        <v>11.388</v>
      </c>
      <c r="N40" s="164">
        <f t="shared" si="49"/>
        <v>1.756</v>
      </c>
      <c r="O40" s="164">
        <f t="shared" si="50"/>
        <v>32.06</v>
      </c>
      <c r="P40" s="165">
        <f t="shared" si="51"/>
        <v>0</v>
      </c>
      <c r="Q40" s="166">
        <f t="shared" si="52"/>
        <v>83</v>
      </c>
      <c r="R40" s="167">
        <f t="shared" si="53"/>
        <v>25.576492945333868</v>
      </c>
      <c r="S40" s="139">
        <f t="shared" si="54"/>
        <v>98</v>
      </c>
      <c r="T40" s="139">
        <f t="shared" si="55"/>
        <v>1789</v>
      </c>
      <c r="U40" t="s">
        <v>116</v>
      </c>
      <c r="V40" t="s">
        <v>119</v>
      </c>
      <c r="W40" t="s">
        <v>116</v>
      </c>
      <c r="X40" s="4" t="s">
        <v>119</v>
      </c>
      <c r="Y40" s="4" t="s">
        <v>196</v>
      </c>
      <c r="Z40" s="4" t="s">
        <v>164</v>
      </c>
      <c r="AA40" s="4" t="s">
        <v>48</v>
      </c>
      <c r="AB40" s="4">
        <v>524</v>
      </c>
      <c r="AC40" s="4">
        <v>5580.076</v>
      </c>
      <c r="AD40" s="4">
        <v>2026.2909999999999</v>
      </c>
      <c r="AE40" s="4">
        <v>2.754</v>
      </c>
      <c r="AF40" s="4">
        <v>3</v>
      </c>
      <c r="AG40" s="4">
        <v>11.388</v>
      </c>
      <c r="AH40" s="4">
        <v>394.25238300000001</v>
      </c>
      <c r="AI40" s="4">
        <v>29.087109999999999</v>
      </c>
      <c r="AJ40" s="4">
        <v>146.99321900000001</v>
      </c>
      <c r="AK40" s="4">
        <v>1282</v>
      </c>
      <c r="AL40" s="4">
        <v>98</v>
      </c>
      <c r="AM40" s="4">
        <v>1789</v>
      </c>
      <c r="AN40" s="4">
        <v>83</v>
      </c>
      <c r="AO40" s="4">
        <v>14.153563</v>
      </c>
      <c r="AP40" s="4">
        <v>475</v>
      </c>
      <c r="AQ40" s="4">
        <v>0</v>
      </c>
      <c r="AR40" s="4">
        <v>106</v>
      </c>
      <c r="AS40" s="4">
        <v>63695</v>
      </c>
      <c r="AT40" s="4">
        <v>1.756</v>
      </c>
      <c r="AU40" s="4">
        <v>32.06</v>
      </c>
      <c r="AV40" s="4">
        <v>0</v>
      </c>
      <c r="AW40" s="4">
        <v>0</v>
      </c>
      <c r="AX40" s="4">
        <v>0.66</v>
      </c>
      <c r="AY40">
        <v>0.91800000000000004</v>
      </c>
      <c r="AZ40" t="s">
        <v>68</v>
      </c>
      <c r="BA40" t="s">
        <v>284</v>
      </c>
      <c r="BB40">
        <v>1</v>
      </c>
      <c r="BC40" t="s">
        <v>373</v>
      </c>
      <c r="BD40">
        <v>1</v>
      </c>
      <c r="BE40">
        <v>52233.505000000012</v>
      </c>
      <c r="BF40">
        <v>0.10682943830784472</v>
      </c>
      <c r="BG40">
        <v>9.806942436660146E-2</v>
      </c>
      <c r="BH40">
        <v>244512.49599999998</v>
      </c>
      <c r="BI40">
        <v>2.2821230371800713E-2</v>
      </c>
      <c r="BJ40">
        <v>2.0949889481313055E-2</v>
      </c>
      <c r="BK40">
        <v>1</v>
      </c>
      <c r="BL40" t="s">
        <v>69</v>
      </c>
      <c r="BM40">
        <v>1</v>
      </c>
      <c r="BN40" t="s">
        <v>306</v>
      </c>
    </row>
    <row r="41" spans="1:66">
      <c r="A41" s="140" t="str">
        <f t="shared" si="36"/>
        <v>신화여객</v>
      </c>
      <c r="B41" s="140" t="str">
        <f t="shared" si="37"/>
        <v>526</v>
      </c>
      <c r="C41" s="141" t="str">
        <f t="shared" si="38"/>
        <v>71바6155</v>
      </c>
      <c r="D41" s="129" t="str">
        <f t="shared" si="39"/>
        <v>중형</v>
      </c>
      <c r="E41" s="125" t="str">
        <f t="shared" si="40"/>
        <v>C</v>
      </c>
      <c r="F41" s="148">
        <f t="shared" si="41"/>
        <v>0.87062499999999998</v>
      </c>
      <c r="G41" s="149">
        <f t="shared" si="42"/>
        <v>2.786</v>
      </c>
      <c r="H41" s="150">
        <f t="shared" si="43"/>
        <v>3.2</v>
      </c>
      <c r="I41" s="151">
        <f t="shared" si="44"/>
        <v>4973.857</v>
      </c>
      <c r="J41" s="152">
        <f t="shared" si="45"/>
        <v>3.9042949088010107E-2</v>
      </c>
      <c r="K41" s="152">
        <f t="shared" si="46"/>
        <v>0.33392555552948988</v>
      </c>
      <c r="L41" s="152">
        <f t="shared" si="47"/>
        <v>0.19682914084582648</v>
      </c>
      <c r="M41" s="153">
        <f t="shared" si="48"/>
        <v>9.9870000000000001</v>
      </c>
      <c r="N41" s="154">
        <f t="shared" si="49"/>
        <v>0.42199999999999999</v>
      </c>
      <c r="O41" s="154">
        <f t="shared" si="50"/>
        <v>15.28</v>
      </c>
      <c r="P41" s="155">
        <f t="shared" si="51"/>
        <v>0</v>
      </c>
      <c r="Q41" s="156">
        <f t="shared" si="52"/>
        <v>70</v>
      </c>
      <c r="R41" s="157">
        <f t="shared" si="53"/>
        <v>23.897122342447329</v>
      </c>
      <c r="S41" s="142">
        <f t="shared" si="54"/>
        <v>21</v>
      </c>
      <c r="T41" s="142">
        <f t="shared" si="55"/>
        <v>760</v>
      </c>
      <c r="U41" t="s">
        <v>116</v>
      </c>
      <c r="V41" t="s">
        <v>119</v>
      </c>
      <c r="W41" t="s">
        <v>116</v>
      </c>
      <c r="X41" s="4" t="s">
        <v>119</v>
      </c>
      <c r="Y41" s="4" t="s">
        <v>304</v>
      </c>
      <c r="Z41" s="4" t="s">
        <v>164</v>
      </c>
      <c r="AA41" s="4" t="s">
        <v>48</v>
      </c>
      <c r="AB41" s="4">
        <v>524</v>
      </c>
      <c r="AC41" s="4">
        <v>4973.857</v>
      </c>
      <c r="AD41" s="4">
        <v>1785.579</v>
      </c>
      <c r="AE41" s="4">
        <v>2.786</v>
      </c>
      <c r="AF41" s="4">
        <v>3.2</v>
      </c>
      <c r="AG41" s="4">
        <v>9.9870000000000001</v>
      </c>
      <c r="AH41" s="4">
        <v>331.93903899999998</v>
      </c>
      <c r="AI41" s="4">
        <v>12.959879000000001</v>
      </c>
      <c r="AJ41" s="4">
        <v>110.842928</v>
      </c>
      <c r="AK41" s="4">
        <v>979</v>
      </c>
      <c r="AL41" s="4">
        <v>21</v>
      </c>
      <c r="AM41" s="4">
        <v>760</v>
      </c>
      <c r="AN41" s="4">
        <v>70</v>
      </c>
      <c r="AO41" s="4">
        <v>14.984247999999999</v>
      </c>
      <c r="AP41" s="4">
        <v>87.6</v>
      </c>
      <c r="AQ41" s="4">
        <v>0</v>
      </c>
      <c r="AR41" s="4">
        <v>14</v>
      </c>
      <c r="AS41" s="4">
        <v>7466</v>
      </c>
      <c r="AT41" s="4">
        <v>0.42199999999999999</v>
      </c>
      <c r="AU41" s="4">
        <v>15.28</v>
      </c>
      <c r="AV41" s="4">
        <v>32441</v>
      </c>
      <c r="AW41" s="4">
        <v>0</v>
      </c>
      <c r="AX41" s="4">
        <v>0.66</v>
      </c>
      <c r="AY41">
        <v>0.87062499999999998</v>
      </c>
      <c r="AZ41" t="s">
        <v>69</v>
      </c>
      <c r="BA41" t="s">
        <v>284</v>
      </c>
      <c r="BB41">
        <v>1</v>
      </c>
      <c r="BC41" t="s">
        <v>340</v>
      </c>
      <c r="BD41">
        <v>6</v>
      </c>
      <c r="BE41">
        <v>52233.505000000012</v>
      </c>
      <c r="BF41">
        <v>9.5223496872361882E-2</v>
      </c>
      <c r="BG41">
        <v>8.2903956964500064E-2</v>
      </c>
      <c r="BH41">
        <v>244512.49599999998</v>
      </c>
      <c r="BI41">
        <v>2.0341933771761099E-2</v>
      </c>
      <c r="BJ41">
        <v>1.7710196090039508E-2</v>
      </c>
      <c r="BK41">
        <v>1</v>
      </c>
      <c r="BL41" t="s">
        <v>69</v>
      </c>
      <c r="BM41">
        <v>0</v>
      </c>
      <c r="BN41" t="s">
        <v>267</v>
      </c>
    </row>
    <row r="42" spans="1:66">
      <c r="A42" s="137" t="str">
        <f t="shared" si="36"/>
        <v>신화여객</v>
      </c>
      <c r="B42" s="137" t="str">
        <f t="shared" si="37"/>
        <v>526</v>
      </c>
      <c r="C42" s="138" t="str">
        <f t="shared" si="38"/>
        <v>72바1102</v>
      </c>
      <c r="D42" s="113" t="str">
        <f t="shared" si="39"/>
        <v>중형</v>
      </c>
      <c r="E42" s="109" t="str">
        <f t="shared" si="40"/>
        <v>F</v>
      </c>
      <c r="F42" s="158">
        <f t="shared" si="41"/>
        <v>0.78593749999999996</v>
      </c>
      <c r="G42" s="159">
        <f t="shared" si="42"/>
        <v>2.5150000000000001</v>
      </c>
      <c r="H42" s="160">
        <f t="shared" si="43"/>
        <v>3.2</v>
      </c>
      <c r="I42" s="161">
        <f t="shared" si="44"/>
        <v>2971.5720000000001</v>
      </c>
      <c r="J42" s="162">
        <f t="shared" si="45"/>
        <v>5.8351845651907548E-2</v>
      </c>
      <c r="K42" s="162">
        <f t="shared" si="46"/>
        <v>0.3545674536083735</v>
      </c>
      <c r="L42" s="162">
        <f t="shared" si="47"/>
        <v>0.20191333072192091</v>
      </c>
      <c r="M42" s="163">
        <f t="shared" si="48"/>
        <v>13.026999999999999</v>
      </c>
      <c r="N42" s="164">
        <f t="shared" si="49"/>
        <v>1.4470000000000001</v>
      </c>
      <c r="O42" s="164">
        <f t="shared" si="50"/>
        <v>37.758000000000003</v>
      </c>
      <c r="P42" s="165">
        <f t="shared" si="51"/>
        <v>0</v>
      </c>
      <c r="Q42" s="166">
        <f t="shared" si="52"/>
        <v>66</v>
      </c>
      <c r="R42" s="167">
        <f t="shared" si="53"/>
        <v>25.43735155537782</v>
      </c>
      <c r="S42" s="139">
        <f t="shared" si="54"/>
        <v>43</v>
      </c>
      <c r="T42" s="139">
        <f t="shared" si="55"/>
        <v>1122</v>
      </c>
      <c r="U42" t="s">
        <v>116</v>
      </c>
      <c r="V42" t="s">
        <v>119</v>
      </c>
      <c r="W42" t="s">
        <v>116</v>
      </c>
      <c r="X42" s="4" t="s">
        <v>119</v>
      </c>
      <c r="Y42" s="4" t="s">
        <v>197</v>
      </c>
      <c r="Z42" s="4" t="s">
        <v>164</v>
      </c>
      <c r="AA42" s="4" t="s">
        <v>48</v>
      </c>
      <c r="AB42" s="4">
        <v>524</v>
      </c>
      <c r="AC42" s="4">
        <v>2971.5720000000001</v>
      </c>
      <c r="AD42" s="4">
        <v>1181.654</v>
      </c>
      <c r="AE42" s="4">
        <v>2.5150000000000001</v>
      </c>
      <c r="AF42" s="4">
        <v>3.2</v>
      </c>
      <c r="AG42" s="4">
        <v>13.026999999999999</v>
      </c>
      <c r="AH42" s="4">
        <v>198.98326900000001</v>
      </c>
      <c r="AI42" s="4">
        <v>11.611041</v>
      </c>
      <c r="AJ42" s="4">
        <v>70.552991000000006</v>
      </c>
      <c r="AK42" s="4">
        <v>600</v>
      </c>
      <c r="AL42" s="4">
        <v>43</v>
      </c>
      <c r="AM42" s="4">
        <v>1122</v>
      </c>
      <c r="AN42" s="4">
        <v>66</v>
      </c>
      <c r="AO42" s="4">
        <v>14.933778</v>
      </c>
      <c r="AP42" s="4">
        <v>34.9</v>
      </c>
      <c r="AQ42" s="4">
        <v>0</v>
      </c>
      <c r="AR42" s="4">
        <v>30</v>
      </c>
      <c r="AS42" s="4">
        <v>16619</v>
      </c>
      <c r="AT42" s="4">
        <v>1.4470000000000001</v>
      </c>
      <c r="AU42" s="4">
        <v>37.758000000000003</v>
      </c>
      <c r="AV42" s="4">
        <v>4898</v>
      </c>
      <c r="AW42" s="4">
        <v>0</v>
      </c>
      <c r="AX42" s="4">
        <v>0.66</v>
      </c>
      <c r="AY42">
        <v>0.78593749999999996</v>
      </c>
      <c r="AZ42" t="s">
        <v>70</v>
      </c>
      <c r="BA42" t="s">
        <v>284</v>
      </c>
      <c r="BB42">
        <v>1</v>
      </c>
      <c r="BC42" t="s">
        <v>365</v>
      </c>
      <c r="BD42">
        <v>4</v>
      </c>
      <c r="BE42">
        <v>52233.505000000012</v>
      </c>
      <c r="BF42">
        <v>5.6890151254448643E-2</v>
      </c>
      <c r="BG42">
        <v>4.4712103251543227E-2</v>
      </c>
      <c r="BH42">
        <v>244512.49599999998</v>
      </c>
      <c r="BI42">
        <v>1.2153047589027926E-2</v>
      </c>
      <c r="BJ42">
        <v>9.5515358395016348E-3</v>
      </c>
      <c r="BK42">
        <v>1</v>
      </c>
      <c r="BL42" t="s">
        <v>67</v>
      </c>
      <c r="BM42">
        <v>-1</v>
      </c>
      <c r="BN42" t="s">
        <v>348</v>
      </c>
    </row>
    <row r="43" spans="1:66">
      <c r="A43" s="140" t="str">
        <f t="shared" ref="A43:A44" si="56">W43</f>
        <v>신화여객</v>
      </c>
      <c r="B43" s="140" t="str">
        <f t="shared" ref="B43:B44" si="57">V43</f>
        <v>526</v>
      </c>
      <c r="C43" s="141" t="str">
        <f t="shared" ref="C43:C44" si="58">Y43</f>
        <v>72바1103</v>
      </c>
      <c r="D43" s="129" t="str">
        <f t="shared" ref="D43:D44" si="59">Z43</f>
        <v>중형</v>
      </c>
      <c r="E43" s="125" t="str">
        <f t="shared" ref="E43:E44" si="60">AZ43</f>
        <v>D</v>
      </c>
      <c r="F43" s="148">
        <f t="shared" ref="F43:F44" si="61">G43/H43</f>
        <v>0.83718749999999986</v>
      </c>
      <c r="G43" s="149">
        <f t="shared" ref="G43:G44" si="62">AE43</f>
        <v>2.6789999999999998</v>
      </c>
      <c r="H43" s="150">
        <f t="shared" ref="H43:H44" si="63">AF43</f>
        <v>3.2</v>
      </c>
      <c r="I43" s="151">
        <f t="shared" ref="I43:I44" si="64">AC43</f>
        <v>5172.4030000000002</v>
      </c>
      <c r="J43" s="152">
        <f t="shared" ref="J43:J44" si="65">AI43/AH43</f>
        <v>3.814520345515391E-2</v>
      </c>
      <c r="K43" s="152">
        <f t="shared" ref="K43:K44" si="66">AJ43/AH43</f>
        <v>0.34480817381845819</v>
      </c>
      <c r="L43" s="152">
        <f t="shared" ref="L43:L44" si="67">AK43/AC43</f>
        <v>0.18676038970667985</v>
      </c>
      <c r="M43" s="153">
        <f t="shared" ref="M43:M44" si="68">AG43</f>
        <v>10.14</v>
      </c>
      <c r="N43" s="154">
        <f t="shared" ref="N43:N44" si="69">IF(AW43=0,AT43,"속도계이상")</f>
        <v>0.54100000000000004</v>
      </c>
      <c r="O43" s="154">
        <f t="shared" ref="O43:O44" si="70">IF(AW43=0,AU43,"속도계이상")</f>
        <v>19.295000000000002</v>
      </c>
      <c r="P43" s="155">
        <f t="shared" ref="P43:P44" si="71">AQ43/60</f>
        <v>0</v>
      </c>
      <c r="Q43" s="156">
        <f t="shared" ref="Q43:Q44" si="72">AN43</f>
        <v>70</v>
      </c>
      <c r="R43" s="157">
        <f t="shared" ref="R43:R44" si="73">AC43/(AH43-AI43-AJ43)</f>
        <v>23.186072051578122</v>
      </c>
      <c r="S43" s="142">
        <f t="shared" ref="S43:S44" si="74">IF(AW43=0,AL43,"속도계이상")</f>
        <v>28</v>
      </c>
      <c r="T43" s="142">
        <f t="shared" ref="T43:T44" si="75">IF(AW43=0,AM43,"속도계이상")</f>
        <v>998</v>
      </c>
      <c r="U43" t="s">
        <v>116</v>
      </c>
      <c r="V43" t="s">
        <v>119</v>
      </c>
      <c r="W43" t="s">
        <v>116</v>
      </c>
      <c r="X43" s="4" t="s">
        <v>119</v>
      </c>
      <c r="Y43" s="4" t="s">
        <v>299</v>
      </c>
      <c r="Z43" s="4" t="s">
        <v>164</v>
      </c>
      <c r="AA43" s="4" t="s">
        <v>48</v>
      </c>
      <c r="AB43" s="4">
        <v>524</v>
      </c>
      <c r="AC43" s="4">
        <v>5172.4030000000002</v>
      </c>
      <c r="AD43" s="4">
        <v>1931.039</v>
      </c>
      <c r="AE43" s="4">
        <v>2.6789999999999998</v>
      </c>
      <c r="AF43" s="4">
        <v>3.2</v>
      </c>
      <c r="AG43" s="4">
        <v>10.14</v>
      </c>
      <c r="AH43" s="4">
        <v>361.532375</v>
      </c>
      <c r="AI43" s="4">
        <v>13.790725999999999</v>
      </c>
      <c r="AJ43" s="4">
        <v>124.659318</v>
      </c>
      <c r="AK43" s="4">
        <v>966</v>
      </c>
      <c r="AL43" s="4">
        <v>28</v>
      </c>
      <c r="AM43" s="4">
        <v>998</v>
      </c>
      <c r="AN43" s="4">
        <v>70</v>
      </c>
      <c r="AO43" s="4">
        <v>14.306887</v>
      </c>
      <c r="AP43" s="4">
        <v>19.8</v>
      </c>
      <c r="AQ43" s="4">
        <v>0</v>
      </c>
      <c r="AR43" s="4">
        <v>64</v>
      </c>
      <c r="AS43" s="4">
        <v>33279</v>
      </c>
      <c r="AT43" s="4">
        <v>0.54100000000000004</v>
      </c>
      <c r="AU43" s="4">
        <v>19.295000000000002</v>
      </c>
      <c r="AV43" s="4">
        <v>25503</v>
      </c>
      <c r="AW43" s="4">
        <v>0</v>
      </c>
      <c r="AX43" s="4">
        <v>0.66</v>
      </c>
      <c r="AY43">
        <v>0.83718749999999986</v>
      </c>
      <c r="AZ43" t="s">
        <v>67</v>
      </c>
      <c r="BA43" t="s">
        <v>284</v>
      </c>
      <c r="BB43">
        <v>2</v>
      </c>
      <c r="BC43" t="s">
        <v>307</v>
      </c>
      <c r="BD43">
        <v>6</v>
      </c>
      <c r="BE43">
        <v>52233.505000000012</v>
      </c>
      <c r="BF43">
        <v>9.9024620308363356E-2</v>
      </c>
      <c r="BG43">
        <v>8.2902174314407939E-2</v>
      </c>
      <c r="BH43">
        <v>244512.49599999998</v>
      </c>
      <c r="BI43">
        <v>2.1153941351120153E-2</v>
      </c>
      <c r="BJ43">
        <v>1.7709815274890899E-2</v>
      </c>
      <c r="BK43">
        <v>1</v>
      </c>
      <c r="BL43" t="s">
        <v>69</v>
      </c>
      <c r="BM43">
        <v>-1</v>
      </c>
      <c r="BN43" t="s">
        <v>348</v>
      </c>
    </row>
    <row r="44" spans="1:66">
      <c r="A44" s="137" t="str">
        <f t="shared" si="56"/>
        <v>신화여객</v>
      </c>
      <c r="B44" s="137" t="str">
        <f t="shared" si="57"/>
        <v>526</v>
      </c>
      <c r="C44" s="138" t="str">
        <f t="shared" si="58"/>
        <v>72바1109</v>
      </c>
      <c r="D44" s="113" t="str">
        <f t="shared" si="59"/>
        <v>중형</v>
      </c>
      <c r="E44" s="109" t="str">
        <f t="shared" si="60"/>
        <v>F</v>
      </c>
      <c r="F44" s="158">
        <f t="shared" si="61"/>
        <v>0.76312500000000005</v>
      </c>
      <c r="G44" s="159">
        <f t="shared" si="62"/>
        <v>2.4420000000000002</v>
      </c>
      <c r="H44" s="160">
        <f t="shared" si="63"/>
        <v>3.2</v>
      </c>
      <c r="I44" s="161">
        <f t="shared" si="64"/>
        <v>4134.9530000000004</v>
      </c>
      <c r="J44" s="162">
        <f t="shared" si="65"/>
        <v>3.6895109148971698E-2</v>
      </c>
      <c r="K44" s="162">
        <f t="shared" si="66"/>
        <v>0.36893575075092999</v>
      </c>
      <c r="L44" s="162">
        <f t="shared" si="67"/>
        <v>0.12865926166512653</v>
      </c>
      <c r="M44" s="163">
        <f t="shared" si="68"/>
        <v>13.598000000000001</v>
      </c>
      <c r="N44" s="164">
        <f t="shared" si="69"/>
        <v>0.48399999999999999</v>
      </c>
      <c r="O44" s="164">
        <f t="shared" si="70"/>
        <v>14.292999999999999</v>
      </c>
      <c r="P44" s="165">
        <f t="shared" si="71"/>
        <v>0</v>
      </c>
      <c r="Q44" s="166">
        <f t="shared" si="72"/>
        <v>64</v>
      </c>
      <c r="R44" s="167">
        <f t="shared" si="73"/>
        <v>23.284527039676941</v>
      </c>
      <c r="S44" s="139">
        <f t="shared" si="74"/>
        <v>20</v>
      </c>
      <c r="T44" s="139">
        <f t="shared" si="75"/>
        <v>591</v>
      </c>
      <c r="U44" t="s">
        <v>116</v>
      </c>
      <c r="V44" t="s">
        <v>119</v>
      </c>
      <c r="W44" t="s">
        <v>116</v>
      </c>
      <c r="X44" s="4" t="s">
        <v>119</v>
      </c>
      <c r="Y44" s="4" t="s">
        <v>198</v>
      </c>
      <c r="Z44" s="4" t="s">
        <v>164</v>
      </c>
      <c r="AA44" s="4" t="s">
        <v>48</v>
      </c>
      <c r="AB44" s="4">
        <v>524</v>
      </c>
      <c r="AC44" s="4">
        <v>4134.9530000000004</v>
      </c>
      <c r="AD44" s="4">
        <v>1693.5650000000001</v>
      </c>
      <c r="AE44" s="4">
        <v>2.4420000000000002</v>
      </c>
      <c r="AF44" s="4">
        <v>3.2</v>
      </c>
      <c r="AG44" s="4">
        <v>13.598000000000001</v>
      </c>
      <c r="AH44" s="4">
        <v>298.87739199999999</v>
      </c>
      <c r="AI44" s="4">
        <v>11.027113999999999</v>
      </c>
      <c r="AJ44" s="4">
        <v>110.266555</v>
      </c>
      <c r="AK44" s="4">
        <v>532</v>
      </c>
      <c r="AL44" s="4">
        <v>20</v>
      </c>
      <c r="AM44" s="4">
        <v>591</v>
      </c>
      <c r="AN44" s="4">
        <v>64</v>
      </c>
      <c r="AO44" s="4">
        <v>13.834947</v>
      </c>
      <c r="AP44" s="4">
        <v>24</v>
      </c>
      <c r="AQ44" s="4">
        <v>0</v>
      </c>
      <c r="AR44" s="4">
        <v>41</v>
      </c>
      <c r="AS44" s="4">
        <v>23224</v>
      </c>
      <c r="AT44" s="4">
        <v>0.48399999999999999</v>
      </c>
      <c r="AU44" s="4">
        <v>14.292999999999999</v>
      </c>
      <c r="AV44" s="4">
        <v>3704</v>
      </c>
      <c r="AW44" s="4">
        <v>0</v>
      </c>
      <c r="AX44" s="4">
        <v>0.72</v>
      </c>
      <c r="AY44">
        <v>0.76312500000000005</v>
      </c>
      <c r="AZ44" t="s">
        <v>70</v>
      </c>
      <c r="BA44" t="s">
        <v>284</v>
      </c>
      <c r="BB44">
        <v>2</v>
      </c>
      <c r="BC44" t="s">
        <v>413</v>
      </c>
      <c r="BD44">
        <v>3</v>
      </c>
      <c r="BE44">
        <v>52233.505000000012</v>
      </c>
      <c r="BF44">
        <v>7.9162847677941572E-2</v>
      </c>
      <c r="BG44">
        <v>6.0411148134229167E-2</v>
      </c>
      <c r="BH44">
        <v>244512.49599999998</v>
      </c>
      <c r="BI44">
        <v>1.6911008916288682E-2</v>
      </c>
      <c r="BJ44">
        <v>1.2905213679242801E-2</v>
      </c>
      <c r="BK44">
        <v>1</v>
      </c>
      <c r="BL44" t="s">
        <v>67</v>
      </c>
      <c r="BM44">
        <v>-1</v>
      </c>
      <c r="BN44" t="s">
        <v>348</v>
      </c>
    </row>
    <row r="45" spans="1:66">
      <c r="A45" s="140" t="str">
        <f t="shared" ref="A45:A46" si="76">W45</f>
        <v>신화여객</v>
      </c>
      <c r="B45" s="140" t="str">
        <f t="shared" ref="B45:B46" si="77">V45</f>
        <v>526</v>
      </c>
      <c r="C45" s="141" t="str">
        <f t="shared" ref="C45:C46" si="78">Y45</f>
        <v>72바1111</v>
      </c>
      <c r="D45" s="129" t="str">
        <f t="shared" ref="D45:D46" si="79">Z45</f>
        <v>중형</v>
      </c>
      <c r="E45" s="125" t="str">
        <f t="shared" ref="E45:E46" si="80">AZ45</f>
        <v>D</v>
      </c>
      <c r="F45" s="148">
        <f t="shared" ref="F45:F46" si="81">G45/H45</f>
        <v>0.84937499999999999</v>
      </c>
      <c r="G45" s="149">
        <f t="shared" ref="G45:G46" si="82">AE45</f>
        <v>2.718</v>
      </c>
      <c r="H45" s="150">
        <f t="shared" ref="H45:H46" si="83">AF45</f>
        <v>3.2</v>
      </c>
      <c r="I45" s="151">
        <f t="shared" ref="I45:I46" si="84">AC45</f>
        <v>5411.4840000000004</v>
      </c>
      <c r="J45" s="152">
        <f t="shared" ref="J45:J46" si="85">AI45/AH45</f>
        <v>2.1665188532418084E-2</v>
      </c>
      <c r="K45" s="152">
        <f t="shared" ref="K45:K46" si="86">AJ45/AH45</f>
        <v>0.33888236195984228</v>
      </c>
      <c r="L45" s="152">
        <f t="shared" ref="L45:L46" si="87">AK45/AC45</f>
        <v>0.13748539217708117</v>
      </c>
      <c r="M45" s="153">
        <f t="shared" ref="M45:M46" si="88">AG45</f>
        <v>10.411</v>
      </c>
      <c r="N45" s="154">
        <f t="shared" ref="N45:N46" si="89">IF(AW45=0,AT45,"속도계이상")</f>
        <v>1.589</v>
      </c>
      <c r="O45" s="154">
        <f t="shared" ref="O45:O46" si="90">IF(AW45=0,AU45,"속도계이상")</f>
        <v>15.541</v>
      </c>
      <c r="P45" s="155">
        <f t="shared" ref="P45:P46" si="91">AQ45/60</f>
        <v>0</v>
      </c>
      <c r="Q45" s="156">
        <f t="shared" ref="Q45:Q46" si="92">AN45</f>
        <v>82</v>
      </c>
      <c r="R45" s="157">
        <f t="shared" ref="R45:R46" si="93">AC45/(AH45-AI45-AJ45)</f>
        <v>23.90030798076948</v>
      </c>
      <c r="S45" s="142">
        <f t="shared" ref="S45:S46" si="94">IF(AW45=0,AL45,"속도계이상")</f>
        <v>86</v>
      </c>
      <c r="T45" s="142">
        <f t="shared" ref="T45:T46" si="95">IF(AW45=0,AM45,"속도계이상")</f>
        <v>841</v>
      </c>
      <c r="U45" t="s">
        <v>116</v>
      </c>
      <c r="V45" t="s">
        <v>119</v>
      </c>
      <c r="W45" t="s">
        <v>116</v>
      </c>
      <c r="X45" s="4" t="s">
        <v>119</v>
      </c>
      <c r="Y45" s="4" t="s">
        <v>268</v>
      </c>
      <c r="Z45" s="4" t="s">
        <v>164</v>
      </c>
      <c r="AA45" s="4" t="s">
        <v>48</v>
      </c>
      <c r="AB45" s="4">
        <v>524</v>
      </c>
      <c r="AC45" s="4">
        <v>5411.4840000000004</v>
      </c>
      <c r="AD45" s="4">
        <v>1991.117</v>
      </c>
      <c r="AE45" s="4">
        <v>2.718</v>
      </c>
      <c r="AF45" s="4">
        <v>3.2</v>
      </c>
      <c r="AG45" s="4">
        <v>10.411</v>
      </c>
      <c r="AH45" s="4">
        <v>354.08263299999999</v>
      </c>
      <c r="AI45" s="4">
        <v>7.6712670000000003</v>
      </c>
      <c r="AJ45" s="4">
        <v>119.99235899999999</v>
      </c>
      <c r="AK45" s="4">
        <v>744</v>
      </c>
      <c r="AL45" s="4">
        <v>86</v>
      </c>
      <c r="AM45" s="4">
        <v>841</v>
      </c>
      <c r="AN45" s="4">
        <v>82</v>
      </c>
      <c r="AO45" s="4">
        <v>15.283110000000001</v>
      </c>
      <c r="AP45" s="4">
        <v>26.6</v>
      </c>
      <c r="AQ45" s="4">
        <v>0</v>
      </c>
      <c r="AR45" s="4">
        <v>27</v>
      </c>
      <c r="AS45" s="4">
        <v>10269</v>
      </c>
      <c r="AT45" s="4">
        <v>1.589</v>
      </c>
      <c r="AU45" s="4">
        <v>15.541</v>
      </c>
      <c r="AV45" s="4">
        <v>35415</v>
      </c>
      <c r="AW45" s="4">
        <v>0</v>
      </c>
      <c r="AX45" s="4">
        <v>0.66</v>
      </c>
      <c r="AY45">
        <v>0.84937499999999999</v>
      </c>
      <c r="AZ45" t="s">
        <v>67</v>
      </c>
      <c r="BA45" t="s">
        <v>284</v>
      </c>
      <c r="BB45">
        <v>1</v>
      </c>
      <c r="BC45" t="s">
        <v>285</v>
      </c>
      <c r="BD45">
        <v>9</v>
      </c>
      <c r="BE45">
        <v>52233.505000000012</v>
      </c>
      <c r="BF45">
        <v>0.10360177820730199</v>
      </c>
      <c r="BG45">
        <v>8.799676036482712E-2</v>
      </c>
      <c r="BH45">
        <v>244512.49599999998</v>
      </c>
      <c r="BI45">
        <v>2.2131727778853482E-2</v>
      </c>
      <c r="BJ45">
        <v>1.8798136282163678E-2</v>
      </c>
      <c r="BK45">
        <v>1</v>
      </c>
      <c r="BL45" t="s">
        <v>69</v>
      </c>
      <c r="BM45">
        <v>-1</v>
      </c>
      <c r="BN45" t="s">
        <v>348</v>
      </c>
    </row>
    <row r="46" spans="1:66">
      <c r="A46" s="137" t="str">
        <f t="shared" si="76"/>
        <v>신화여객</v>
      </c>
      <c r="B46" s="137" t="str">
        <f t="shared" si="77"/>
        <v>526</v>
      </c>
      <c r="C46" s="138" t="str">
        <f t="shared" si="78"/>
        <v>72바1112</v>
      </c>
      <c r="D46" s="113" t="str">
        <f t="shared" si="79"/>
        <v>중형</v>
      </c>
      <c r="E46" s="109" t="str">
        <f t="shared" si="80"/>
        <v>C</v>
      </c>
      <c r="F46" s="158">
        <f t="shared" si="81"/>
        <v>0.85843749999999996</v>
      </c>
      <c r="G46" s="159">
        <f t="shared" si="82"/>
        <v>2.7469999999999999</v>
      </c>
      <c r="H46" s="160">
        <f t="shared" si="83"/>
        <v>3.2</v>
      </c>
      <c r="I46" s="161">
        <f t="shared" si="84"/>
        <v>5626.6310000000003</v>
      </c>
      <c r="J46" s="162">
        <f t="shared" si="85"/>
        <v>6.5404135004371478E-2</v>
      </c>
      <c r="K46" s="162">
        <f t="shared" si="86"/>
        <v>0.34683145444078933</v>
      </c>
      <c r="L46" s="162">
        <f t="shared" si="87"/>
        <v>0.20758425423668264</v>
      </c>
      <c r="M46" s="163">
        <f t="shared" si="88"/>
        <v>12.377000000000001</v>
      </c>
      <c r="N46" s="164">
        <f t="shared" si="89"/>
        <v>1.44</v>
      </c>
      <c r="O46" s="164">
        <f t="shared" si="90"/>
        <v>37.588999999999999</v>
      </c>
      <c r="P46" s="165">
        <f t="shared" si="91"/>
        <v>0</v>
      </c>
      <c r="Q46" s="166">
        <f t="shared" si="92"/>
        <v>79</v>
      </c>
      <c r="R46" s="167">
        <f t="shared" si="93"/>
        <v>25.344439421168733</v>
      </c>
      <c r="S46" s="139">
        <f t="shared" si="94"/>
        <v>81</v>
      </c>
      <c r="T46" s="139">
        <f t="shared" si="95"/>
        <v>2115</v>
      </c>
      <c r="U46" t="s">
        <v>116</v>
      </c>
      <c r="V46" t="s">
        <v>119</v>
      </c>
      <c r="W46" t="s">
        <v>116</v>
      </c>
      <c r="X46" s="4" t="s">
        <v>119</v>
      </c>
      <c r="Y46" s="4" t="s">
        <v>199</v>
      </c>
      <c r="Z46" s="4" t="s">
        <v>164</v>
      </c>
      <c r="AA46" s="4" t="s">
        <v>48</v>
      </c>
      <c r="AB46" s="4">
        <v>524</v>
      </c>
      <c r="AC46" s="4">
        <v>5626.6310000000003</v>
      </c>
      <c r="AD46" s="4">
        <v>2048.5650000000001</v>
      </c>
      <c r="AE46" s="4">
        <v>2.7469999999999999</v>
      </c>
      <c r="AF46" s="4">
        <v>3.2</v>
      </c>
      <c r="AG46" s="4">
        <v>12.377000000000001</v>
      </c>
      <c r="AH46" s="4">
        <v>377.713458</v>
      </c>
      <c r="AI46" s="4">
        <v>24.704021999999998</v>
      </c>
      <c r="AJ46" s="4">
        <v>131.00290799999999</v>
      </c>
      <c r="AK46" s="4">
        <v>1168</v>
      </c>
      <c r="AL46" s="4">
        <v>81</v>
      </c>
      <c r="AM46" s="4">
        <v>2115</v>
      </c>
      <c r="AN46" s="4">
        <v>79</v>
      </c>
      <c r="AO46" s="4">
        <v>14.896559</v>
      </c>
      <c r="AP46" s="4">
        <v>278.3</v>
      </c>
      <c r="AQ46" s="4">
        <v>0</v>
      </c>
      <c r="AR46" s="4">
        <v>57</v>
      </c>
      <c r="AS46" s="4">
        <v>33314</v>
      </c>
      <c r="AT46" s="4">
        <v>1.44</v>
      </c>
      <c r="AU46" s="4">
        <v>37.588999999999999</v>
      </c>
      <c r="AV46" s="4">
        <v>7413</v>
      </c>
      <c r="AW46" s="4">
        <v>0</v>
      </c>
      <c r="AX46" s="4">
        <v>0.7</v>
      </c>
      <c r="AY46">
        <v>0.85843749999999996</v>
      </c>
      <c r="AZ46" t="s">
        <v>69</v>
      </c>
      <c r="BA46" t="s">
        <v>284</v>
      </c>
      <c r="BB46">
        <v>5</v>
      </c>
      <c r="BC46" t="s">
        <v>343</v>
      </c>
      <c r="BD46">
        <v>5</v>
      </c>
      <c r="BE46">
        <v>52233.505000000012</v>
      </c>
      <c r="BF46">
        <v>0.10772072446602997</v>
      </c>
      <c r="BG46">
        <v>9.2471509408807592E-2</v>
      </c>
      <c r="BH46">
        <v>244512.49599999998</v>
      </c>
      <c r="BI46">
        <v>2.3011629638756789E-2</v>
      </c>
      <c r="BJ46">
        <v>1.9754045818020281E-2</v>
      </c>
      <c r="BK46">
        <v>1</v>
      </c>
      <c r="BL46" t="s">
        <v>67</v>
      </c>
      <c r="BM46">
        <v>1</v>
      </c>
      <c r="BN46" t="s">
        <v>306</v>
      </c>
    </row>
    <row r="47" spans="1:66">
      <c r="A47" s="140" t="str">
        <f t="shared" ref="A47:A51" si="96">W47</f>
        <v>신화여객</v>
      </c>
      <c r="B47" s="140" t="str">
        <f t="shared" ref="B47:B51" si="97">V47</f>
        <v>555</v>
      </c>
      <c r="C47" s="141" t="str">
        <f t="shared" ref="C47:C51" si="98">Y47</f>
        <v>71바6151</v>
      </c>
      <c r="D47" s="129" t="str">
        <f t="shared" ref="D47:D51" si="99">Z47</f>
        <v>중형</v>
      </c>
      <c r="E47" s="125" t="str">
        <f t="shared" ref="E47:E51" si="100">AZ47</f>
        <v>D</v>
      </c>
      <c r="F47" s="148">
        <f t="shared" ref="F47:F51" si="101">G47/H47</f>
        <v>0.83785714285714297</v>
      </c>
      <c r="G47" s="149">
        <f t="shared" ref="G47:G51" si="102">AE47</f>
        <v>2.3460000000000001</v>
      </c>
      <c r="H47" s="150">
        <f t="shared" ref="H47:H51" si="103">AF47</f>
        <v>2.8</v>
      </c>
      <c r="I47" s="151">
        <f t="shared" ref="I47:I51" si="104">AC47</f>
        <v>3474.32</v>
      </c>
      <c r="J47" s="152">
        <f t="shared" ref="J47:J51" si="105">AI47/AH47</f>
        <v>3.1460782942401365E-2</v>
      </c>
      <c r="K47" s="152">
        <f t="shared" ref="K47:K51" si="106">AJ47/AH47</f>
        <v>0.44539682130132124</v>
      </c>
      <c r="L47" s="152">
        <f t="shared" ref="L47:L51" si="107">AK47/AC47</f>
        <v>0.18392088235971354</v>
      </c>
      <c r="M47" s="153">
        <f t="shared" ref="M47:M51" si="108">AG47</f>
        <v>13.007999999999999</v>
      </c>
      <c r="N47" s="154">
        <f t="shared" ref="N47:N51" si="109">IF(AW47=0,AT47,"속도계이상")</f>
        <v>1.9</v>
      </c>
      <c r="O47" s="154">
        <f t="shared" ref="O47:O51" si="110">IF(AW47=0,AU47,"속도계이상")</f>
        <v>27.43</v>
      </c>
      <c r="P47" s="155">
        <f t="shared" ref="P47:P51" si="111">AQ47/60</f>
        <v>0</v>
      </c>
      <c r="Q47" s="156">
        <f t="shared" ref="Q47:Q51" si="112">AN47</f>
        <v>75</v>
      </c>
      <c r="R47" s="157">
        <f t="shared" ref="R47:R51" si="113">AC47/(AH47-AI47-AJ47)</f>
        <v>23.700609765161207</v>
      </c>
      <c r="S47" s="142">
        <f t="shared" ref="S47:S51" si="114">IF(AW47=0,AL47,"속도계이상")</f>
        <v>66</v>
      </c>
      <c r="T47" s="142">
        <f t="shared" ref="T47:T51" si="115">IF(AW47=0,AM47,"속도계이상")</f>
        <v>953</v>
      </c>
      <c r="U47" t="s">
        <v>116</v>
      </c>
      <c r="V47" t="s">
        <v>120</v>
      </c>
      <c r="W47" t="s">
        <v>116</v>
      </c>
      <c r="X47" s="4" t="s">
        <v>120</v>
      </c>
      <c r="Y47" s="4" t="s">
        <v>200</v>
      </c>
      <c r="Z47" s="4" t="s">
        <v>164</v>
      </c>
      <c r="AA47" s="4" t="s">
        <v>48</v>
      </c>
      <c r="AB47" s="4">
        <v>524</v>
      </c>
      <c r="AC47" s="4">
        <v>3474.32</v>
      </c>
      <c r="AD47" s="4">
        <v>1481.2670000000001</v>
      </c>
      <c r="AE47" s="4">
        <v>2.3460000000000001</v>
      </c>
      <c r="AF47" s="4">
        <v>2.8</v>
      </c>
      <c r="AG47" s="4">
        <v>13.007999999999999</v>
      </c>
      <c r="AH47" s="4">
        <v>280.21435500000001</v>
      </c>
      <c r="AI47" s="4">
        <v>8.8157630000000005</v>
      </c>
      <c r="AJ47" s="4">
        <v>124.806583</v>
      </c>
      <c r="AK47" s="4">
        <v>639</v>
      </c>
      <c r="AL47" s="4">
        <v>66</v>
      </c>
      <c r="AM47" s="4">
        <v>953</v>
      </c>
      <c r="AN47" s="4">
        <v>75</v>
      </c>
      <c r="AO47" s="4">
        <v>12.398793</v>
      </c>
      <c r="AP47" s="4">
        <v>223</v>
      </c>
      <c r="AQ47" s="4">
        <v>0</v>
      </c>
      <c r="AR47" s="4">
        <v>168</v>
      </c>
      <c r="AS47" s="4">
        <v>69415</v>
      </c>
      <c r="AT47" s="4">
        <v>1.9</v>
      </c>
      <c r="AU47" s="4">
        <v>27.43</v>
      </c>
      <c r="AV47" s="4">
        <v>0</v>
      </c>
      <c r="AW47" s="4">
        <v>0</v>
      </c>
      <c r="AX47" s="4">
        <v>0.66</v>
      </c>
      <c r="AY47">
        <v>0.83785714285714297</v>
      </c>
      <c r="AZ47" t="s">
        <v>67</v>
      </c>
      <c r="BA47" t="s">
        <v>286</v>
      </c>
      <c r="BB47">
        <v>1</v>
      </c>
      <c r="BC47" t="s">
        <v>422</v>
      </c>
      <c r="BD47">
        <v>1</v>
      </c>
      <c r="BE47">
        <v>19276.422999999999</v>
      </c>
      <c r="BF47">
        <v>0.18023675865589794</v>
      </c>
      <c r="BG47">
        <v>0.15101265564526309</v>
      </c>
      <c r="BH47">
        <v>244512.49599999998</v>
      </c>
      <c r="BI47">
        <v>1.4209171542709214E-2</v>
      </c>
      <c r="BJ47">
        <v>1.1905255871141364E-2</v>
      </c>
      <c r="BK47">
        <v>1</v>
      </c>
      <c r="BL47" t="s">
        <v>69</v>
      </c>
      <c r="BM47">
        <v>-1</v>
      </c>
      <c r="BN47" t="s">
        <v>348</v>
      </c>
    </row>
    <row r="48" spans="1:66">
      <c r="A48" s="137" t="str">
        <f t="shared" si="96"/>
        <v>신화여객</v>
      </c>
      <c r="B48" s="137" t="str">
        <f t="shared" si="97"/>
        <v>555</v>
      </c>
      <c r="C48" s="138" t="str">
        <f t="shared" si="98"/>
        <v>71바6153</v>
      </c>
      <c r="D48" s="113" t="str">
        <f t="shared" si="99"/>
        <v>중형</v>
      </c>
      <c r="E48" s="109" t="str">
        <f t="shared" si="100"/>
        <v>A</v>
      </c>
      <c r="F48" s="158">
        <f t="shared" si="101"/>
        <v>0.9571428571428573</v>
      </c>
      <c r="G48" s="159">
        <f t="shared" si="102"/>
        <v>2.68</v>
      </c>
      <c r="H48" s="160">
        <f t="shared" si="103"/>
        <v>2.8</v>
      </c>
      <c r="I48" s="161">
        <f t="shared" si="104"/>
        <v>2349.1619999999998</v>
      </c>
      <c r="J48" s="162">
        <f t="shared" si="105"/>
        <v>2.6095908085823846E-2</v>
      </c>
      <c r="K48" s="162">
        <f t="shared" si="106"/>
        <v>0.39777167848308403</v>
      </c>
      <c r="L48" s="162">
        <f t="shared" si="107"/>
        <v>0.19155767035223625</v>
      </c>
      <c r="M48" s="163">
        <f t="shared" si="108"/>
        <v>12.048999999999999</v>
      </c>
      <c r="N48" s="164">
        <f t="shared" si="109"/>
        <v>1.49</v>
      </c>
      <c r="O48" s="164">
        <f t="shared" si="110"/>
        <v>26.434999999999999</v>
      </c>
      <c r="P48" s="165">
        <f t="shared" si="111"/>
        <v>0</v>
      </c>
      <c r="Q48" s="166">
        <f t="shared" si="112"/>
        <v>68</v>
      </c>
      <c r="R48" s="167">
        <f t="shared" si="113"/>
        <v>23.634393480262787</v>
      </c>
      <c r="S48" s="139">
        <f t="shared" si="114"/>
        <v>35</v>
      </c>
      <c r="T48" s="139">
        <f t="shared" si="115"/>
        <v>621</v>
      </c>
      <c r="U48" t="s">
        <v>116</v>
      </c>
      <c r="V48" t="s">
        <v>120</v>
      </c>
      <c r="W48" t="s">
        <v>116</v>
      </c>
      <c r="X48" s="4" t="s">
        <v>120</v>
      </c>
      <c r="Y48" s="4" t="s">
        <v>201</v>
      </c>
      <c r="Z48" s="4" t="s">
        <v>164</v>
      </c>
      <c r="AA48" s="4" t="s">
        <v>48</v>
      </c>
      <c r="AB48" s="4">
        <v>524</v>
      </c>
      <c r="AC48" s="4">
        <v>2349.1619999999998</v>
      </c>
      <c r="AD48" s="4">
        <v>876.55700000000002</v>
      </c>
      <c r="AE48" s="4">
        <v>2.68</v>
      </c>
      <c r="AF48" s="4">
        <v>2.8</v>
      </c>
      <c r="AG48" s="4">
        <v>12.048999999999999</v>
      </c>
      <c r="AH48" s="4">
        <v>172.52268000000001</v>
      </c>
      <c r="AI48" s="4">
        <v>4.5021360000000001</v>
      </c>
      <c r="AJ48" s="4">
        <v>68.624635999999995</v>
      </c>
      <c r="AK48" s="4">
        <v>450</v>
      </c>
      <c r="AL48" s="4">
        <v>35</v>
      </c>
      <c r="AM48" s="4">
        <v>621</v>
      </c>
      <c r="AN48" s="4">
        <v>68</v>
      </c>
      <c r="AO48" s="4">
        <v>13.616540000000001</v>
      </c>
      <c r="AP48" s="4">
        <v>46.8</v>
      </c>
      <c r="AQ48" s="4">
        <v>0</v>
      </c>
      <c r="AR48" s="4">
        <v>50</v>
      </c>
      <c r="AS48" s="4">
        <v>24207</v>
      </c>
      <c r="AT48" s="4">
        <v>1.49</v>
      </c>
      <c r="AU48" s="4">
        <v>26.434999999999999</v>
      </c>
      <c r="AV48" s="4">
        <v>9132</v>
      </c>
      <c r="AW48" s="4">
        <v>0</v>
      </c>
      <c r="AX48" s="4">
        <v>0.72</v>
      </c>
      <c r="AY48">
        <v>0.9571428571428573</v>
      </c>
      <c r="AZ48" t="s">
        <v>66</v>
      </c>
      <c r="BA48" t="s">
        <v>286</v>
      </c>
      <c r="BB48">
        <v>1</v>
      </c>
      <c r="BC48" t="s">
        <v>287</v>
      </c>
      <c r="BD48">
        <v>7</v>
      </c>
      <c r="BE48">
        <v>19276.422999999999</v>
      </c>
      <c r="BF48">
        <v>0.1218671119636667</v>
      </c>
      <c r="BG48">
        <v>0.11664423573665243</v>
      </c>
      <c r="BH48">
        <v>244512.49599999998</v>
      </c>
      <c r="BI48">
        <v>9.6075335143607551E-3</v>
      </c>
      <c r="BJ48">
        <v>9.19578207803101E-3</v>
      </c>
      <c r="BK48">
        <v>1</v>
      </c>
      <c r="BL48" t="s">
        <v>66</v>
      </c>
      <c r="BM48">
        <v>0</v>
      </c>
      <c r="BN48" t="s">
        <v>267</v>
      </c>
    </row>
    <row r="49" spans="1:66">
      <c r="A49" s="140" t="str">
        <f t="shared" si="96"/>
        <v>신화여객</v>
      </c>
      <c r="B49" s="140" t="str">
        <f t="shared" si="97"/>
        <v>555</v>
      </c>
      <c r="C49" s="141" t="str">
        <f t="shared" si="98"/>
        <v>71바6159</v>
      </c>
      <c r="D49" s="129" t="str">
        <f t="shared" si="99"/>
        <v>중형</v>
      </c>
      <c r="E49" s="125" t="str">
        <f t="shared" si="100"/>
        <v>B</v>
      </c>
      <c r="F49" s="148">
        <f t="shared" si="101"/>
        <v>0.92035714285714287</v>
      </c>
      <c r="G49" s="149">
        <f t="shared" si="102"/>
        <v>2.577</v>
      </c>
      <c r="H49" s="150">
        <f t="shared" si="103"/>
        <v>2.8</v>
      </c>
      <c r="I49" s="151">
        <f t="shared" si="104"/>
        <v>5121.9449999999997</v>
      </c>
      <c r="J49" s="152">
        <f t="shared" si="105"/>
        <v>2.5191130824234305E-2</v>
      </c>
      <c r="K49" s="152">
        <f t="shared" si="106"/>
        <v>0.37470272440546065</v>
      </c>
      <c r="L49" s="152">
        <f t="shared" si="107"/>
        <v>0.19289547232545451</v>
      </c>
      <c r="M49" s="153">
        <f t="shared" si="108"/>
        <v>10.090999999999999</v>
      </c>
      <c r="N49" s="154">
        <f t="shared" si="109"/>
        <v>0.72199999999999998</v>
      </c>
      <c r="O49" s="154">
        <f t="shared" si="110"/>
        <v>11.186999999999999</v>
      </c>
      <c r="P49" s="155">
        <f t="shared" si="111"/>
        <v>0</v>
      </c>
      <c r="Q49" s="156">
        <f t="shared" si="112"/>
        <v>80</v>
      </c>
      <c r="R49" s="157">
        <f t="shared" si="113"/>
        <v>22.937945866708393</v>
      </c>
      <c r="S49" s="142">
        <f t="shared" si="114"/>
        <v>37</v>
      </c>
      <c r="T49" s="142">
        <f t="shared" si="115"/>
        <v>573</v>
      </c>
      <c r="U49" t="s">
        <v>116</v>
      </c>
      <c r="V49" t="s">
        <v>120</v>
      </c>
      <c r="W49" t="s">
        <v>116</v>
      </c>
      <c r="X49" s="4" t="s">
        <v>120</v>
      </c>
      <c r="Y49" s="4" t="s">
        <v>202</v>
      </c>
      <c r="Z49" s="4" t="s">
        <v>164</v>
      </c>
      <c r="AA49" s="4" t="s">
        <v>48</v>
      </c>
      <c r="AB49" s="4">
        <v>524</v>
      </c>
      <c r="AC49" s="4">
        <v>5121.9449999999997</v>
      </c>
      <c r="AD49" s="4">
        <v>1987.825</v>
      </c>
      <c r="AE49" s="4">
        <v>2.577</v>
      </c>
      <c r="AF49" s="4">
        <v>2.8</v>
      </c>
      <c r="AG49" s="4">
        <v>10.090999999999999</v>
      </c>
      <c r="AH49" s="4">
        <v>372.09369700000002</v>
      </c>
      <c r="AI49" s="4">
        <v>9.3734610000000007</v>
      </c>
      <c r="AJ49" s="4">
        <v>139.424522</v>
      </c>
      <c r="AK49" s="4">
        <v>988</v>
      </c>
      <c r="AL49" s="4">
        <v>37</v>
      </c>
      <c r="AM49" s="4">
        <v>573</v>
      </c>
      <c r="AN49" s="4">
        <v>80</v>
      </c>
      <c r="AO49" s="4">
        <v>13.765202</v>
      </c>
      <c r="AP49" s="4">
        <v>301.10000000000002</v>
      </c>
      <c r="AQ49" s="4">
        <v>0</v>
      </c>
      <c r="AR49" s="4">
        <v>97</v>
      </c>
      <c r="AS49" s="4">
        <v>32776</v>
      </c>
      <c r="AT49" s="4">
        <v>0.72199999999999998</v>
      </c>
      <c r="AU49" s="4">
        <v>11.186999999999999</v>
      </c>
      <c r="AV49" s="4">
        <v>19055</v>
      </c>
      <c r="AW49" s="4">
        <v>0</v>
      </c>
      <c r="AX49" s="4">
        <v>0.64</v>
      </c>
      <c r="AY49">
        <v>0.92035714285714287</v>
      </c>
      <c r="AZ49" t="s">
        <v>68</v>
      </c>
      <c r="BA49" t="s">
        <v>286</v>
      </c>
      <c r="BB49">
        <v>1</v>
      </c>
      <c r="BC49" t="s">
        <v>309</v>
      </c>
      <c r="BD49">
        <v>5</v>
      </c>
      <c r="BE49">
        <v>19276.422999999999</v>
      </c>
      <c r="BF49">
        <v>0.26571034470451288</v>
      </c>
      <c r="BG49">
        <v>0.24454841367983204</v>
      </c>
      <c r="BH49">
        <v>244512.49599999998</v>
      </c>
      <c r="BI49">
        <v>2.0947579709791192E-2</v>
      </c>
      <c r="BJ49">
        <v>1.9279254611475678E-2</v>
      </c>
      <c r="BK49">
        <v>1</v>
      </c>
      <c r="BL49" t="s">
        <v>68</v>
      </c>
      <c r="BM49">
        <v>0</v>
      </c>
      <c r="BN49" t="s">
        <v>267</v>
      </c>
    </row>
    <row r="50" spans="1:66">
      <c r="A50" s="137" t="str">
        <f t="shared" si="96"/>
        <v>신화여객</v>
      </c>
      <c r="B50" s="137" t="str">
        <f t="shared" si="97"/>
        <v>555</v>
      </c>
      <c r="C50" s="138" t="str">
        <f t="shared" si="98"/>
        <v>72바1106</v>
      </c>
      <c r="D50" s="113" t="str">
        <f t="shared" si="99"/>
        <v>중형</v>
      </c>
      <c r="E50" s="109" t="str">
        <f t="shared" si="100"/>
        <v>C</v>
      </c>
      <c r="F50" s="158">
        <f t="shared" si="101"/>
        <v>0.85172413793103463</v>
      </c>
      <c r="G50" s="159">
        <f t="shared" si="102"/>
        <v>2.4700000000000002</v>
      </c>
      <c r="H50" s="160">
        <f t="shared" si="103"/>
        <v>2.9</v>
      </c>
      <c r="I50" s="161">
        <f t="shared" si="104"/>
        <v>4705.3879999999999</v>
      </c>
      <c r="J50" s="162">
        <f t="shared" si="105"/>
        <v>2.9849402298441578E-2</v>
      </c>
      <c r="K50" s="162">
        <f t="shared" si="106"/>
        <v>0.45201842796348501</v>
      </c>
      <c r="L50" s="162">
        <f t="shared" si="107"/>
        <v>0.21039710221558774</v>
      </c>
      <c r="M50" s="163">
        <f t="shared" si="108"/>
        <v>9.609</v>
      </c>
      <c r="N50" s="164">
        <f t="shared" si="109"/>
        <v>0.72299999999999998</v>
      </c>
      <c r="O50" s="164">
        <f t="shared" si="110"/>
        <v>15.535</v>
      </c>
      <c r="P50" s="165">
        <f t="shared" si="111"/>
        <v>0</v>
      </c>
      <c r="Q50" s="166">
        <f t="shared" si="112"/>
        <v>79</v>
      </c>
      <c r="R50" s="167">
        <f t="shared" si="113"/>
        <v>22.788643884270378</v>
      </c>
      <c r="S50" s="139">
        <f t="shared" si="114"/>
        <v>34</v>
      </c>
      <c r="T50" s="139">
        <f t="shared" si="115"/>
        <v>731</v>
      </c>
      <c r="U50" t="s">
        <v>116</v>
      </c>
      <c r="V50" t="s">
        <v>120</v>
      </c>
      <c r="W50" t="s">
        <v>116</v>
      </c>
      <c r="X50" s="4" t="s">
        <v>120</v>
      </c>
      <c r="Y50" s="4" t="s">
        <v>319</v>
      </c>
      <c r="Z50" s="4" t="s">
        <v>164</v>
      </c>
      <c r="AA50" s="4" t="s">
        <v>48</v>
      </c>
      <c r="AB50" s="4">
        <v>524</v>
      </c>
      <c r="AC50" s="4">
        <v>4705.3879999999999</v>
      </c>
      <c r="AD50" s="4">
        <v>1904.953</v>
      </c>
      <c r="AE50" s="4">
        <v>2.4700000000000002</v>
      </c>
      <c r="AF50" s="4">
        <v>2.9</v>
      </c>
      <c r="AG50" s="4">
        <v>9.609</v>
      </c>
      <c r="AH50" s="4">
        <v>398.50740999999999</v>
      </c>
      <c r="AI50" s="4">
        <v>11.895208</v>
      </c>
      <c r="AJ50" s="4">
        <v>180.13269299999999</v>
      </c>
      <c r="AK50" s="4">
        <v>990</v>
      </c>
      <c r="AL50" s="4">
        <v>34</v>
      </c>
      <c r="AM50" s="4">
        <v>731</v>
      </c>
      <c r="AN50" s="4">
        <v>79</v>
      </c>
      <c r="AO50" s="4">
        <v>11.807529000000001</v>
      </c>
      <c r="AP50" s="4">
        <v>552.6</v>
      </c>
      <c r="AQ50" s="4">
        <v>0</v>
      </c>
      <c r="AR50" s="4">
        <v>236</v>
      </c>
      <c r="AS50" s="4">
        <v>147324</v>
      </c>
      <c r="AT50" s="4">
        <v>0.72299999999999998</v>
      </c>
      <c r="AU50" s="4">
        <v>15.535</v>
      </c>
      <c r="AV50" s="4">
        <v>0</v>
      </c>
      <c r="AW50" s="4">
        <v>0</v>
      </c>
      <c r="AX50" s="4">
        <v>0.6</v>
      </c>
      <c r="AY50">
        <v>0.85172413793103463</v>
      </c>
      <c r="AZ50" t="s">
        <v>69</v>
      </c>
      <c r="BA50" t="s">
        <v>286</v>
      </c>
      <c r="BB50">
        <v>1</v>
      </c>
      <c r="BC50" t="s">
        <v>289</v>
      </c>
      <c r="BD50">
        <v>1</v>
      </c>
      <c r="BE50">
        <v>19276.422999999999</v>
      </c>
      <c r="BF50">
        <v>0.24410068195743578</v>
      </c>
      <c r="BG50">
        <v>0.20790644290857466</v>
      </c>
      <c r="BH50">
        <v>244512.49599999998</v>
      </c>
      <c r="BI50">
        <v>1.9243957167735103E-2</v>
      </c>
      <c r="BJ50">
        <v>1.6390542829070934E-2</v>
      </c>
      <c r="BK50">
        <v>1</v>
      </c>
      <c r="BL50" t="s">
        <v>67</v>
      </c>
      <c r="BM50">
        <v>1</v>
      </c>
      <c r="BN50" t="s">
        <v>306</v>
      </c>
    </row>
    <row r="51" spans="1:66">
      <c r="A51" s="140" t="str">
        <f t="shared" si="96"/>
        <v>신화여객</v>
      </c>
      <c r="B51" s="140" t="str">
        <f t="shared" si="97"/>
        <v>555</v>
      </c>
      <c r="C51" s="141" t="str">
        <f t="shared" si="98"/>
        <v>73아2101</v>
      </c>
      <c r="D51" s="129" t="str">
        <f t="shared" si="99"/>
        <v>중형</v>
      </c>
      <c r="E51" s="125" t="str">
        <f t="shared" si="100"/>
        <v>S</v>
      </c>
      <c r="F51" s="148">
        <f t="shared" si="101"/>
        <v>1.0151851851851852</v>
      </c>
      <c r="G51" s="149">
        <f t="shared" si="102"/>
        <v>2.7410000000000001</v>
      </c>
      <c r="H51" s="150">
        <f t="shared" si="103"/>
        <v>2.7</v>
      </c>
      <c r="I51" s="151">
        <f t="shared" si="104"/>
        <v>3625.6080000000002</v>
      </c>
      <c r="J51" s="152">
        <f t="shared" si="105"/>
        <v>3.2458675176042354E-2</v>
      </c>
      <c r="K51" s="152">
        <f t="shared" si="106"/>
        <v>0.38559316437166097</v>
      </c>
      <c r="L51" s="152">
        <f t="shared" si="107"/>
        <v>0.27443672895690874</v>
      </c>
      <c r="M51" s="153">
        <f t="shared" si="108"/>
        <v>8.4600000000000009</v>
      </c>
      <c r="N51" s="154">
        <f t="shared" si="109"/>
        <v>0.221</v>
      </c>
      <c r="O51" s="154">
        <f t="shared" si="110"/>
        <v>8.8810000000000002</v>
      </c>
      <c r="P51" s="155">
        <f t="shared" si="111"/>
        <v>0</v>
      </c>
      <c r="Q51" s="156">
        <f t="shared" si="112"/>
        <v>82</v>
      </c>
      <c r="R51" s="157">
        <f t="shared" si="113"/>
        <v>22.416029661505597</v>
      </c>
      <c r="S51" s="142">
        <f t="shared" si="114"/>
        <v>8</v>
      </c>
      <c r="T51" s="142">
        <f t="shared" si="115"/>
        <v>322</v>
      </c>
      <c r="U51" t="s">
        <v>116</v>
      </c>
      <c r="V51" t="s">
        <v>120</v>
      </c>
      <c r="W51" t="s">
        <v>116</v>
      </c>
      <c r="X51" s="4" t="s">
        <v>120</v>
      </c>
      <c r="Y51" s="4" t="s">
        <v>203</v>
      </c>
      <c r="Z51" s="4" t="s">
        <v>164</v>
      </c>
      <c r="AA51" s="4" t="s">
        <v>48</v>
      </c>
      <c r="AB51" s="4">
        <v>524</v>
      </c>
      <c r="AC51" s="4">
        <v>3625.6080000000002</v>
      </c>
      <c r="AD51" s="4">
        <v>1322.9459999999999</v>
      </c>
      <c r="AE51" s="4">
        <v>2.7410000000000001</v>
      </c>
      <c r="AF51" s="4">
        <v>2.7</v>
      </c>
      <c r="AG51" s="4">
        <v>8.4600000000000009</v>
      </c>
      <c r="AH51" s="4">
        <v>277.93155300000001</v>
      </c>
      <c r="AI51" s="4">
        <v>9.0212900000000005</v>
      </c>
      <c r="AJ51" s="4">
        <v>107.16850700000001</v>
      </c>
      <c r="AK51" s="4">
        <v>995</v>
      </c>
      <c r="AL51" s="4">
        <v>8</v>
      </c>
      <c r="AM51" s="4">
        <v>322</v>
      </c>
      <c r="AN51" s="4">
        <v>82</v>
      </c>
      <c r="AO51" s="4">
        <v>13.044967</v>
      </c>
      <c r="AP51" s="4">
        <v>265</v>
      </c>
      <c r="AQ51" s="4">
        <v>0</v>
      </c>
      <c r="AR51" s="4">
        <v>89</v>
      </c>
      <c r="AS51" s="4">
        <v>29736</v>
      </c>
      <c r="AT51" s="4">
        <v>0.221</v>
      </c>
      <c r="AU51" s="4">
        <v>8.8810000000000002</v>
      </c>
      <c r="AV51" s="4">
        <v>11289</v>
      </c>
      <c r="AW51" s="4">
        <v>0</v>
      </c>
      <c r="AX51" s="4">
        <v>0.63</v>
      </c>
      <c r="AY51">
        <v>1.0151851851851852</v>
      </c>
      <c r="AZ51" t="s">
        <v>71</v>
      </c>
      <c r="BA51" t="s">
        <v>286</v>
      </c>
      <c r="BB51">
        <v>1</v>
      </c>
      <c r="BC51" t="s">
        <v>345</v>
      </c>
      <c r="BD51">
        <v>4</v>
      </c>
      <c r="BE51">
        <v>19276.422999999999</v>
      </c>
      <c r="BF51">
        <v>0.18808510271848675</v>
      </c>
      <c r="BG51">
        <v>0.19094120983384155</v>
      </c>
      <c r="BH51">
        <v>244512.49599999998</v>
      </c>
      <c r="BI51">
        <v>1.482790474643063E-2</v>
      </c>
      <c r="BJ51">
        <v>1.5053069225913466E-2</v>
      </c>
      <c r="BK51">
        <v>1</v>
      </c>
      <c r="BL51" t="s">
        <v>71</v>
      </c>
      <c r="BM51">
        <v>0</v>
      </c>
      <c r="BN51" t="s">
        <v>267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9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138</v>
      </c>
      <c r="D4" s="121" t="s">
        <v>153</v>
      </c>
      <c r="E4" s="122" t="s">
        <v>142</v>
      </c>
      <c r="F4" s="120" t="s">
        <v>146</v>
      </c>
      <c r="G4" s="122" t="s">
        <v>144</v>
      </c>
      <c r="H4" s="122" t="s">
        <v>148</v>
      </c>
      <c r="I4" s="123" t="s">
        <v>150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159</v>
      </c>
      <c r="Q4" s="214" t="s">
        <v>43</v>
      </c>
      <c r="R4" s="214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355</v>
      </c>
      <c r="AN4" s="13"/>
      <c r="AO4" t="s">
        <v>162</v>
      </c>
      <c r="AP4" t="s">
        <v>356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357</v>
      </c>
      <c r="AY4" t="s">
        <v>123</v>
      </c>
      <c r="AZ4" t="s">
        <v>358</v>
      </c>
      <c r="BA4" t="s">
        <v>359</v>
      </c>
      <c r="BB4" t="s">
        <v>360</v>
      </c>
      <c r="BC4" t="s">
        <v>361</v>
      </c>
      <c r="BD4">
        <v>10</v>
      </c>
      <c r="BE4" t="s">
        <v>135</v>
      </c>
      <c r="BF4" t="s">
        <v>136</v>
      </c>
      <c r="BG4" t="s">
        <v>137</v>
      </c>
      <c r="BI4" t="s">
        <v>0</v>
      </c>
      <c r="BJ4" t="s">
        <v>74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158</v>
      </c>
      <c r="BY4" t="s">
        <v>160</v>
      </c>
      <c r="BZ4" t="s">
        <v>161</v>
      </c>
    </row>
    <row r="5" spans="1:78" ht="16.5">
      <c r="A5" s="243" t="str">
        <f>BI5</f>
        <v>신화여객</v>
      </c>
      <c r="B5" s="124" t="str">
        <f>IF(BJ5="NULL", E5, BJ5)</f>
        <v>강천성</v>
      </c>
      <c r="C5" s="125" t="str">
        <f>BK5</f>
        <v>F</v>
      </c>
      <c r="D5" s="126">
        <f>BL5</f>
        <v>0.7769259583360788</v>
      </c>
      <c r="E5" s="127">
        <f>U5</f>
        <v>6074</v>
      </c>
      <c r="F5" s="128" t="str">
        <f t="shared" ref="F5:I6" si="0">BN5</f>
        <v>526</v>
      </c>
      <c r="G5" s="129" t="str">
        <f t="shared" si="0"/>
        <v>72바1109</v>
      </c>
      <c r="H5" s="130">
        <f t="shared" si="0"/>
        <v>4</v>
      </c>
      <c r="I5" s="131">
        <f t="shared" si="0"/>
        <v>2183.2130000000002</v>
      </c>
      <c r="J5" s="132">
        <f>AB5/AA5</f>
        <v>3.5892647323905499E-2</v>
      </c>
      <c r="K5" s="132">
        <f>AC5/AA5</f>
        <v>0.37002167405950048</v>
      </c>
      <c r="L5" s="132">
        <f>AD5/I5</f>
        <v>0.13970235611458889</v>
      </c>
      <c r="M5" s="133">
        <f>Z5</f>
        <v>13.414999999999999</v>
      </c>
      <c r="N5" s="134">
        <f>BV5</f>
        <v>0.59545266540644448</v>
      </c>
      <c r="O5" s="134">
        <f>BW5</f>
        <v>17.313931347972002</v>
      </c>
      <c r="P5" s="215">
        <f>AK5</f>
        <v>22</v>
      </c>
      <c r="Q5" s="216">
        <f>AE5</f>
        <v>13</v>
      </c>
      <c r="R5" s="216">
        <f>AF5</f>
        <v>382</v>
      </c>
      <c r="T5">
        <v>524</v>
      </c>
      <c r="U5">
        <v>6074</v>
      </c>
      <c r="V5" t="s">
        <v>269</v>
      </c>
      <c r="W5">
        <v>2214.8029999999999</v>
      </c>
      <c r="X5">
        <v>896.45399999999995</v>
      </c>
      <c r="Y5">
        <v>2.4710000000000001</v>
      </c>
      <c r="Z5">
        <v>13.414999999999999</v>
      </c>
      <c r="AA5">
        <v>158.40272100000001</v>
      </c>
      <c r="AB5">
        <v>5.6854930000000001</v>
      </c>
      <c r="AC5">
        <v>58.612439999999999</v>
      </c>
      <c r="AD5" s="1">
        <v>305</v>
      </c>
      <c r="AE5">
        <v>13</v>
      </c>
      <c r="AF5">
        <v>382</v>
      </c>
      <c r="AG5">
        <v>64</v>
      </c>
      <c r="AH5">
        <v>13.982101</v>
      </c>
      <c r="AI5">
        <v>8</v>
      </c>
      <c r="AJ5">
        <v>0</v>
      </c>
      <c r="AK5">
        <v>22</v>
      </c>
      <c r="AL5">
        <v>13364</v>
      </c>
      <c r="AM5">
        <v>0.7769259583360788</v>
      </c>
      <c r="AN5" t="s">
        <v>70</v>
      </c>
      <c r="AO5">
        <v>1875.0940000000001</v>
      </c>
      <c r="AP5" t="s">
        <v>457</v>
      </c>
      <c r="AQ5" t="s">
        <v>116</v>
      </c>
      <c r="AR5" t="s">
        <v>119</v>
      </c>
      <c r="AS5" t="s">
        <v>116</v>
      </c>
      <c r="AT5" t="s">
        <v>119</v>
      </c>
      <c r="AU5" t="s">
        <v>198</v>
      </c>
      <c r="AV5" t="s">
        <v>269</v>
      </c>
      <c r="AW5" t="s">
        <v>70</v>
      </c>
      <c r="AX5">
        <v>6074</v>
      </c>
      <c r="AY5" t="s">
        <v>364</v>
      </c>
      <c r="AZ5">
        <v>3</v>
      </c>
      <c r="BA5" t="s">
        <v>458</v>
      </c>
      <c r="BB5">
        <v>4</v>
      </c>
      <c r="BC5">
        <v>1</v>
      </c>
      <c r="BE5" t="s">
        <v>66</v>
      </c>
      <c r="BF5">
        <v>-4</v>
      </c>
      <c r="BG5" t="s">
        <v>348</v>
      </c>
      <c r="BI5" t="s">
        <v>116</v>
      </c>
      <c r="BJ5" t="s">
        <v>269</v>
      </c>
      <c r="BK5" t="s">
        <v>70</v>
      </c>
      <c r="BL5">
        <v>0.7769259583360788</v>
      </c>
      <c r="BM5">
        <v>6074</v>
      </c>
      <c r="BN5" t="s">
        <v>119</v>
      </c>
      <c r="BO5" t="s">
        <v>198</v>
      </c>
      <c r="BP5">
        <v>4</v>
      </c>
      <c r="BQ5">
        <v>2183.2130000000002</v>
      </c>
      <c r="BR5">
        <v>3.5892647323905499E-2</v>
      </c>
      <c r="BS5">
        <v>0.37002167405950048</v>
      </c>
      <c r="BT5">
        <v>0.13770976470593549</v>
      </c>
      <c r="BU5">
        <v>13.414999999999999</v>
      </c>
      <c r="BV5">
        <v>0.59545266540644448</v>
      </c>
      <c r="BW5">
        <v>17.313931347972002</v>
      </c>
      <c r="BX5">
        <v>22</v>
      </c>
      <c r="BY5">
        <v>13</v>
      </c>
      <c r="BZ5">
        <v>382</v>
      </c>
    </row>
    <row r="6" spans="1:78" ht="16.5">
      <c r="A6" s="244" t="str">
        <f>BI6</f>
        <v>신화여객</v>
      </c>
      <c r="B6" s="108" t="str">
        <f>IF(BJ6="NULL", E6, BJ6)</f>
        <v>고동윤</v>
      </c>
      <c r="C6" s="109" t="str">
        <f>BK6</f>
        <v>F</v>
      </c>
      <c r="D6" s="110">
        <f>BL6</f>
        <v>0.79187499999999988</v>
      </c>
      <c r="E6" s="111">
        <f>U6</f>
        <v>5283</v>
      </c>
      <c r="F6" s="112" t="str">
        <f t="shared" si="0"/>
        <v>526</v>
      </c>
      <c r="G6" s="113" t="str">
        <f t="shared" si="0"/>
        <v>72바1103</v>
      </c>
      <c r="H6" s="114">
        <f t="shared" si="0"/>
        <v>1</v>
      </c>
      <c r="I6" s="115">
        <f t="shared" si="0"/>
        <v>2457.3389999999999</v>
      </c>
      <c r="J6" s="116">
        <f>AB6/AA6</f>
        <v>4.8878083538311835E-2</v>
      </c>
      <c r="K6" s="116">
        <f>AC6/AA6</f>
        <v>0.37122775316225448</v>
      </c>
      <c r="L6" s="116">
        <f>AD6/I6</f>
        <v>0.2343998935433817</v>
      </c>
      <c r="M6" s="117">
        <f>Z6</f>
        <v>12.254</v>
      </c>
      <c r="N6" s="118">
        <f>BV6</f>
        <v>0.48833311154871184</v>
      </c>
      <c r="O6" s="118">
        <f>BW6</f>
        <v>21.486656908143321</v>
      </c>
      <c r="P6" s="217">
        <f>AK6</f>
        <v>44</v>
      </c>
      <c r="Q6" s="218">
        <f>AE6</f>
        <v>12</v>
      </c>
      <c r="R6" s="218">
        <f>AF6</f>
        <v>528</v>
      </c>
      <c r="T6">
        <v>524</v>
      </c>
      <c r="U6">
        <v>5283</v>
      </c>
      <c r="V6" t="s">
        <v>298</v>
      </c>
      <c r="W6">
        <v>2457.3389999999999</v>
      </c>
      <c r="X6">
        <v>969.80499999999995</v>
      </c>
      <c r="Y6">
        <v>2.5339999999999998</v>
      </c>
      <c r="Z6">
        <v>12.254</v>
      </c>
      <c r="AA6">
        <v>171.98022900000001</v>
      </c>
      <c r="AB6">
        <v>8.4060640000000006</v>
      </c>
      <c r="AC6">
        <v>63.843834000000001</v>
      </c>
      <c r="AD6" s="1">
        <v>576</v>
      </c>
      <c r="AE6">
        <v>12</v>
      </c>
      <c r="AF6">
        <v>528</v>
      </c>
      <c r="AG6">
        <v>70</v>
      </c>
      <c r="AH6">
        <v>14.288497</v>
      </c>
      <c r="AI6">
        <v>19.8</v>
      </c>
      <c r="AJ6">
        <v>0</v>
      </c>
      <c r="AK6">
        <v>44</v>
      </c>
      <c r="AL6">
        <v>22391</v>
      </c>
      <c r="AM6">
        <v>0.79187499999999988</v>
      </c>
      <c r="AN6" t="s">
        <v>70</v>
      </c>
      <c r="AO6">
        <v>2457.3389999999999</v>
      </c>
      <c r="AP6" t="s">
        <v>459</v>
      </c>
      <c r="AQ6" t="s">
        <v>116</v>
      </c>
      <c r="AR6" t="s">
        <v>119</v>
      </c>
      <c r="AS6" t="s">
        <v>116</v>
      </c>
      <c r="AT6" t="s">
        <v>119</v>
      </c>
      <c r="AU6" t="s">
        <v>299</v>
      </c>
      <c r="AV6" t="s">
        <v>298</v>
      </c>
      <c r="AW6" t="s">
        <v>70</v>
      </c>
      <c r="AX6">
        <v>5283</v>
      </c>
      <c r="AY6" t="s">
        <v>364</v>
      </c>
      <c r="AZ6">
        <v>1</v>
      </c>
      <c r="BA6" t="s">
        <v>365</v>
      </c>
      <c r="BB6">
        <v>1</v>
      </c>
      <c r="BC6">
        <v>1</v>
      </c>
      <c r="BE6" t="s">
        <v>67</v>
      </c>
      <c r="BF6">
        <v>-1</v>
      </c>
      <c r="BG6" t="s">
        <v>348</v>
      </c>
      <c r="BI6" t="s">
        <v>116</v>
      </c>
      <c r="BJ6" t="s">
        <v>298</v>
      </c>
      <c r="BK6" t="s">
        <v>70</v>
      </c>
      <c r="BL6">
        <v>0.79187499999999988</v>
      </c>
      <c r="BM6">
        <v>5283</v>
      </c>
      <c r="BN6" t="s">
        <v>119</v>
      </c>
      <c r="BO6" t="s">
        <v>299</v>
      </c>
      <c r="BP6">
        <v>1</v>
      </c>
      <c r="BQ6">
        <v>2457.3389999999999</v>
      </c>
      <c r="BR6">
        <v>4.8878083538311835E-2</v>
      </c>
      <c r="BS6">
        <v>0.37122775316225448</v>
      </c>
      <c r="BT6">
        <v>0.2343998935433817</v>
      </c>
      <c r="BU6">
        <v>12.254</v>
      </c>
      <c r="BV6">
        <v>0.48833311154871184</v>
      </c>
      <c r="BW6">
        <v>21.486656908143321</v>
      </c>
      <c r="BX6">
        <v>44</v>
      </c>
      <c r="BY6">
        <v>12</v>
      </c>
      <c r="BZ6">
        <v>528</v>
      </c>
    </row>
    <row r="7" spans="1:78" ht="16.5">
      <c r="A7" s="243" t="str">
        <f t="shared" ref="A7:A70" si="1">BI7</f>
        <v>신화여객</v>
      </c>
      <c r="B7" s="124" t="str">
        <f t="shared" ref="B7:B70" si="2">IF(BJ7="NULL", E7, BJ7)</f>
        <v>고한석</v>
      </c>
      <c r="C7" s="125" t="str">
        <f t="shared" ref="C7:C70" si="3">BK7</f>
        <v>B</v>
      </c>
      <c r="D7" s="126">
        <f t="shared" ref="D7:D70" si="4">BL7</f>
        <v>0.93731447595704753</v>
      </c>
      <c r="E7" s="127">
        <f t="shared" ref="E7:E70" si="5">U7</f>
        <v>2677</v>
      </c>
      <c r="F7" s="128" t="str">
        <f t="shared" ref="F7:F70" si="6">BN7</f>
        <v>37</v>
      </c>
      <c r="G7" s="129" t="str">
        <f t="shared" ref="G7:G70" si="7">BO7</f>
        <v>71바6171</v>
      </c>
      <c r="H7" s="130">
        <f t="shared" ref="H7:H70" si="8">BP7</f>
        <v>7</v>
      </c>
      <c r="I7" s="131">
        <f t="shared" ref="I7:I70" si="9">BQ7</f>
        <v>1607.8819999999998</v>
      </c>
      <c r="J7" s="132">
        <f t="shared" ref="J7:J70" si="10">AB7/AA7</f>
        <v>4.5202340015199592E-2</v>
      </c>
      <c r="K7" s="132">
        <f t="shared" ref="K7:K70" si="11">AC7/AA7</f>
        <v>0.35616930773895611</v>
      </c>
      <c r="L7" s="132">
        <f t="shared" ref="L7:L70" si="12">AD7/I7</f>
        <v>0.17849568562867177</v>
      </c>
      <c r="M7" s="133">
        <f t="shared" ref="M7:M70" si="13">Z7</f>
        <v>9.5830000000000002</v>
      </c>
      <c r="N7" s="134">
        <f t="shared" ref="N7:N70" si="14">BV7</f>
        <v>6.2193618685948353E-2</v>
      </c>
      <c r="O7" s="134">
        <f t="shared" ref="O7:O70" si="15">BW7</f>
        <v>5.4108448256775068</v>
      </c>
      <c r="P7" s="215">
        <f t="shared" ref="P7:P70" si="16">AK7</f>
        <v>14</v>
      </c>
      <c r="Q7" s="216">
        <f t="shared" ref="Q7:Q70" si="17">AE7</f>
        <v>1</v>
      </c>
      <c r="R7" s="216">
        <f t="shared" ref="R7:R70" si="18">AF7</f>
        <v>87</v>
      </c>
      <c r="T7">
        <v>524</v>
      </c>
      <c r="U7">
        <v>2677</v>
      </c>
      <c r="V7" t="s">
        <v>300</v>
      </c>
      <c r="W7">
        <v>1607.8820000000001</v>
      </c>
      <c r="X7">
        <v>659.97699999999998</v>
      </c>
      <c r="Y7">
        <v>2.4359999999999999</v>
      </c>
      <c r="Z7">
        <v>9.5830000000000002</v>
      </c>
      <c r="AA7">
        <v>108.185793</v>
      </c>
      <c r="AB7">
        <v>4.8902510000000001</v>
      </c>
      <c r="AC7">
        <v>38.532459000000003</v>
      </c>
      <c r="AD7" s="1">
        <v>287</v>
      </c>
      <c r="AE7">
        <v>1</v>
      </c>
      <c r="AF7">
        <v>87</v>
      </c>
      <c r="AG7">
        <v>82</v>
      </c>
      <c r="AH7">
        <v>14.862228</v>
      </c>
      <c r="AI7">
        <v>180.5</v>
      </c>
      <c r="AJ7">
        <v>0</v>
      </c>
      <c r="AK7">
        <v>14</v>
      </c>
      <c r="AL7">
        <v>3737</v>
      </c>
      <c r="AM7">
        <v>0.93731447595704753</v>
      </c>
      <c r="AN7" t="s">
        <v>68</v>
      </c>
      <c r="AO7">
        <v>465.94499999999999</v>
      </c>
      <c r="AP7" t="s">
        <v>460</v>
      </c>
      <c r="AQ7" t="s">
        <v>116</v>
      </c>
      <c r="AR7" t="s">
        <v>118</v>
      </c>
      <c r="AS7" t="s">
        <v>116</v>
      </c>
      <c r="AT7" t="s">
        <v>118</v>
      </c>
      <c r="AU7" t="s">
        <v>192</v>
      </c>
      <c r="AV7" t="s">
        <v>300</v>
      </c>
      <c r="AW7" t="s">
        <v>68</v>
      </c>
      <c r="AX7">
        <v>2677</v>
      </c>
      <c r="AY7" t="s">
        <v>404</v>
      </c>
      <c r="AZ7">
        <v>1</v>
      </c>
      <c r="BA7" t="s">
        <v>336</v>
      </c>
      <c r="BB7">
        <v>7</v>
      </c>
      <c r="BC7">
        <v>1</v>
      </c>
      <c r="BE7" t="s">
        <v>68</v>
      </c>
      <c r="BF7">
        <v>0</v>
      </c>
      <c r="BG7" t="s">
        <v>267</v>
      </c>
      <c r="BI7" t="s">
        <v>116</v>
      </c>
      <c r="BJ7" t="s">
        <v>300</v>
      </c>
      <c r="BK7" t="s">
        <v>68</v>
      </c>
      <c r="BL7">
        <v>0.93731447595704753</v>
      </c>
      <c r="BM7">
        <v>2677</v>
      </c>
      <c r="BN7" t="s">
        <v>118</v>
      </c>
      <c r="BO7" t="s">
        <v>192</v>
      </c>
      <c r="BP7">
        <v>7</v>
      </c>
      <c r="BQ7">
        <v>1607.8819999999998</v>
      </c>
      <c r="BR7">
        <v>4.5202340015199592E-2</v>
      </c>
      <c r="BS7">
        <v>0.35616930773895611</v>
      </c>
      <c r="BT7">
        <v>0.17849568562867174</v>
      </c>
      <c r="BU7">
        <v>9.5830000000000002</v>
      </c>
      <c r="BV7">
        <v>6.2193618685948353E-2</v>
      </c>
      <c r="BW7">
        <v>5.4108448256775068</v>
      </c>
      <c r="BX7">
        <v>14</v>
      </c>
      <c r="BY7">
        <v>1</v>
      </c>
      <c r="BZ7">
        <v>87</v>
      </c>
    </row>
    <row r="8" spans="1:78" ht="16.5">
      <c r="A8" s="244" t="str">
        <f t="shared" si="1"/>
        <v>신화여객</v>
      </c>
      <c r="B8" s="108" t="str">
        <f t="shared" si="2"/>
        <v>곽현용</v>
      </c>
      <c r="C8" s="109" t="str">
        <f t="shared" si="3"/>
        <v>C</v>
      </c>
      <c r="D8" s="110">
        <f t="shared" si="4"/>
        <v>0.8892608623243452</v>
      </c>
      <c r="E8" s="111">
        <f t="shared" si="5"/>
        <v>3788</v>
      </c>
      <c r="F8" s="112" t="str">
        <f t="shared" si="6"/>
        <v>34</v>
      </c>
      <c r="G8" s="113" t="str">
        <f t="shared" si="7"/>
        <v>71바6152</v>
      </c>
      <c r="H8" s="114">
        <f t="shared" si="8"/>
        <v>3</v>
      </c>
      <c r="I8" s="115">
        <f t="shared" si="9"/>
        <v>2511.9389999999999</v>
      </c>
      <c r="J8" s="116">
        <f t="shared" si="10"/>
        <v>1.0488052570536767E-2</v>
      </c>
      <c r="K8" s="116">
        <f t="shared" si="11"/>
        <v>0.32844750255718436</v>
      </c>
      <c r="L8" s="116">
        <f t="shared" si="12"/>
        <v>0.1480927681762973</v>
      </c>
      <c r="M8" s="117">
        <f t="shared" si="13"/>
        <v>9.1329999999999991</v>
      </c>
      <c r="N8" s="118">
        <f t="shared" si="14"/>
        <v>0</v>
      </c>
      <c r="O8" s="118">
        <f t="shared" si="15"/>
        <v>8.0814064354269757</v>
      </c>
      <c r="P8" s="217">
        <f t="shared" si="16"/>
        <v>9</v>
      </c>
      <c r="Q8" s="218">
        <f t="shared" si="17"/>
        <v>0</v>
      </c>
      <c r="R8" s="218">
        <f t="shared" si="18"/>
        <v>203</v>
      </c>
      <c r="T8">
        <v>524</v>
      </c>
      <c r="U8">
        <v>3788</v>
      </c>
      <c r="V8" t="s">
        <v>204</v>
      </c>
      <c r="W8">
        <v>2511.9389999999999</v>
      </c>
      <c r="X8">
        <v>1125.2049999999999</v>
      </c>
      <c r="Y8">
        <v>2.2320000000000002</v>
      </c>
      <c r="Z8">
        <v>9.1329999999999991</v>
      </c>
      <c r="AA8">
        <v>163.06411399999999</v>
      </c>
      <c r="AB8">
        <v>1.7102250000000001</v>
      </c>
      <c r="AC8">
        <v>53.558000999999997</v>
      </c>
      <c r="AD8" s="1">
        <v>372</v>
      </c>
      <c r="AE8">
        <v>0</v>
      </c>
      <c r="AF8">
        <v>203</v>
      </c>
      <c r="AG8">
        <v>76</v>
      </c>
      <c r="AH8">
        <v>15.404609000000001</v>
      </c>
      <c r="AI8">
        <v>1100.0999999999999</v>
      </c>
      <c r="AJ8">
        <v>0</v>
      </c>
      <c r="AK8">
        <v>9</v>
      </c>
      <c r="AL8">
        <v>673</v>
      </c>
      <c r="AM8">
        <v>0.8892608623243452</v>
      </c>
      <c r="AN8" t="s">
        <v>69</v>
      </c>
      <c r="AO8">
        <v>2047.9469999999999</v>
      </c>
      <c r="AP8" t="s">
        <v>461</v>
      </c>
      <c r="AQ8" t="s">
        <v>116</v>
      </c>
      <c r="AR8" t="s">
        <v>117</v>
      </c>
      <c r="AS8" t="s">
        <v>116</v>
      </c>
      <c r="AT8" t="s">
        <v>117</v>
      </c>
      <c r="AU8" t="s">
        <v>171</v>
      </c>
      <c r="AV8" t="s">
        <v>204</v>
      </c>
      <c r="AW8" t="s">
        <v>69</v>
      </c>
      <c r="AX8">
        <v>3788</v>
      </c>
      <c r="AY8" t="s">
        <v>368</v>
      </c>
      <c r="AZ8">
        <v>2</v>
      </c>
      <c r="BA8" t="s">
        <v>305</v>
      </c>
      <c r="BB8">
        <v>3</v>
      </c>
      <c r="BC8">
        <v>1</v>
      </c>
      <c r="BE8" t="s">
        <v>69</v>
      </c>
      <c r="BF8">
        <v>0</v>
      </c>
      <c r="BG8" t="s">
        <v>267</v>
      </c>
      <c r="BI8" t="s">
        <v>116</v>
      </c>
      <c r="BJ8" t="s">
        <v>204</v>
      </c>
      <c r="BK8" t="s">
        <v>69</v>
      </c>
      <c r="BL8">
        <v>0.8892608623243452</v>
      </c>
      <c r="BM8">
        <v>3788</v>
      </c>
      <c r="BN8" t="s">
        <v>117</v>
      </c>
      <c r="BO8" t="s">
        <v>171</v>
      </c>
      <c r="BP8">
        <v>3</v>
      </c>
      <c r="BQ8">
        <v>2511.9389999999999</v>
      </c>
      <c r="BR8">
        <v>1.0488052570536767E-2</v>
      </c>
      <c r="BS8">
        <v>0.32844750255718436</v>
      </c>
      <c r="BT8">
        <v>0.1480927681762973</v>
      </c>
      <c r="BU8">
        <v>9.1329999999999991</v>
      </c>
      <c r="BV8">
        <v>0</v>
      </c>
      <c r="BW8">
        <v>8.0814064354269757</v>
      </c>
      <c r="BX8">
        <v>9</v>
      </c>
      <c r="BY8">
        <v>0</v>
      </c>
      <c r="BZ8">
        <v>203</v>
      </c>
    </row>
    <row r="9" spans="1:78" ht="16.5">
      <c r="A9" s="243" t="str">
        <f t="shared" si="1"/>
        <v>신화여객</v>
      </c>
      <c r="B9" s="124" t="str">
        <f t="shared" si="2"/>
        <v>권기홍</v>
      </c>
      <c r="C9" s="125" t="str">
        <f t="shared" si="3"/>
        <v>D</v>
      </c>
      <c r="D9" s="126">
        <f t="shared" si="4"/>
        <v>0.83556755913426717</v>
      </c>
      <c r="E9" s="127">
        <f t="shared" si="5"/>
        <v>484</v>
      </c>
      <c r="F9" s="128" t="str">
        <f t="shared" si="6"/>
        <v>34</v>
      </c>
      <c r="G9" s="129" t="str">
        <f t="shared" si="7"/>
        <v>71바1115</v>
      </c>
      <c r="H9" s="130">
        <f t="shared" si="8"/>
        <v>3</v>
      </c>
      <c r="I9" s="131">
        <f t="shared" si="9"/>
        <v>2460.4470000000001</v>
      </c>
      <c r="J9" s="132">
        <f t="shared" si="10"/>
        <v>5.2332280145197481E-2</v>
      </c>
      <c r="K9" s="132">
        <f t="shared" si="11"/>
        <v>0.35653281922614621</v>
      </c>
      <c r="L9" s="132">
        <f t="shared" si="12"/>
        <v>0.13696698201586946</v>
      </c>
      <c r="M9" s="133">
        <f t="shared" si="13"/>
        <v>10.927</v>
      </c>
      <c r="N9" s="134">
        <f t="shared" si="14"/>
        <v>0</v>
      </c>
      <c r="O9" s="134">
        <f t="shared" si="15"/>
        <v>16.338494590617071</v>
      </c>
      <c r="P9" s="215">
        <f t="shared" si="16"/>
        <v>41</v>
      </c>
      <c r="Q9" s="216">
        <f t="shared" si="17"/>
        <v>0</v>
      </c>
      <c r="R9" s="216">
        <f t="shared" si="18"/>
        <v>402</v>
      </c>
      <c r="T9">
        <v>524</v>
      </c>
      <c r="U9">
        <v>484</v>
      </c>
      <c r="V9" t="s">
        <v>205</v>
      </c>
      <c r="W9">
        <v>2460.4470000000001</v>
      </c>
      <c r="X9">
        <v>1138.981</v>
      </c>
      <c r="Y9">
        <v>2.16</v>
      </c>
      <c r="Z9">
        <v>10.927</v>
      </c>
      <c r="AA9">
        <v>171.89774600000001</v>
      </c>
      <c r="AB9">
        <v>8.9958010000000002</v>
      </c>
      <c r="AC9">
        <v>61.287188</v>
      </c>
      <c r="AD9" s="1">
        <v>337</v>
      </c>
      <c r="AE9">
        <v>0</v>
      </c>
      <c r="AF9">
        <v>402</v>
      </c>
      <c r="AG9">
        <v>75</v>
      </c>
      <c r="AH9">
        <v>14.313433</v>
      </c>
      <c r="AI9">
        <v>749.8</v>
      </c>
      <c r="AJ9">
        <v>0</v>
      </c>
      <c r="AK9">
        <v>41</v>
      </c>
      <c r="AL9">
        <v>18739</v>
      </c>
      <c r="AM9">
        <v>0.83556755913426717</v>
      </c>
      <c r="AN9" t="s">
        <v>67</v>
      </c>
      <c r="AO9">
        <v>2203.75</v>
      </c>
      <c r="AP9" t="s">
        <v>462</v>
      </c>
      <c r="AQ9" t="s">
        <v>116</v>
      </c>
      <c r="AR9" t="s">
        <v>117</v>
      </c>
      <c r="AS9" t="s">
        <v>116</v>
      </c>
      <c r="AT9" t="s">
        <v>117</v>
      </c>
      <c r="AU9" t="s">
        <v>168</v>
      </c>
      <c r="AV9" t="s">
        <v>205</v>
      </c>
      <c r="AW9" t="s">
        <v>67</v>
      </c>
      <c r="AX9">
        <v>484</v>
      </c>
      <c r="AY9" t="s">
        <v>374</v>
      </c>
      <c r="AZ9">
        <v>4</v>
      </c>
      <c r="BA9" t="s">
        <v>260</v>
      </c>
      <c r="BB9">
        <v>3</v>
      </c>
      <c r="BC9">
        <v>1</v>
      </c>
      <c r="BE9" t="s">
        <v>69</v>
      </c>
      <c r="BF9">
        <v>-1</v>
      </c>
      <c r="BG9" t="s">
        <v>348</v>
      </c>
      <c r="BI9" t="s">
        <v>116</v>
      </c>
      <c r="BJ9" t="s">
        <v>205</v>
      </c>
      <c r="BK9" t="s">
        <v>67</v>
      </c>
      <c r="BL9">
        <v>0.83556755913426717</v>
      </c>
      <c r="BM9">
        <v>484</v>
      </c>
      <c r="BN9" t="s">
        <v>117</v>
      </c>
      <c r="BO9" t="s">
        <v>168</v>
      </c>
      <c r="BP9">
        <v>3</v>
      </c>
      <c r="BQ9">
        <v>2460.4470000000001</v>
      </c>
      <c r="BR9">
        <v>5.2332280145197481E-2</v>
      </c>
      <c r="BS9">
        <v>0.35653281922614621</v>
      </c>
      <c r="BT9">
        <v>0.13696698201586946</v>
      </c>
      <c r="BU9">
        <v>10.927</v>
      </c>
      <c r="BV9">
        <v>0</v>
      </c>
      <c r="BW9">
        <v>16.338494590617071</v>
      </c>
      <c r="BX9">
        <v>41</v>
      </c>
      <c r="BY9">
        <v>0</v>
      </c>
      <c r="BZ9">
        <v>402</v>
      </c>
    </row>
    <row r="10" spans="1:78" ht="16.5">
      <c r="A10" s="244" t="str">
        <f t="shared" si="1"/>
        <v>신화여객</v>
      </c>
      <c r="B10" s="108" t="str">
        <f t="shared" si="2"/>
        <v>권오선</v>
      </c>
      <c r="C10" s="109" t="str">
        <f t="shared" si="3"/>
        <v>D</v>
      </c>
      <c r="D10" s="110">
        <f t="shared" si="4"/>
        <v>0.83791379162186208</v>
      </c>
      <c r="E10" s="111">
        <f t="shared" si="5"/>
        <v>3126</v>
      </c>
      <c r="F10" s="112" t="str">
        <f t="shared" si="6"/>
        <v>37</v>
      </c>
      <c r="G10" s="113" t="str">
        <f t="shared" si="7"/>
        <v>71바6164</v>
      </c>
      <c r="H10" s="114">
        <f t="shared" si="8"/>
        <v>2</v>
      </c>
      <c r="I10" s="115">
        <f t="shared" si="9"/>
        <v>1026.751</v>
      </c>
      <c r="J10" s="116">
        <f t="shared" si="10"/>
        <v>2.1058609627021975E-2</v>
      </c>
      <c r="K10" s="116">
        <f t="shared" si="11"/>
        <v>0.36865738337148557</v>
      </c>
      <c r="L10" s="116">
        <f t="shared" si="12"/>
        <v>0.20452865397744927</v>
      </c>
      <c r="M10" s="117">
        <f t="shared" si="13"/>
        <v>12.298999999999999</v>
      </c>
      <c r="N10" s="118">
        <f t="shared" si="14"/>
        <v>2.3374703311708487</v>
      </c>
      <c r="O10" s="118">
        <f t="shared" si="15"/>
        <v>17.044054498120772</v>
      </c>
      <c r="P10" s="217">
        <f t="shared" si="16"/>
        <v>2</v>
      </c>
      <c r="Q10" s="218">
        <f t="shared" si="17"/>
        <v>24</v>
      </c>
      <c r="R10" s="218">
        <f t="shared" si="18"/>
        <v>175</v>
      </c>
      <c r="T10">
        <v>524</v>
      </c>
      <c r="U10">
        <v>3126</v>
      </c>
      <c r="V10" t="s">
        <v>310</v>
      </c>
      <c r="W10">
        <v>1026.751</v>
      </c>
      <c r="X10">
        <v>472.93</v>
      </c>
      <c r="Y10">
        <v>2.1709999999999998</v>
      </c>
      <c r="Z10">
        <v>12.298999999999999</v>
      </c>
      <c r="AA10">
        <v>66.374420000000001</v>
      </c>
      <c r="AB10">
        <v>1.397753</v>
      </c>
      <c r="AC10">
        <v>24.46942</v>
      </c>
      <c r="AD10" s="1">
        <v>210</v>
      </c>
      <c r="AE10">
        <v>24</v>
      </c>
      <c r="AF10">
        <v>175</v>
      </c>
      <c r="AG10">
        <v>66</v>
      </c>
      <c r="AH10">
        <v>15.469075999999999</v>
      </c>
      <c r="AI10">
        <v>35.799999999999997</v>
      </c>
      <c r="AJ10">
        <v>0</v>
      </c>
      <c r="AK10">
        <v>2</v>
      </c>
      <c r="AL10">
        <v>1566</v>
      </c>
      <c r="AM10">
        <v>0.83791379162186208</v>
      </c>
      <c r="AN10" t="s">
        <v>67</v>
      </c>
      <c r="AO10">
        <v>966.47799999999995</v>
      </c>
      <c r="AP10" t="s">
        <v>463</v>
      </c>
      <c r="AQ10" t="s">
        <v>116</v>
      </c>
      <c r="AR10" t="s">
        <v>118</v>
      </c>
      <c r="AS10" t="s">
        <v>116</v>
      </c>
      <c r="AT10" t="s">
        <v>118</v>
      </c>
      <c r="AU10" t="s">
        <v>311</v>
      </c>
      <c r="AV10" t="s">
        <v>310</v>
      </c>
      <c r="AW10" t="s">
        <v>67</v>
      </c>
      <c r="AX10">
        <v>3126</v>
      </c>
      <c r="AY10" t="s">
        <v>366</v>
      </c>
      <c r="AZ10">
        <v>1</v>
      </c>
      <c r="BA10" t="s">
        <v>281</v>
      </c>
      <c r="BB10">
        <v>2</v>
      </c>
      <c r="BC10">
        <v>1</v>
      </c>
      <c r="BE10" t="s">
        <v>67</v>
      </c>
      <c r="BF10">
        <v>0</v>
      </c>
      <c r="BG10" t="s">
        <v>267</v>
      </c>
      <c r="BI10" t="s">
        <v>116</v>
      </c>
      <c r="BJ10" t="s">
        <v>310</v>
      </c>
      <c r="BK10" t="s">
        <v>67</v>
      </c>
      <c r="BL10">
        <v>0.83791379162186208</v>
      </c>
      <c r="BM10">
        <v>3126</v>
      </c>
      <c r="BN10" t="s">
        <v>118</v>
      </c>
      <c r="BO10" t="s">
        <v>311</v>
      </c>
      <c r="BP10">
        <v>2</v>
      </c>
      <c r="BQ10">
        <v>1026.751</v>
      </c>
      <c r="BR10">
        <v>2.1058609627021975E-2</v>
      </c>
      <c r="BS10">
        <v>0.36865738337148557</v>
      </c>
      <c r="BT10">
        <v>0.20452865397744927</v>
      </c>
      <c r="BU10">
        <v>12.298999999999999</v>
      </c>
      <c r="BV10">
        <v>2.3374703311708487</v>
      </c>
      <c r="BW10">
        <v>17.044054498120772</v>
      </c>
      <c r="BX10">
        <v>2</v>
      </c>
      <c r="BY10">
        <v>24</v>
      </c>
      <c r="BZ10">
        <v>175</v>
      </c>
    </row>
    <row r="11" spans="1:78" ht="16.5">
      <c r="A11" s="243" t="str">
        <f t="shared" si="1"/>
        <v>신화여객</v>
      </c>
      <c r="B11" s="124" t="str">
        <f t="shared" si="2"/>
        <v>김대원</v>
      </c>
      <c r="C11" s="125" t="str">
        <f t="shared" si="3"/>
        <v>B</v>
      </c>
      <c r="D11" s="126">
        <f t="shared" si="4"/>
        <v>0.94515772978585499</v>
      </c>
      <c r="E11" s="127">
        <f t="shared" si="5"/>
        <v>1321</v>
      </c>
      <c r="F11" s="128" t="str">
        <f t="shared" si="6"/>
        <v>526</v>
      </c>
      <c r="G11" s="129" t="str">
        <f t="shared" si="7"/>
        <v>71바5107</v>
      </c>
      <c r="H11" s="130">
        <f t="shared" si="8"/>
        <v>2</v>
      </c>
      <c r="I11" s="131">
        <f t="shared" si="9"/>
        <v>2442.3420000000001</v>
      </c>
      <c r="J11" s="132">
        <f t="shared" si="10"/>
        <v>2.6535863898092604E-2</v>
      </c>
      <c r="K11" s="132">
        <f t="shared" si="11"/>
        <v>0.3212133939134586</v>
      </c>
      <c r="L11" s="132">
        <f t="shared" si="12"/>
        <v>0.20513097674281489</v>
      </c>
      <c r="M11" s="133">
        <f t="shared" si="13"/>
        <v>9.2270000000000003</v>
      </c>
      <c r="N11" s="134">
        <f t="shared" si="14"/>
        <v>0.24566584041055675</v>
      </c>
      <c r="O11" s="134">
        <f t="shared" si="15"/>
        <v>3.6849876061583511</v>
      </c>
      <c r="P11" s="215">
        <f t="shared" si="16"/>
        <v>0</v>
      </c>
      <c r="Q11" s="216">
        <f t="shared" si="17"/>
        <v>6</v>
      </c>
      <c r="R11" s="216">
        <f t="shared" si="18"/>
        <v>90</v>
      </c>
      <c r="T11">
        <v>524</v>
      </c>
      <c r="U11">
        <v>1321</v>
      </c>
      <c r="V11" t="s">
        <v>206</v>
      </c>
      <c r="W11">
        <v>2442.3420000000001</v>
      </c>
      <c r="X11">
        <v>808.77099999999996</v>
      </c>
      <c r="Y11">
        <v>3.02</v>
      </c>
      <c r="Z11">
        <v>9.2270000000000003</v>
      </c>
      <c r="AA11">
        <v>150.72688099999999</v>
      </c>
      <c r="AB11">
        <v>3.9996679999999998</v>
      </c>
      <c r="AC11">
        <v>48.415492999999998</v>
      </c>
      <c r="AD11" s="1">
        <v>501</v>
      </c>
      <c r="AE11">
        <v>6</v>
      </c>
      <c r="AF11">
        <v>90</v>
      </c>
      <c r="AG11">
        <v>68</v>
      </c>
      <c r="AH11">
        <v>16.203758000000001</v>
      </c>
      <c r="AI11">
        <v>40.9</v>
      </c>
      <c r="AJ11">
        <v>0</v>
      </c>
      <c r="AK11">
        <v>0</v>
      </c>
      <c r="AL11">
        <v>0</v>
      </c>
      <c r="AM11">
        <v>0.94515772978585499</v>
      </c>
      <c r="AN11" t="s">
        <v>68</v>
      </c>
      <c r="AO11">
        <v>2337.8679999999999</v>
      </c>
      <c r="AP11" t="s">
        <v>464</v>
      </c>
      <c r="AQ11" t="s">
        <v>116</v>
      </c>
      <c r="AR11" t="s">
        <v>119</v>
      </c>
      <c r="AS11" t="s">
        <v>116</v>
      </c>
      <c r="AT11" t="s">
        <v>119</v>
      </c>
      <c r="AU11" t="s">
        <v>195</v>
      </c>
      <c r="AV11" t="s">
        <v>206</v>
      </c>
      <c r="AW11" t="s">
        <v>68</v>
      </c>
      <c r="AX11">
        <v>1321</v>
      </c>
      <c r="AY11" t="s">
        <v>370</v>
      </c>
      <c r="AZ11">
        <v>1</v>
      </c>
      <c r="BA11" t="s">
        <v>373</v>
      </c>
      <c r="BB11">
        <v>2</v>
      </c>
      <c r="BC11">
        <v>1</v>
      </c>
      <c r="BE11" t="s">
        <v>68</v>
      </c>
      <c r="BF11">
        <v>0</v>
      </c>
      <c r="BG11" t="s">
        <v>267</v>
      </c>
      <c r="BI11" t="s">
        <v>116</v>
      </c>
      <c r="BJ11" t="s">
        <v>206</v>
      </c>
      <c r="BK11" t="s">
        <v>68</v>
      </c>
      <c r="BL11">
        <v>0.94515772978585499</v>
      </c>
      <c r="BM11">
        <v>1321</v>
      </c>
      <c r="BN11" t="s">
        <v>119</v>
      </c>
      <c r="BO11" t="s">
        <v>195</v>
      </c>
      <c r="BP11">
        <v>2</v>
      </c>
      <c r="BQ11">
        <v>2442.3420000000001</v>
      </c>
      <c r="BR11">
        <v>2.6535863898092604E-2</v>
      </c>
      <c r="BS11">
        <v>0.3212133939134586</v>
      </c>
      <c r="BT11">
        <v>0.20513097674281489</v>
      </c>
      <c r="BU11">
        <v>9.2270000000000003</v>
      </c>
      <c r="BV11">
        <v>0.24566584041055675</v>
      </c>
      <c r="BW11">
        <v>3.6849876061583511</v>
      </c>
      <c r="BX11">
        <v>0</v>
      </c>
      <c r="BY11">
        <v>6</v>
      </c>
      <c r="BZ11">
        <v>90</v>
      </c>
    </row>
    <row r="12" spans="1:78" ht="16.5">
      <c r="A12" s="244" t="str">
        <f t="shared" si="1"/>
        <v>신화여객</v>
      </c>
      <c r="B12" s="108" t="str">
        <f t="shared" si="2"/>
        <v>김동호</v>
      </c>
      <c r="C12" s="109" t="str">
        <f t="shared" si="3"/>
        <v>S</v>
      </c>
      <c r="D12" s="110">
        <f t="shared" si="4"/>
        <v>1.0492270178178724</v>
      </c>
      <c r="E12" s="111">
        <f t="shared" si="5"/>
        <v>700</v>
      </c>
      <c r="F12" s="112" t="str">
        <f t="shared" si="6"/>
        <v>37</v>
      </c>
      <c r="G12" s="113" t="str">
        <f t="shared" si="7"/>
        <v>71바6165</v>
      </c>
      <c r="H12" s="114">
        <f t="shared" si="8"/>
        <v>2</v>
      </c>
      <c r="I12" s="115">
        <f t="shared" si="9"/>
        <v>1666.2440000000001</v>
      </c>
      <c r="J12" s="116">
        <f t="shared" si="10"/>
        <v>3.4546328270024561E-3</v>
      </c>
      <c r="K12" s="116">
        <f t="shared" si="11"/>
        <v>0.31322298333131615</v>
      </c>
      <c r="L12" s="116">
        <f t="shared" si="12"/>
        <v>0.27787046795067227</v>
      </c>
      <c r="M12" s="117">
        <f t="shared" si="13"/>
        <v>8.1259999999999994</v>
      </c>
      <c r="N12" s="118">
        <f t="shared" si="14"/>
        <v>6.0015219859756427E-2</v>
      </c>
      <c r="O12" s="118">
        <f t="shared" si="15"/>
        <v>2.640669673829283</v>
      </c>
      <c r="P12" s="217">
        <f t="shared" si="16"/>
        <v>0</v>
      </c>
      <c r="Q12" s="218">
        <f t="shared" si="17"/>
        <v>1</v>
      </c>
      <c r="R12" s="218">
        <f t="shared" si="18"/>
        <v>44</v>
      </c>
      <c r="T12">
        <v>524</v>
      </c>
      <c r="U12">
        <v>700</v>
      </c>
      <c r="V12" t="s">
        <v>207</v>
      </c>
      <c r="W12">
        <v>1666.2439999999999</v>
      </c>
      <c r="X12">
        <v>610.84699999999998</v>
      </c>
      <c r="Y12">
        <v>2.7280000000000002</v>
      </c>
      <c r="Z12">
        <v>8.1259999999999994</v>
      </c>
      <c r="AA12">
        <v>100.668296</v>
      </c>
      <c r="AB12">
        <v>0.34777200000000003</v>
      </c>
      <c r="AC12">
        <v>31.531624000000001</v>
      </c>
      <c r="AD12" s="1">
        <v>463</v>
      </c>
      <c r="AE12">
        <v>1</v>
      </c>
      <c r="AF12">
        <v>44</v>
      </c>
      <c r="AG12">
        <v>67</v>
      </c>
      <c r="AH12">
        <v>16.551824</v>
      </c>
      <c r="AI12">
        <v>57.3</v>
      </c>
      <c r="AJ12">
        <v>0</v>
      </c>
      <c r="AK12">
        <v>0</v>
      </c>
      <c r="AL12">
        <v>0</v>
      </c>
      <c r="AM12">
        <v>1.0492270178178724</v>
      </c>
      <c r="AN12" t="s">
        <v>71</v>
      </c>
      <c r="AO12">
        <v>1542.14</v>
      </c>
      <c r="AP12" t="s">
        <v>465</v>
      </c>
      <c r="AQ12" t="s">
        <v>116</v>
      </c>
      <c r="AR12" t="s">
        <v>118</v>
      </c>
      <c r="AS12" t="s">
        <v>116</v>
      </c>
      <c r="AT12" t="s">
        <v>118</v>
      </c>
      <c r="AU12" t="s">
        <v>188</v>
      </c>
      <c r="AV12" t="s">
        <v>207</v>
      </c>
      <c r="AW12" t="s">
        <v>71</v>
      </c>
      <c r="AX12">
        <v>700</v>
      </c>
      <c r="AY12" t="s">
        <v>371</v>
      </c>
      <c r="AZ12">
        <v>1</v>
      </c>
      <c r="BA12" t="s">
        <v>372</v>
      </c>
      <c r="BB12">
        <v>2</v>
      </c>
      <c r="BC12">
        <v>1</v>
      </c>
      <c r="BE12" t="s">
        <v>71</v>
      </c>
      <c r="BF12">
        <v>0</v>
      </c>
      <c r="BG12" t="s">
        <v>267</v>
      </c>
      <c r="BI12" t="s">
        <v>116</v>
      </c>
      <c r="BJ12" t="s">
        <v>207</v>
      </c>
      <c r="BK12" t="s">
        <v>71</v>
      </c>
      <c r="BL12">
        <v>1.0492270178178724</v>
      </c>
      <c r="BM12">
        <v>700</v>
      </c>
      <c r="BN12" t="s">
        <v>118</v>
      </c>
      <c r="BO12" t="s">
        <v>188</v>
      </c>
      <c r="BP12">
        <v>2</v>
      </c>
      <c r="BQ12">
        <v>1666.2440000000001</v>
      </c>
      <c r="BR12">
        <v>3.4546328270024561E-3</v>
      </c>
      <c r="BS12">
        <v>0.31322298333131615</v>
      </c>
      <c r="BT12">
        <v>0.27787046795067233</v>
      </c>
      <c r="BU12">
        <v>8.1259999999999994</v>
      </c>
      <c r="BV12">
        <v>6.0015219859756427E-2</v>
      </c>
      <c r="BW12">
        <v>2.640669673829283</v>
      </c>
      <c r="BX12">
        <v>0</v>
      </c>
      <c r="BY12">
        <v>1</v>
      </c>
      <c r="BZ12">
        <v>44</v>
      </c>
    </row>
    <row r="13" spans="1:78" ht="16.5">
      <c r="A13" s="243" t="str">
        <f t="shared" si="1"/>
        <v>신화여객</v>
      </c>
      <c r="B13" s="124" t="str">
        <f t="shared" si="2"/>
        <v>김명규</v>
      </c>
      <c r="C13" s="125" t="str">
        <f t="shared" si="3"/>
        <v>B</v>
      </c>
      <c r="D13" s="126">
        <f t="shared" si="4"/>
        <v>0.91576923076923067</v>
      </c>
      <c r="E13" s="127">
        <f t="shared" si="5"/>
        <v>9573</v>
      </c>
      <c r="F13" s="128" t="str">
        <f t="shared" si="6"/>
        <v>37</v>
      </c>
      <c r="G13" s="129" t="str">
        <f t="shared" si="7"/>
        <v>71바6171</v>
      </c>
      <c r="H13" s="130">
        <f t="shared" si="8"/>
        <v>1</v>
      </c>
      <c r="I13" s="131">
        <f t="shared" si="9"/>
        <v>1766.489</v>
      </c>
      <c r="J13" s="132">
        <f t="shared" si="10"/>
        <v>2.1245368046937914E-3</v>
      </c>
      <c r="K13" s="132">
        <f t="shared" si="11"/>
        <v>0.39888143308474416</v>
      </c>
      <c r="L13" s="132">
        <f t="shared" si="12"/>
        <v>0.17775372504442427</v>
      </c>
      <c r="M13" s="133">
        <f t="shared" si="13"/>
        <v>12.090999999999999</v>
      </c>
      <c r="N13" s="134">
        <f t="shared" si="14"/>
        <v>1.3586271977917779</v>
      </c>
      <c r="O13" s="134">
        <f t="shared" si="15"/>
        <v>49.363454853101267</v>
      </c>
      <c r="P13" s="215">
        <f t="shared" si="16"/>
        <v>18</v>
      </c>
      <c r="Q13" s="216">
        <f t="shared" si="17"/>
        <v>24</v>
      </c>
      <c r="R13" s="216">
        <f t="shared" si="18"/>
        <v>872</v>
      </c>
      <c r="T13">
        <v>524</v>
      </c>
      <c r="U13">
        <v>9573</v>
      </c>
      <c r="V13" t="s">
        <v>208</v>
      </c>
      <c r="W13">
        <v>1766.489</v>
      </c>
      <c r="X13">
        <v>741.947</v>
      </c>
      <c r="Y13">
        <v>2.3809999999999998</v>
      </c>
      <c r="Z13">
        <v>12.090999999999999</v>
      </c>
      <c r="AA13">
        <v>105.114677</v>
      </c>
      <c r="AB13">
        <v>0.22331999999999999</v>
      </c>
      <c r="AC13">
        <v>41.928292999999996</v>
      </c>
      <c r="AD13" s="1">
        <v>314</v>
      </c>
      <c r="AE13">
        <v>24</v>
      </c>
      <c r="AF13">
        <v>872</v>
      </c>
      <c r="AG13">
        <v>71</v>
      </c>
      <c r="AH13">
        <v>16.805350000000001</v>
      </c>
      <c r="AI13">
        <v>323</v>
      </c>
      <c r="AJ13">
        <v>0</v>
      </c>
      <c r="AK13">
        <v>18</v>
      </c>
      <c r="AL13">
        <v>8894</v>
      </c>
      <c r="AM13">
        <v>0.91576923076923067</v>
      </c>
      <c r="AN13" t="s">
        <v>68</v>
      </c>
      <c r="AO13">
        <v>1766.489</v>
      </c>
      <c r="AP13" t="s">
        <v>466</v>
      </c>
      <c r="AQ13" t="s">
        <v>116</v>
      </c>
      <c r="AR13" t="s">
        <v>118</v>
      </c>
      <c r="AS13" t="s">
        <v>116</v>
      </c>
      <c r="AT13" t="s">
        <v>118</v>
      </c>
      <c r="AU13" t="s">
        <v>192</v>
      </c>
      <c r="AV13" t="s">
        <v>208</v>
      </c>
      <c r="AW13" t="s">
        <v>68</v>
      </c>
      <c r="AX13">
        <v>9573</v>
      </c>
      <c r="AY13" t="s">
        <v>404</v>
      </c>
      <c r="AZ13">
        <v>2</v>
      </c>
      <c r="BA13" t="s">
        <v>349</v>
      </c>
      <c r="BB13">
        <v>1</v>
      </c>
      <c r="BC13">
        <v>1</v>
      </c>
      <c r="BE13" t="s">
        <v>69</v>
      </c>
      <c r="BF13">
        <v>1</v>
      </c>
      <c r="BG13" t="s">
        <v>306</v>
      </c>
      <c r="BI13" t="s">
        <v>116</v>
      </c>
      <c r="BJ13" t="s">
        <v>208</v>
      </c>
      <c r="BK13" t="s">
        <v>68</v>
      </c>
      <c r="BL13">
        <v>0.91576923076923067</v>
      </c>
      <c r="BM13">
        <v>9573</v>
      </c>
      <c r="BN13" t="s">
        <v>118</v>
      </c>
      <c r="BO13" t="s">
        <v>192</v>
      </c>
      <c r="BP13">
        <v>1</v>
      </c>
      <c r="BQ13">
        <v>1766.489</v>
      </c>
      <c r="BR13">
        <v>2.1245368046937914E-3</v>
      </c>
      <c r="BS13">
        <v>0.39888143308474416</v>
      </c>
      <c r="BT13">
        <v>0.17775372504442427</v>
      </c>
      <c r="BU13">
        <v>12.090999999999999</v>
      </c>
      <c r="BV13">
        <v>1.3586271977917779</v>
      </c>
      <c r="BW13">
        <v>49.363454853101267</v>
      </c>
      <c r="BX13">
        <v>18</v>
      </c>
      <c r="BY13">
        <v>24</v>
      </c>
      <c r="BZ13">
        <v>872</v>
      </c>
    </row>
    <row r="14" spans="1:78" ht="16.5">
      <c r="A14" s="244" t="str">
        <f t="shared" si="1"/>
        <v>신화여객</v>
      </c>
      <c r="B14" s="108" t="str">
        <f t="shared" si="2"/>
        <v>김석호</v>
      </c>
      <c r="C14" s="109" t="str">
        <f t="shared" si="3"/>
        <v>D</v>
      </c>
      <c r="D14" s="110">
        <f t="shared" si="4"/>
        <v>0.82544794834377611</v>
      </c>
      <c r="E14" s="111">
        <f t="shared" si="5"/>
        <v>9318</v>
      </c>
      <c r="F14" s="112" t="str">
        <f t="shared" si="6"/>
        <v>526</v>
      </c>
      <c r="G14" s="113" t="str">
        <f t="shared" si="7"/>
        <v>72바1102</v>
      </c>
      <c r="H14" s="114">
        <f t="shared" si="8"/>
        <v>2</v>
      </c>
      <c r="I14" s="115">
        <f t="shared" si="9"/>
        <v>440.97299999999996</v>
      </c>
      <c r="J14" s="116">
        <f t="shared" si="10"/>
        <v>5.592393607640086E-3</v>
      </c>
      <c r="K14" s="116">
        <f t="shared" si="11"/>
        <v>0.34596773028849598</v>
      </c>
      <c r="L14" s="116">
        <f t="shared" si="12"/>
        <v>0.13606275214128757</v>
      </c>
      <c r="M14" s="117">
        <f t="shared" si="13"/>
        <v>11.153</v>
      </c>
      <c r="N14" s="118">
        <f t="shared" si="14"/>
        <v>0</v>
      </c>
      <c r="O14" s="118">
        <f t="shared" si="15"/>
        <v>21.089726581899573</v>
      </c>
      <c r="P14" s="217">
        <f t="shared" si="16"/>
        <v>0</v>
      </c>
      <c r="Q14" s="218">
        <f t="shared" si="17"/>
        <v>0</v>
      </c>
      <c r="R14" s="218">
        <f t="shared" si="18"/>
        <v>93</v>
      </c>
      <c r="T14">
        <v>524</v>
      </c>
      <c r="U14">
        <v>9318</v>
      </c>
      <c r="V14" t="s">
        <v>209</v>
      </c>
      <c r="W14">
        <v>440.97300000000001</v>
      </c>
      <c r="X14">
        <v>167.13800000000001</v>
      </c>
      <c r="Y14">
        <v>2.6379999999999999</v>
      </c>
      <c r="Z14">
        <v>11.153</v>
      </c>
      <c r="AA14">
        <v>28.111934000000002</v>
      </c>
      <c r="AB14">
        <v>0.15721299999999999</v>
      </c>
      <c r="AC14">
        <v>9.7258220000000009</v>
      </c>
      <c r="AD14" s="1">
        <v>60</v>
      </c>
      <c r="AE14">
        <v>0</v>
      </c>
      <c r="AF14">
        <v>93</v>
      </c>
      <c r="AG14">
        <v>62</v>
      </c>
      <c r="AH14">
        <v>15.686327</v>
      </c>
      <c r="AI14">
        <v>0</v>
      </c>
      <c r="AJ14">
        <v>0</v>
      </c>
      <c r="AK14">
        <v>0</v>
      </c>
      <c r="AL14">
        <v>0</v>
      </c>
      <c r="AM14">
        <v>0.82544794834377611</v>
      </c>
      <c r="AN14" t="s">
        <v>67</v>
      </c>
      <c r="AO14">
        <v>330.87799999999999</v>
      </c>
      <c r="AP14" t="s">
        <v>467</v>
      </c>
      <c r="AQ14" t="s">
        <v>116</v>
      </c>
      <c r="AR14" t="s">
        <v>119</v>
      </c>
      <c r="AS14" t="s">
        <v>116</v>
      </c>
      <c r="AT14" t="s">
        <v>119</v>
      </c>
      <c r="AU14" t="s">
        <v>197</v>
      </c>
      <c r="AV14" t="s">
        <v>209</v>
      </c>
      <c r="AW14" t="s">
        <v>67</v>
      </c>
      <c r="AX14">
        <v>9318</v>
      </c>
      <c r="AY14" t="s">
        <v>376</v>
      </c>
      <c r="AZ14">
        <v>5</v>
      </c>
      <c r="BA14" t="s">
        <v>391</v>
      </c>
      <c r="BB14">
        <v>2</v>
      </c>
      <c r="BC14">
        <v>1</v>
      </c>
      <c r="BE14" t="s">
        <v>69</v>
      </c>
      <c r="BF14">
        <v>-1</v>
      </c>
      <c r="BG14" t="s">
        <v>348</v>
      </c>
      <c r="BI14" t="s">
        <v>116</v>
      </c>
      <c r="BJ14" t="s">
        <v>209</v>
      </c>
      <c r="BK14" t="s">
        <v>67</v>
      </c>
      <c r="BL14">
        <v>0.82544794834377611</v>
      </c>
      <c r="BM14">
        <v>9318</v>
      </c>
      <c r="BN14" t="s">
        <v>119</v>
      </c>
      <c r="BO14" t="s">
        <v>197</v>
      </c>
      <c r="BP14">
        <v>2</v>
      </c>
      <c r="BQ14">
        <v>440.97299999999996</v>
      </c>
      <c r="BR14">
        <v>5.592393607640086E-3</v>
      </c>
      <c r="BS14">
        <v>0.34596773028849598</v>
      </c>
      <c r="BT14">
        <v>0.13606275214128755</v>
      </c>
      <c r="BU14">
        <v>11.153</v>
      </c>
      <c r="BV14">
        <v>0</v>
      </c>
      <c r="BW14">
        <v>21.089726581899573</v>
      </c>
      <c r="BX14">
        <v>0</v>
      </c>
      <c r="BY14">
        <v>0</v>
      </c>
      <c r="BZ14">
        <v>93</v>
      </c>
    </row>
    <row r="15" spans="1:78" ht="16.5">
      <c r="A15" s="243" t="str">
        <f t="shared" si="1"/>
        <v>신화여객</v>
      </c>
      <c r="B15" s="124" t="str">
        <f t="shared" si="2"/>
        <v>김성윤</v>
      </c>
      <c r="C15" s="125" t="str">
        <f t="shared" si="3"/>
        <v>F</v>
      </c>
      <c r="D15" s="126">
        <f t="shared" si="4"/>
        <v>0.79846153846153844</v>
      </c>
      <c r="E15" s="127">
        <f t="shared" si="5"/>
        <v>3596</v>
      </c>
      <c r="F15" s="128" t="str">
        <f t="shared" si="6"/>
        <v>34</v>
      </c>
      <c r="G15" s="129" t="str">
        <f t="shared" si="7"/>
        <v>72바1096</v>
      </c>
      <c r="H15" s="130">
        <f t="shared" si="8"/>
        <v>1</v>
      </c>
      <c r="I15" s="131">
        <f t="shared" si="9"/>
        <v>2672.4119999999998</v>
      </c>
      <c r="J15" s="132">
        <f t="shared" si="10"/>
        <v>7.0538075993740984E-2</v>
      </c>
      <c r="K15" s="132">
        <f t="shared" si="11"/>
        <v>0.35873656513166396</v>
      </c>
      <c r="L15" s="132">
        <f t="shared" si="12"/>
        <v>7.8580697886403747E-2</v>
      </c>
      <c r="M15" s="133">
        <f t="shared" si="13"/>
        <v>16.510000000000002</v>
      </c>
      <c r="N15" s="134">
        <f t="shared" si="14"/>
        <v>0.11225813983771964</v>
      </c>
      <c r="O15" s="134">
        <f t="shared" si="15"/>
        <v>43.556158257035221</v>
      </c>
      <c r="P15" s="215">
        <f t="shared" si="16"/>
        <v>32</v>
      </c>
      <c r="Q15" s="216">
        <f t="shared" si="17"/>
        <v>3</v>
      </c>
      <c r="R15" s="216">
        <f t="shared" si="18"/>
        <v>1164</v>
      </c>
      <c r="T15">
        <v>524</v>
      </c>
      <c r="U15">
        <v>3596</v>
      </c>
      <c r="V15" t="s">
        <v>210</v>
      </c>
      <c r="W15">
        <v>2672.4119999999998</v>
      </c>
      <c r="X15">
        <v>1287.2529999999999</v>
      </c>
      <c r="Y15">
        <v>2.0760000000000001</v>
      </c>
      <c r="Z15">
        <v>16.510000000000002</v>
      </c>
      <c r="AA15">
        <v>172.679958</v>
      </c>
      <c r="AB15">
        <v>12.180512</v>
      </c>
      <c r="AC15">
        <v>61.946615000000001</v>
      </c>
      <c r="AD15" s="1">
        <v>210</v>
      </c>
      <c r="AE15">
        <v>3</v>
      </c>
      <c r="AF15">
        <v>1164</v>
      </c>
      <c r="AG15">
        <v>76</v>
      </c>
      <c r="AH15">
        <v>15.476098</v>
      </c>
      <c r="AI15">
        <v>2676.5</v>
      </c>
      <c r="AJ15">
        <v>0</v>
      </c>
      <c r="AK15">
        <v>32</v>
      </c>
      <c r="AL15">
        <v>12547</v>
      </c>
      <c r="AM15">
        <v>0.79846153846153844</v>
      </c>
      <c r="AN15" t="s">
        <v>70</v>
      </c>
      <c r="AO15">
        <v>2672.4119999999998</v>
      </c>
      <c r="AP15" t="s">
        <v>468</v>
      </c>
      <c r="AQ15" t="s">
        <v>116</v>
      </c>
      <c r="AR15" t="s">
        <v>117</v>
      </c>
      <c r="AS15" t="s">
        <v>116</v>
      </c>
      <c r="AT15" t="s">
        <v>117</v>
      </c>
      <c r="AU15" t="s">
        <v>178</v>
      </c>
      <c r="AV15" t="s">
        <v>210</v>
      </c>
      <c r="AW15" t="s">
        <v>70</v>
      </c>
      <c r="AX15">
        <v>3596</v>
      </c>
      <c r="AY15" t="s">
        <v>375</v>
      </c>
      <c r="AZ15">
        <v>1</v>
      </c>
      <c r="BA15" t="s">
        <v>261</v>
      </c>
      <c r="BB15">
        <v>1</v>
      </c>
      <c r="BC15">
        <v>1</v>
      </c>
      <c r="BE15" t="s">
        <v>70</v>
      </c>
      <c r="BF15">
        <v>0</v>
      </c>
      <c r="BG15" t="s">
        <v>267</v>
      </c>
      <c r="BI15" t="s">
        <v>116</v>
      </c>
      <c r="BJ15" t="s">
        <v>210</v>
      </c>
      <c r="BK15" t="s">
        <v>70</v>
      </c>
      <c r="BL15">
        <v>0.79846153846153844</v>
      </c>
      <c r="BM15">
        <v>3596</v>
      </c>
      <c r="BN15" t="s">
        <v>117</v>
      </c>
      <c r="BO15" t="s">
        <v>178</v>
      </c>
      <c r="BP15">
        <v>1</v>
      </c>
      <c r="BQ15">
        <v>2672.4119999999998</v>
      </c>
      <c r="BR15">
        <v>7.0538075993740984E-2</v>
      </c>
      <c r="BS15">
        <v>0.35873656513166396</v>
      </c>
      <c r="BT15">
        <v>7.8580697886403747E-2</v>
      </c>
      <c r="BU15">
        <v>16.510000000000002</v>
      </c>
      <c r="BV15">
        <v>0.11225813983771964</v>
      </c>
      <c r="BW15">
        <v>43.556158257035221</v>
      </c>
      <c r="BX15">
        <v>32</v>
      </c>
      <c r="BY15">
        <v>3</v>
      </c>
      <c r="BZ15">
        <v>1164</v>
      </c>
    </row>
    <row r="16" spans="1:78" ht="16.5">
      <c r="A16" s="244" t="str">
        <f t="shared" si="1"/>
        <v>신화여객</v>
      </c>
      <c r="B16" s="108" t="str">
        <f t="shared" si="2"/>
        <v>김영현</v>
      </c>
      <c r="C16" s="109" t="str">
        <f t="shared" si="3"/>
        <v>D</v>
      </c>
      <c r="D16" s="110">
        <f t="shared" si="4"/>
        <v>0.83929078354443187</v>
      </c>
      <c r="E16" s="111">
        <f t="shared" si="5"/>
        <v>4859</v>
      </c>
      <c r="F16" s="112" t="str">
        <f t="shared" si="6"/>
        <v>526</v>
      </c>
      <c r="G16" s="113" t="str">
        <f t="shared" si="7"/>
        <v>71바5101</v>
      </c>
      <c r="H16" s="114">
        <f t="shared" si="8"/>
        <v>9</v>
      </c>
      <c r="I16" s="115">
        <f t="shared" si="9"/>
        <v>2900.94</v>
      </c>
      <c r="J16" s="116">
        <f t="shared" si="10"/>
        <v>3.4445327145283929E-2</v>
      </c>
      <c r="K16" s="116">
        <f t="shared" si="11"/>
        <v>0.36523870581712276</v>
      </c>
      <c r="L16" s="116">
        <f t="shared" si="12"/>
        <v>0.1630505973925693</v>
      </c>
      <c r="M16" s="117">
        <f t="shared" si="13"/>
        <v>12.071</v>
      </c>
      <c r="N16" s="118">
        <f t="shared" si="14"/>
        <v>0.68943170144849597</v>
      </c>
      <c r="O16" s="118">
        <f t="shared" si="15"/>
        <v>16.822133515343303</v>
      </c>
      <c r="P16" s="217">
        <f t="shared" si="16"/>
        <v>36</v>
      </c>
      <c r="Q16" s="218">
        <f t="shared" si="17"/>
        <v>20</v>
      </c>
      <c r="R16" s="218">
        <f t="shared" si="18"/>
        <v>493</v>
      </c>
      <c r="T16">
        <v>524</v>
      </c>
      <c r="U16">
        <v>4859</v>
      </c>
      <c r="V16" t="s">
        <v>290</v>
      </c>
      <c r="W16">
        <v>2935.9290000000001</v>
      </c>
      <c r="X16">
        <v>1305.9829999999999</v>
      </c>
      <c r="Y16">
        <v>2.2480000000000002</v>
      </c>
      <c r="Z16">
        <v>12.071</v>
      </c>
      <c r="AA16">
        <v>192.437162</v>
      </c>
      <c r="AB16">
        <v>6.6285610000000004</v>
      </c>
      <c r="AC16">
        <v>70.285499999999999</v>
      </c>
      <c r="AD16" s="1">
        <v>473</v>
      </c>
      <c r="AE16">
        <v>20</v>
      </c>
      <c r="AF16">
        <v>493</v>
      </c>
      <c r="AG16">
        <v>84</v>
      </c>
      <c r="AH16">
        <v>15.256558999999999</v>
      </c>
      <c r="AI16">
        <v>2538.9</v>
      </c>
      <c r="AJ16">
        <v>35.4</v>
      </c>
      <c r="AK16">
        <v>36</v>
      </c>
      <c r="AL16">
        <v>16736</v>
      </c>
      <c r="AM16">
        <v>0.83929078354443187</v>
      </c>
      <c r="AN16" t="s">
        <v>67</v>
      </c>
      <c r="AO16">
        <v>623.43499999999995</v>
      </c>
      <c r="AP16" t="s">
        <v>469</v>
      </c>
      <c r="AQ16" t="s">
        <v>116</v>
      </c>
      <c r="AR16" t="s">
        <v>119</v>
      </c>
      <c r="AS16" t="s">
        <v>116</v>
      </c>
      <c r="AT16" t="s">
        <v>119</v>
      </c>
      <c r="AU16" t="s">
        <v>193</v>
      </c>
      <c r="AV16" t="s">
        <v>290</v>
      </c>
      <c r="AW16" t="s">
        <v>67</v>
      </c>
      <c r="AX16">
        <v>4859</v>
      </c>
      <c r="AY16" t="s">
        <v>376</v>
      </c>
      <c r="AZ16">
        <v>4</v>
      </c>
      <c r="BA16" t="s">
        <v>388</v>
      </c>
      <c r="BB16">
        <v>9</v>
      </c>
      <c r="BC16">
        <v>1</v>
      </c>
      <c r="BE16" t="s">
        <v>67</v>
      </c>
      <c r="BF16">
        <v>0</v>
      </c>
      <c r="BG16" t="s">
        <v>267</v>
      </c>
      <c r="BI16" t="s">
        <v>116</v>
      </c>
      <c r="BJ16" t="s">
        <v>290</v>
      </c>
      <c r="BK16" t="s">
        <v>67</v>
      </c>
      <c r="BL16">
        <v>0.83929078354443187</v>
      </c>
      <c r="BM16">
        <v>4859</v>
      </c>
      <c r="BN16" t="s">
        <v>119</v>
      </c>
      <c r="BO16" t="s">
        <v>193</v>
      </c>
      <c r="BP16">
        <v>9</v>
      </c>
      <c r="BQ16">
        <v>2900.94</v>
      </c>
      <c r="BR16">
        <v>3.4445327145283929E-2</v>
      </c>
      <c r="BS16">
        <v>0.36523870581712276</v>
      </c>
      <c r="BT16">
        <v>0.16110743822483445</v>
      </c>
      <c r="BU16">
        <v>12.071</v>
      </c>
      <c r="BV16">
        <v>0.68943170144849597</v>
      </c>
      <c r="BW16">
        <v>16.822133515343303</v>
      </c>
      <c r="BX16">
        <v>36</v>
      </c>
      <c r="BY16">
        <v>20</v>
      </c>
      <c r="BZ16">
        <v>493</v>
      </c>
    </row>
    <row r="17" spans="1:78" ht="16.5">
      <c r="A17" s="243" t="str">
        <f t="shared" si="1"/>
        <v>신화여객</v>
      </c>
      <c r="B17" s="124" t="str">
        <f t="shared" si="2"/>
        <v>김웅철</v>
      </c>
      <c r="C17" s="125" t="str">
        <f t="shared" si="3"/>
        <v>D</v>
      </c>
      <c r="D17" s="126">
        <f t="shared" si="4"/>
        <v>0.84384851653912718</v>
      </c>
      <c r="E17" s="127">
        <f t="shared" si="5"/>
        <v>3182</v>
      </c>
      <c r="F17" s="128" t="str">
        <f t="shared" si="6"/>
        <v>34</v>
      </c>
      <c r="G17" s="129" t="str">
        <f t="shared" si="7"/>
        <v>72바1097</v>
      </c>
      <c r="H17" s="130">
        <f t="shared" si="8"/>
        <v>11</v>
      </c>
      <c r="I17" s="131">
        <f t="shared" si="9"/>
        <v>2505.6479999999997</v>
      </c>
      <c r="J17" s="132">
        <f t="shared" si="10"/>
        <v>2.1957284465772876E-2</v>
      </c>
      <c r="K17" s="132">
        <f t="shared" si="11"/>
        <v>0.38813271977105263</v>
      </c>
      <c r="L17" s="132">
        <f t="shared" si="12"/>
        <v>4.5497212697074775E-2</v>
      </c>
      <c r="M17" s="133">
        <f t="shared" si="13"/>
        <v>13.112</v>
      </c>
      <c r="N17" s="134">
        <f t="shared" si="14"/>
        <v>7.9819671398376799E-2</v>
      </c>
      <c r="O17" s="134">
        <f t="shared" si="15"/>
        <v>11.773401531260578</v>
      </c>
      <c r="P17" s="215">
        <f t="shared" si="16"/>
        <v>17</v>
      </c>
      <c r="Q17" s="216">
        <f t="shared" si="17"/>
        <v>2</v>
      </c>
      <c r="R17" s="216">
        <f t="shared" si="18"/>
        <v>305</v>
      </c>
      <c r="T17">
        <v>524</v>
      </c>
      <c r="U17">
        <v>3182</v>
      </c>
      <c r="V17" t="s">
        <v>291</v>
      </c>
      <c r="W17">
        <v>2554.4659999999999</v>
      </c>
      <c r="X17">
        <v>1181.4749999999999</v>
      </c>
      <c r="Y17">
        <v>2.1619999999999999</v>
      </c>
      <c r="Z17">
        <v>13.112</v>
      </c>
      <c r="AA17">
        <v>165.33132800000001</v>
      </c>
      <c r="AB17">
        <v>3.6302270000000001</v>
      </c>
      <c r="AC17">
        <v>64.170497999999995</v>
      </c>
      <c r="AD17" s="1">
        <v>114</v>
      </c>
      <c r="AE17">
        <v>2</v>
      </c>
      <c r="AF17">
        <v>305</v>
      </c>
      <c r="AG17">
        <v>85</v>
      </c>
      <c r="AH17">
        <v>15.450585999999999</v>
      </c>
      <c r="AI17">
        <v>1945.6</v>
      </c>
      <c r="AJ17">
        <v>13</v>
      </c>
      <c r="AK17">
        <v>17</v>
      </c>
      <c r="AL17">
        <v>9016</v>
      </c>
      <c r="AM17">
        <v>0.84384851653912718</v>
      </c>
      <c r="AN17" t="s">
        <v>67</v>
      </c>
      <c r="AO17">
        <v>797.75599999999997</v>
      </c>
      <c r="AP17" t="s">
        <v>470</v>
      </c>
      <c r="AQ17" t="s">
        <v>116</v>
      </c>
      <c r="AR17" t="s">
        <v>117</v>
      </c>
      <c r="AS17" t="s">
        <v>116</v>
      </c>
      <c r="AT17" t="s">
        <v>117</v>
      </c>
      <c r="AU17" t="s">
        <v>180</v>
      </c>
      <c r="AV17" t="s">
        <v>291</v>
      </c>
      <c r="AW17" t="s">
        <v>67</v>
      </c>
      <c r="AX17">
        <v>3182</v>
      </c>
      <c r="AY17" t="s">
        <v>374</v>
      </c>
      <c r="AZ17">
        <v>1</v>
      </c>
      <c r="BA17" t="s">
        <v>259</v>
      </c>
      <c r="BB17">
        <v>11</v>
      </c>
      <c r="BC17">
        <v>1</v>
      </c>
      <c r="BE17" t="s">
        <v>67</v>
      </c>
      <c r="BF17">
        <v>0</v>
      </c>
      <c r="BG17" t="s">
        <v>267</v>
      </c>
      <c r="BI17" t="s">
        <v>116</v>
      </c>
      <c r="BJ17" t="s">
        <v>291</v>
      </c>
      <c r="BK17" t="s">
        <v>67</v>
      </c>
      <c r="BL17">
        <v>0.84384851653912718</v>
      </c>
      <c r="BM17">
        <v>3182</v>
      </c>
      <c r="BN17" t="s">
        <v>117</v>
      </c>
      <c r="BO17" t="s">
        <v>180</v>
      </c>
      <c r="BP17">
        <v>11</v>
      </c>
      <c r="BQ17">
        <v>2505.6479999999997</v>
      </c>
      <c r="BR17">
        <v>2.1957284465772876E-2</v>
      </c>
      <c r="BS17">
        <v>0.38813271977105263</v>
      </c>
      <c r="BT17">
        <v>4.4627722584681104E-2</v>
      </c>
      <c r="BU17">
        <v>13.112</v>
      </c>
      <c r="BV17">
        <v>7.9819671398376799E-2</v>
      </c>
      <c r="BW17">
        <v>11.773401531260578</v>
      </c>
      <c r="BX17">
        <v>17</v>
      </c>
      <c r="BY17">
        <v>2</v>
      </c>
      <c r="BZ17">
        <v>305</v>
      </c>
    </row>
    <row r="18" spans="1:78" ht="16.5">
      <c r="A18" s="244" t="str">
        <f t="shared" si="1"/>
        <v>신화여객</v>
      </c>
      <c r="B18" s="108" t="str">
        <f t="shared" si="2"/>
        <v>김정철</v>
      </c>
      <c r="C18" s="109" t="str">
        <f t="shared" si="3"/>
        <v>D</v>
      </c>
      <c r="D18" s="110">
        <f t="shared" si="4"/>
        <v>0.80999999999999994</v>
      </c>
      <c r="E18" s="111">
        <f t="shared" si="5"/>
        <v>8220</v>
      </c>
      <c r="F18" s="112" t="str">
        <f t="shared" si="6"/>
        <v>37</v>
      </c>
      <c r="G18" s="113" t="str">
        <f t="shared" si="7"/>
        <v>71바6167</v>
      </c>
      <c r="H18" s="114">
        <f t="shared" si="8"/>
        <v>1</v>
      </c>
      <c r="I18" s="115">
        <f t="shared" si="9"/>
        <v>1309.835</v>
      </c>
      <c r="J18" s="116">
        <f t="shared" si="10"/>
        <v>4.122006732474684E-2</v>
      </c>
      <c r="K18" s="116">
        <f t="shared" si="11"/>
        <v>0.32858222645126589</v>
      </c>
      <c r="L18" s="116">
        <f t="shared" si="12"/>
        <v>0.24125176071795301</v>
      </c>
      <c r="M18" s="117">
        <f t="shared" si="13"/>
        <v>14.289</v>
      </c>
      <c r="N18" s="118">
        <f t="shared" si="14"/>
        <v>1.9086373474521598</v>
      </c>
      <c r="O18" s="118">
        <f t="shared" si="15"/>
        <v>17.025045139273267</v>
      </c>
      <c r="P18" s="217">
        <f t="shared" si="16"/>
        <v>1</v>
      </c>
      <c r="Q18" s="218">
        <f t="shared" si="17"/>
        <v>25</v>
      </c>
      <c r="R18" s="218">
        <f t="shared" si="18"/>
        <v>223</v>
      </c>
      <c r="T18">
        <v>524</v>
      </c>
      <c r="U18">
        <v>8220</v>
      </c>
      <c r="V18" t="s">
        <v>211</v>
      </c>
      <c r="W18">
        <v>1309.835</v>
      </c>
      <c r="X18">
        <v>621.83399999999995</v>
      </c>
      <c r="Y18">
        <v>2.1059999999999999</v>
      </c>
      <c r="Z18">
        <v>14.289</v>
      </c>
      <c r="AA18">
        <v>77.860523000000001</v>
      </c>
      <c r="AB18">
        <v>3.209416</v>
      </c>
      <c r="AC18">
        <v>25.583583999999998</v>
      </c>
      <c r="AD18" s="1">
        <v>316</v>
      </c>
      <c r="AE18">
        <v>25</v>
      </c>
      <c r="AF18">
        <v>223</v>
      </c>
      <c r="AG18">
        <v>68</v>
      </c>
      <c r="AH18">
        <v>16.822838000000001</v>
      </c>
      <c r="AI18">
        <v>203.7</v>
      </c>
      <c r="AJ18">
        <v>0</v>
      </c>
      <c r="AK18">
        <v>1</v>
      </c>
      <c r="AL18">
        <v>1707</v>
      </c>
      <c r="AM18">
        <v>0.80999999999999994</v>
      </c>
      <c r="AN18" t="s">
        <v>67</v>
      </c>
      <c r="AO18">
        <v>1309.835</v>
      </c>
      <c r="AP18" t="s">
        <v>471</v>
      </c>
      <c r="AQ18" t="s">
        <v>116</v>
      </c>
      <c r="AR18" t="s">
        <v>118</v>
      </c>
      <c r="AS18" t="s">
        <v>116</v>
      </c>
      <c r="AT18" t="s">
        <v>118</v>
      </c>
      <c r="AU18" t="s">
        <v>189</v>
      </c>
      <c r="AV18" t="s">
        <v>211</v>
      </c>
      <c r="AW18" t="s">
        <v>67</v>
      </c>
      <c r="AX18">
        <v>8220</v>
      </c>
      <c r="AY18" t="s">
        <v>366</v>
      </c>
      <c r="AZ18">
        <v>2</v>
      </c>
      <c r="BA18" t="s">
        <v>282</v>
      </c>
      <c r="BB18">
        <v>1</v>
      </c>
      <c r="BC18">
        <v>1</v>
      </c>
      <c r="BE18" t="s">
        <v>67</v>
      </c>
      <c r="BF18">
        <v>0</v>
      </c>
      <c r="BG18" t="s">
        <v>267</v>
      </c>
      <c r="BI18" t="s">
        <v>116</v>
      </c>
      <c r="BJ18" t="s">
        <v>211</v>
      </c>
      <c r="BK18" t="s">
        <v>67</v>
      </c>
      <c r="BL18">
        <v>0.80999999999999994</v>
      </c>
      <c r="BM18">
        <v>8220</v>
      </c>
      <c r="BN18" t="s">
        <v>118</v>
      </c>
      <c r="BO18" t="s">
        <v>189</v>
      </c>
      <c r="BP18">
        <v>1</v>
      </c>
      <c r="BQ18">
        <v>1309.835</v>
      </c>
      <c r="BR18">
        <v>4.122006732474684E-2</v>
      </c>
      <c r="BS18">
        <v>0.32858222645126589</v>
      </c>
      <c r="BT18">
        <v>0.24125176071795301</v>
      </c>
      <c r="BU18">
        <v>14.289</v>
      </c>
      <c r="BV18">
        <v>1.9086373474521598</v>
      </c>
      <c r="BW18">
        <v>17.025045139273267</v>
      </c>
      <c r="BX18">
        <v>1</v>
      </c>
      <c r="BY18">
        <v>25</v>
      </c>
      <c r="BZ18">
        <v>223</v>
      </c>
    </row>
    <row r="19" spans="1:78" ht="16.5">
      <c r="A19" s="243" t="str">
        <f t="shared" si="1"/>
        <v>신화여객</v>
      </c>
      <c r="B19" s="124" t="str">
        <f t="shared" si="2"/>
        <v>김정현</v>
      </c>
      <c r="C19" s="125" t="str">
        <f t="shared" si="3"/>
        <v>B</v>
      </c>
      <c r="D19" s="126">
        <f t="shared" si="4"/>
        <v>0.9137013606975608</v>
      </c>
      <c r="E19" s="127">
        <f t="shared" si="5"/>
        <v>7379</v>
      </c>
      <c r="F19" s="128" t="str">
        <f t="shared" si="6"/>
        <v>34</v>
      </c>
      <c r="G19" s="129" t="str">
        <f t="shared" si="7"/>
        <v>72바1097</v>
      </c>
      <c r="H19" s="130">
        <f t="shared" si="8"/>
        <v>8</v>
      </c>
      <c r="I19" s="131">
        <f t="shared" si="9"/>
        <v>2484.3139999999999</v>
      </c>
      <c r="J19" s="132">
        <f t="shared" si="10"/>
        <v>1.3398779526822382E-2</v>
      </c>
      <c r="K19" s="132">
        <f t="shared" si="11"/>
        <v>0.38055747258355854</v>
      </c>
      <c r="L19" s="132">
        <f t="shared" si="12"/>
        <v>0.22299918609322333</v>
      </c>
      <c r="M19" s="133">
        <f t="shared" si="13"/>
        <v>10.75</v>
      </c>
      <c r="N19" s="134">
        <f t="shared" si="14"/>
        <v>0.40252560666646814</v>
      </c>
      <c r="O19" s="134">
        <f t="shared" si="15"/>
        <v>13.484607823326682</v>
      </c>
      <c r="P19" s="215">
        <f t="shared" si="16"/>
        <v>45</v>
      </c>
      <c r="Q19" s="216">
        <f t="shared" si="17"/>
        <v>10</v>
      </c>
      <c r="R19" s="216">
        <f t="shared" si="18"/>
        <v>336</v>
      </c>
      <c r="T19">
        <v>524</v>
      </c>
      <c r="U19">
        <v>7379</v>
      </c>
      <c r="V19" t="s">
        <v>292</v>
      </c>
      <c r="W19">
        <v>2519.8009999999999</v>
      </c>
      <c r="X19">
        <v>1076.617</v>
      </c>
      <c r="Y19">
        <v>2.34</v>
      </c>
      <c r="Z19">
        <v>10.75</v>
      </c>
      <c r="AA19">
        <v>163.963292</v>
      </c>
      <c r="AB19">
        <v>2.1969080000000001</v>
      </c>
      <c r="AC19">
        <v>62.397455999999998</v>
      </c>
      <c r="AD19" s="1">
        <v>554</v>
      </c>
      <c r="AE19">
        <v>10</v>
      </c>
      <c r="AF19">
        <v>336</v>
      </c>
      <c r="AG19">
        <v>72</v>
      </c>
      <c r="AH19">
        <v>15.368080000000001</v>
      </c>
      <c r="AI19">
        <v>1114.8</v>
      </c>
      <c r="AJ19">
        <v>0</v>
      </c>
      <c r="AK19">
        <v>45</v>
      </c>
      <c r="AL19">
        <v>15073</v>
      </c>
      <c r="AM19">
        <v>0.9137013606975608</v>
      </c>
      <c r="AN19" t="s">
        <v>68</v>
      </c>
      <c r="AO19">
        <v>796.23699999999997</v>
      </c>
      <c r="AP19" t="s">
        <v>472</v>
      </c>
      <c r="AQ19" t="s">
        <v>116</v>
      </c>
      <c r="AR19" t="s">
        <v>117</v>
      </c>
      <c r="AS19" t="s">
        <v>116</v>
      </c>
      <c r="AT19" t="s">
        <v>117</v>
      </c>
      <c r="AU19" t="s">
        <v>180</v>
      </c>
      <c r="AV19" t="s">
        <v>292</v>
      </c>
      <c r="AW19" t="s">
        <v>68</v>
      </c>
      <c r="AX19">
        <v>7379</v>
      </c>
      <c r="AY19" t="s">
        <v>377</v>
      </c>
      <c r="AZ19">
        <v>5</v>
      </c>
      <c r="BA19" t="s">
        <v>393</v>
      </c>
      <c r="BB19">
        <v>8</v>
      </c>
      <c r="BC19">
        <v>1</v>
      </c>
      <c r="BE19" t="s">
        <v>69</v>
      </c>
      <c r="BF19">
        <v>1</v>
      </c>
      <c r="BG19" t="s">
        <v>306</v>
      </c>
      <c r="BI19" t="s">
        <v>116</v>
      </c>
      <c r="BJ19" t="s">
        <v>292</v>
      </c>
      <c r="BK19" t="s">
        <v>68</v>
      </c>
      <c r="BL19">
        <v>0.9137013606975608</v>
      </c>
      <c r="BM19">
        <v>7379</v>
      </c>
      <c r="BN19" t="s">
        <v>117</v>
      </c>
      <c r="BO19" t="s">
        <v>180</v>
      </c>
      <c r="BP19">
        <v>8</v>
      </c>
      <c r="BQ19">
        <v>2484.3139999999999</v>
      </c>
      <c r="BR19">
        <v>1.3398779526822382E-2</v>
      </c>
      <c r="BS19">
        <v>0.38055747258355854</v>
      </c>
      <c r="BT19">
        <v>0.21985863169353453</v>
      </c>
      <c r="BU19">
        <v>10.75</v>
      </c>
      <c r="BV19">
        <v>0.40252560666646814</v>
      </c>
      <c r="BW19">
        <v>13.484607823326682</v>
      </c>
      <c r="BX19">
        <v>45</v>
      </c>
      <c r="BY19">
        <v>10</v>
      </c>
      <c r="BZ19">
        <v>336</v>
      </c>
    </row>
    <row r="20" spans="1:78" ht="16.5">
      <c r="A20" s="244" t="str">
        <f t="shared" si="1"/>
        <v>신화여객</v>
      </c>
      <c r="B20" s="108" t="str">
        <f t="shared" si="2"/>
        <v>김종용</v>
      </c>
      <c r="C20" s="109" t="str">
        <f t="shared" si="3"/>
        <v>F</v>
      </c>
      <c r="D20" s="110">
        <f t="shared" si="4"/>
        <v>0.79307692307692301</v>
      </c>
      <c r="E20" s="111">
        <f t="shared" si="5"/>
        <v>6783</v>
      </c>
      <c r="F20" s="112" t="str">
        <f t="shared" si="6"/>
        <v>37</v>
      </c>
      <c r="G20" s="113" t="str">
        <f t="shared" si="7"/>
        <v>71바6162</v>
      </c>
      <c r="H20" s="114">
        <f t="shared" si="8"/>
        <v>1</v>
      </c>
      <c r="I20" s="115">
        <f t="shared" si="9"/>
        <v>1984.614</v>
      </c>
      <c r="J20" s="116">
        <f t="shared" si="10"/>
        <v>1.5059807504371898E-2</v>
      </c>
      <c r="K20" s="116">
        <f t="shared" si="11"/>
        <v>0.42320382966181691</v>
      </c>
      <c r="L20" s="116">
        <f t="shared" si="12"/>
        <v>0.16930244369937933</v>
      </c>
      <c r="M20" s="117">
        <f t="shared" si="13"/>
        <v>12.654</v>
      </c>
      <c r="N20" s="118">
        <f t="shared" si="14"/>
        <v>1.5620165936549879</v>
      </c>
      <c r="O20" s="118">
        <f t="shared" si="15"/>
        <v>6.852717959260592</v>
      </c>
      <c r="P20" s="217">
        <f t="shared" si="16"/>
        <v>53</v>
      </c>
      <c r="Q20" s="218">
        <f t="shared" si="17"/>
        <v>31</v>
      </c>
      <c r="R20" s="218">
        <f t="shared" si="18"/>
        <v>136</v>
      </c>
      <c r="T20">
        <v>524</v>
      </c>
      <c r="U20">
        <v>6783</v>
      </c>
      <c r="V20" t="s">
        <v>351</v>
      </c>
      <c r="W20">
        <v>1984.614</v>
      </c>
      <c r="X20">
        <v>962.24800000000005</v>
      </c>
      <c r="Y20">
        <v>2.0619999999999998</v>
      </c>
      <c r="Z20">
        <v>12.654</v>
      </c>
      <c r="AA20">
        <v>135.975244</v>
      </c>
      <c r="AB20">
        <v>2.0477609999999999</v>
      </c>
      <c r="AC20">
        <v>57.545243999999997</v>
      </c>
      <c r="AD20" s="1">
        <v>336</v>
      </c>
      <c r="AE20">
        <v>31</v>
      </c>
      <c r="AF20">
        <v>136</v>
      </c>
      <c r="AG20">
        <v>84</v>
      </c>
      <c r="AH20">
        <v>14.595406000000001</v>
      </c>
      <c r="AI20">
        <v>189.4</v>
      </c>
      <c r="AJ20">
        <v>1.6</v>
      </c>
      <c r="AK20">
        <v>53</v>
      </c>
      <c r="AL20">
        <v>44128</v>
      </c>
      <c r="AM20">
        <v>0.79307692307692301</v>
      </c>
      <c r="AN20" t="s">
        <v>70</v>
      </c>
      <c r="AO20">
        <v>1984.614</v>
      </c>
      <c r="AP20" t="s">
        <v>473</v>
      </c>
      <c r="AQ20" t="s">
        <v>116</v>
      </c>
      <c r="AR20" t="s">
        <v>118</v>
      </c>
      <c r="AS20" t="s">
        <v>116</v>
      </c>
      <c r="AT20" t="s">
        <v>118</v>
      </c>
      <c r="AU20" t="s">
        <v>316</v>
      </c>
      <c r="AV20" t="s">
        <v>351</v>
      </c>
      <c r="AW20" t="s">
        <v>70</v>
      </c>
      <c r="AX20">
        <v>6783</v>
      </c>
      <c r="AY20" t="s">
        <v>362</v>
      </c>
      <c r="AZ20">
        <v>2</v>
      </c>
      <c r="BA20" t="s">
        <v>379</v>
      </c>
      <c r="BB20">
        <v>1</v>
      </c>
      <c r="BC20">
        <v>1</v>
      </c>
      <c r="BE20" t="s">
        <v>69</v>
      </c>
      <c r="BF20">
        <v>-2</v>
      </c>
      <c r="BG20" t="s">
        <v>348</v>
      </c>
      <c r="BI20" t="s">
        <v>116</v>
      </c>
      <c r="BJ20" t="s">
        <v>351</v>
      </c>
      <c r="BK20" t="s">
        <v>70</v>
      </c>
      <c r="BL20">
        <v>0.79307692307692301</v>
      </c>
      <c r="BM20">
        <v>6783</v>
      </c>
      <c r="BN20" t="s">
        <v>118</v>
      </c>
      <c r="BO20" t="s">
        <v>316</v>
      </c>
      <c r="BP20">
        <v>1</v>
      </c>
      <c r="BQ20">
        <v>1984.614</v>
      </c>
      <c r="BR20">
        <v>1.5059807504371898E-2</v>
      </c>
      <c r="BS20">
        <v>0.42320382966181691</v>
      </c>
      <c r="BT20">
        <v>0.16930244369937933</v>
      </c>
      <c r="BU20">
        <v>12.654</v>
      </c>
      <c r="BV20">
        <v>1.5620165936549879</v>
      </c>
      <c r="BW20">
        <v>6.852717959260592</v>
      </c>
      <c r="BX20">
        <v>53</v>
      </c>
      <c r="BY20">
        <v>31</v>
      </c>
      <c r="BZ20">
        <v>136</v>
      </c>
    </row>
    <row r="21" spans="1:78" ht="16.5">
      <c r="A21" s="243" t="str">
        <f t="shared" si="1"/>
        <v>신화여객</v>
      </c>
      <c r="B21" s="124" t="str">
        <f t="shared" si="2"/>
        <v>김지훈</v>
      </c>
      <c r="C21" s="125" t="str">
        <f t="shared" si="3"/>
        <v>A</v>
      </c>
      <c r="D21" s="126">
        <f t="shared" si="4"/>
        <v>0.96461538461538454</v>
      </c>
      <c r="E21" s="127">
        <f t="shared" si="5"/>
        <v>7466</v>
      </c>
      <c r="F21" s="128" t="str">
        <f t="shared" si="6"/>
        <v>37</v>
      </c>
      <c r="G21" s="129" t="str">
        <f t="shared" si="7"/>
        <v>71바6169</v>
      </c>
      <c r="H21" s="130">
        <f t="shared" si="8"/>
        <v>1</v>
      </c>
      <c r="I21" s="131">
        <f t="shared" si="9"/>
        <v>2028.758</v>
      </c>
      <c r="J21" s="132">
        <f t="shared" si="10"/>
        <v>9.1530188197179955E-3</v>
      </c>
      <c r="K21" s="132">
        <f t="shared" si="11"/>
        <v>0.32561374379337965</v>
      </c>
      <c r="L21" s="132">
        <f t="shared" si="12"/>
        <v>9.3653358360139549E-2</v>
      </c>
      <c r="M21" s="133">
        <f t="shared" si="13"/>
        <v>9.218</v>
      </c>
      <c r="N21" s="134">
        <f t="shared" si="14"/>
        <v>9.8582482484357428E-2</v>
      </c>
      <c r="O21" s="134">
        <f t="shared" si="15"/>
        <v>6.1614051552723392</v>
      </c>
      <c r="P21" s="215">
        <f t="shared" si="16"/>
        <v>0</v>
      </c>
      <c r="Q21" s="216">
        <f t="shared" si="17"/>
        <v>2</v>
      </c>
      <c r="R21" s="216">
        <f t="shared" si="18"/>
        <v>125</v>
      </c>
      <c r="T21">
        <v>524</v>
      </c>
      <c r="U21">
        <v>7466</v>
      </c>
      <c r="V21" t="s">
        <v>212</v>
      </c>
      <c r="W21">
        <v>2028.758</v>
      </c>
      <c r="X21">
        <v>808.93499999999995</v>
      </c>
      <c r="Y21">
        <v>2.508</v>
      </c>
      <c r="Z21">
        <v>9.218</v>
      </c>
      <c r="AA21">
        <v>125.971335</v>
      </c>
      <c r="AB21">
        <v>1.1530180000000001</v>
      </c>
      <c r="AC21">
        <v>41.017997999999999</v>
      </c>
      <c r="AD21" s="1">
        <v>190</v>
      </c>
      <c r="AE21">
        <v>2</v>
      </c>
      <c r="AF21">
        <v>125</v>
      </c>
      <c r="AG21">
        <v>68</v>
      </c>
      <c r="AH21">
        <v>16.104917</v>
      </c>
      <c r="AI21">
        <v>29.9</v>
      </c>
      <c r="AJ21">
        <v>0</v>
      </c>
      <c r="AK21">
        <v>0</v>
      </c>
      <c r="AL21">
        <v>0</v>
      </c>
      <c r="AM21">
        <v>0.96461538461538454</v>
      </c>
      <c r="AN21" t="s">
        <v>66</v>
      </c>
      <c r="AO21">
        <v>2028.758</v>
      </c>
      <c r="AP21" t="s">
        <v>474</v>
      </c>
      <c r="AQ21" t="s">
        <v>116</v>
      </c>
      <c r="AR21" t="s">
        <v>118</v>
      </c>
      <c r="AS21" t="s">
        <v>116</v>
      </c>
      <c r="AT21" t="s">
        <v>118</v>
      </c>
      <c r="AU21" t="s">
        <v>191</v>
      </c>
      <c r="AV21" t="s">
        <v>212</v>
      </c>
      <c r="AW21" t="s">
        <v>66</v>
      </c>
      <c r="AX21">
        <v>7466</v>
      </c>
      <c r="AY21" t="s">
        <v>380</v>
      </c>
      <c r="AZ21">
        <v>2</v>
      </c>
      <c r="BA21" t="s">
        <v>381</v>
      </c>
      <c r="BB21">
        <v>1</v>
      </c>
      <c r="BC21">
        <v>1</v>
      </c>
      <c r="BE21" t="s">
        <v>66</v>
      </c>
      <c r="BF21">
        <v>0</v>
      </c>
      <c r="BG21" t="s">
        <v>267</v>
      </c>
      <c r="BI21" t="s">
        <v>116</v>
      </c>
      <c r="BJ21" t="s">
        <v>212</v>
      </c>
      <c r="BK21" t="s">
        <v>66</v>
      </c>
      <c r="BL21">
        <v>0.96461538461538454</v>
      </c>
      <c r="BM21">
        <v>7466</v>
      </c>
      <c r="BN21" t="s">
        <v>118</v>
      </c>
      <c r="BO21" t="s">
        <v>191</v>
      </c>
      <c r="BP21">
        <v>1</v>
      </c>
      <c r="BQ21">
        <v>2028.758</v>
      </c>
      <c r="BR21">
        <v>9.1530188197179955E-3</v>
      </c>
      <c r="BS21">
        <v>0.32561374379337965</v>
      </c>
      <c r="BT21">
        <v>9.3653358360139549E-2</v>
      </c>
      <c r="BU21">
        <v>9.218</v>
      </c>
      <c r="BV21">
        <v>9.8582482484357428E-2</v>
      </c>
      <c r="BW21">
        <v>6.1614051552723392</v>
      </c>
      <c r="BX21">
        <v>0</v>
      </c>
      <c r="BY21">
        <v>2</v>
      </c>
      <c r="BZ21">
        <v>125</v>
      </c>
    </row>
    <row r="22" spans="1:78" ht="16.5">
      <c r="A22" s="244" t="str">
        <f t="shared" si="1"/>
        <v>신화여객</v>
      </c>
      <c r="B22" s="108" t="str">
        <f t="shared" si="2"/>
        <v>김진수B</v>
      </c>
      <c r="C22" s="109" t="str">
        <f t="shared" si="3"/>
        <v>S</v>
      </c>
      <c r="D22" s="110">
        <f t="shared" si="4"/>
        <v>1.0091589905500205</v>
      </c>
      <c r="E22" s="111">
        <f t="shared" si="5"/>
        <v>6853</v>
      </c>
      <c r="F22" s="112" t="str">
        <f t="shared" si="6"/>
        <v>34</v>
      </c>
      <c r="G22" s="113" t="str">
        <f t="shared" si="7"/>
        <v>72바1113</v>
      </c>
      <c r="H22" s="114">
        <f t="shared" si="8"/>
        <v>3</v>
      </c>
      <c r="I22" s="115">
        <f t="shared" si="9"/>
        <v>2712.1669999999999</v>
      </c>
      <c r="J22" s="116">
        <f t="shared" si="10"/>
        <v>1.627355357533045E-2</v>
      </c>
      <c r="K22" s="116">
        <f t="shared" si="11"/>
        <v>0.30743630007734402</v>
      </c>
      <c r="L22" s="116">
        <f t="shared" si="12"/>
        <v>2.5440911271319207E-2</v>
      </c>
      <c r="M22" s="117">
        <f t="shared" si="13"/>
        <v>8.4559999999999995</v>
      </c>
      <c r="N22" s="118">
        <f t="shared" si="14"/>
        <v>0.14748354360185048</v>
      </c>
      <c r="O22" s="118">
        <f t="shared" si="15"/>
        <v>28.906774545962694</v>
      </c>
      <c r="P22" s="217">
        <f t="shared" si="16"/>
        <v>1</v>
      </c>
      <c r="Q22" s="218">
        <f t="shared" si="17"/>
        <v>4</v>
      </c>
      <c r="R22" s="218">
        <f t="shared" si="18"/>
        <v>784</v>
      </c>
      <c r="T22">
        <v>524</v>
      </c>
      <c r="U22">
        <v>6853</v>
      </c>
      <c r="V22" t="s">
        <v>213</v>
      </c>
      <c r="W22">
        <v>2712.1669999999999</v>
      </c>
      <c r="X22">
        <v>1034.4469999999999</v>
      </c>
      <c r="Y22">
        <v>2.6219999999999999</v>
      </c>
      <c r="Z22">
        <v>8.4559999999999995</v>
      </c>
      <c r="AA22">
        <v>164.595765</v>
      </c>
      <c r="AB22">
        <v>2.6785580000000002</v>
      </c>
      <c r="AC22">
        <v>50.602713000000001</v>
      </c>
      <c r="AD22" s="1">
        <v>69</v>
      </c>
      <c r="AE22">
        <v>4</v>
      </c>
      <c r="AF22">
        <v>784</v>
      </c>
      <c r="AG22">
        <v>80</v>
      </c>
      <c r="AH22">
        <v>16.477744000000001</v>
      </c>
      <c r="AI22">
        <v>1207.5999999999999</v>
      </c>
      <c r="AJ22">
        <v>0</v>
      </c>
      <c r="AK22">
        <v>1</v>
      </c>
      <c r="AL22">
        <v>210</v>
      </c>
      <c r="AM22">
        <v>1.0091589905500205</v>
      </c>
      <c r="AN22" t="s">
        <v>71</v>
      </c>
      <c r="AO22">
        <v>2402.1759999999999</v>
      </c>
      <c r="AP22" t="s">
        <v>475</v>
      </c>
      <c r="AQ22" t="s">
        <v>116</v>
      </c>
      <c r="AR22" t="s">
        <v>117</v>
      </c>
      <c r="AS22" t="s">
        <v>116</v>
      </c>
      <c r="AT22" t="s">
        <v>117</v>
      </c>
      <c r="AU22" t="s">
        <v>184</v>
      </c>
      <c r="AV22" t="s">
        <v>213</v>
      </c>
      <c r="AW22" t="s">
        <v>71</v>
      </c>
      <c r="AX22">
        <v>6853</v>
      </c>
      <c r="AY22" t="s">
        <v>406</v>
      </c>
      <c r="AZ22">
        <v>3</v>
      </c>
      <c r="BA22" t="s">
        <v>476</v>
      </c>
      <c r="BB22">
        <v>3</v>
      </c>
      <c r="BC22">
        <v>1</v>
      </c>
      <c r="BE22" t="s">
        <v>71</v>
      </c>
      <c r="BF22">
        <v>0</v>
      </c>
      <c r="BG22" t="s">
        <v>267</v>
      </c>
      <c r="BI22" t="s">
        <v>116</v>
      </c>
      <c r="BJ22" t="s">
        <v>213</v>
      </c>
      <c r="BK22" t="s">
        <v>71</v>
      </c>
      <c r="BL22">
        <v>1.0091589905500205</v>
      </c>
      <c r="BM22">
        <v>6853</v>
      </c>
      <c r="BN22" t="s">
        <v>117</v>
      </c>
      <c r="BO22" t="s">
        <v>184</v>
      </c>
      <c r="BP22">
        <v>3</v>
      </c>
      <c r="BQ22">
        <v>2712.1669999999999</v>
      </c>
      <c r="BR22">
        <v>1.627355357533045E-2</v>
      </c>
      <c r="BS22">
        <v>0.30743630007734402</v>
      </c>
      <c r="BT22">
        <v>2.5440911271319207E-2</v>
      </c>
      <c r="BU22">
        <v>8.4559999999999995</v>
      </c>
      <c r="BV22">
        <v>0.14748354360185048</v>
      </c>
      <c r="BW22">
        <v>28.906774545962694</v>
      </c>
      <c r="BX22">
        <v>1</v>
      </c>
      <c r="BY22">
        <v>4</v>
      </c>
      <c r="BZ22">
        <v>784</v>
      </c>
    </row>
    <row r="23" spans="1:78" ht="16.5">
      <c r="A23" s="243" t="str">
        <f t="shared" si="1"/>
        <v>신화여객</v>
      </c>
      <c r="B23" s="124" t="str">
        <f t="shared" si="2"/>
        <v>김창일</v>
      </c>
      <c r="C23" s="125" t="str">
        <f t="shared" si="3"/>
        <v>C</v>
      </c>
      <c r="D23" s="126">
        <f t="shared" si="4"/>
        <v>0.885625</v>
      </c>
      <c r="E23" s="127">
        <f t="shared" si="5"/>
        <v>7670</v>
      </c>
      <c r="F23" s="128" t="str">
        <f t="shared" si="6"/>
        <v>526</v>
      </c>
      <c r="G23" s="129" t="str">
        <f t="shared" si="7"/>
        <v>72바1112</v>
      </c>
      <c r="H23" s="130">
        <f t="shared" si="8"/>
        <v>1</v>
      </c>
      <c r="I23" s="131">
        <f t="shared" si="9"/>
        <v>488.435</v>
      </c>
      <c r="J23" s="132">
        <f t="shared" si="10"/>
        <v>6.4273180724578688E-2</v>
      </c>
      <c r="K23" s="132">
        <f t="shared" si="11"/>
        <v>0.31394782431344292</v>
      </c>
      <c r="L23" s="132">
        <f t="shared" si="12"/>
        <v>0.17811991360160512</v>
      </c>
      <c r="M23" s="133">
        <f t="shared" si="13"/>
        <v>11.186</v>
      </c>
      <c r="N23" s="134">
        <f t="shared" si="14"/>
        <v>0</v>
      </c>
      <c r="O23" s="134">
        <f t="shared" si="15"/>
        <v>43.608668502461946</v>
      </c>
      <c r="P23" s="215">
        <f t="shared" si="16"/>
        <v>0</v>
      </c>
      <c r="Q23" s="216">
        <f t="shared" si="17"/>
        <v>0</v>
      </c>
      <c r="R23" s="216">
        <f t="shared" si="18"/>
        <v>213</v>
      </c>
      <c r="T23">
        <v>524</v>
      </c>
      <c r="U23">
        <v>7670</v>
      </c>
      <c r="V23" t="s">
        <v>214</v>
      </c>
      <c r="W23">
        <v>488.435</v>
      </c>
      <c r="X23">
        <v>172.375</v>
      </c>
      <c r="Y23">
        <v>2.8340000000000001</v>
      </c>
      <c r="Z23">
        <v>11.186</v>
      </c>
      <c r="AA23">
        <v>32.007207000000001</v>
      </c>
      <c r="AB23">
        <v>2.0572050000000002</v>
      </c>
      <c r="AC23">
        <v>10.048593</v>
      </c>
      <c r="AD23" s="1">
        <v>87</v>
      </c>
      <c r="AE23">
        <v>0</v>
      </c>
      <c r="AF23">
        <v>213</v>
      </c>
      <c r="AG23">
        <v>60</v>
      </c>
      <c r="AH23">
        <v>15.260156</v>
      </c>
      <c r="AI23">
        <v>0</v>
      </c>
      <c r="AJ23">
        <v>0</v>
      </c>
      <c r="AK23">
        <v>0</v>
      </c>
      <c r="AL23">
        <v>0</v>
      </c>
      <c r="AM23">
        <v>0.885625</v>
      </c>
      <c r="AN23" t="s">
        <v>69</v>
      </c>
      <c r="AO23">
        <v>488.435</v>
      </c>
      <c r="AP23" t="s">
        <v>477</v>
      </c>
      <c r="AQ23" t="s">
        <v>116</v>
      </c>
      <c r="AR23" t="s">
        <v>119</v>
      </c>
      <c r="AS23" t="s">
        <v>116</v>
      </c>
      <c r="AT23" t="s">
        <v>119</v>
      </c>
      <c r="AU23" t="s">
        <v>199</v>
      </c>
      <c r="AV23" t="s">
        <v>214</v>
      </c>
      <c r="AW23" t="s">
        <v>69</v>
      </c>
      <c r="AX23">
        <v>7670</v>
      </c>
      <c r="AY23" t="s">
        <v>363</v>
      </c>
      <c r="AZ23">
        <v>2</v>
      </c>
      <c r="BA23" t="s">
        <v>342</v>
      </c>
      <c r="BB23">
        <v>1</v>
      </c>
      <c r="BC23">
        <v>1</v>
      </c>
      <c r="BE23" t="s">
        <v>67</v>
      </c>
      <c r="BF23">
        <v>1</v>
      </c>
      <c r="BG23" t="s">
        <v>306</v>
      </c>
      <c r="BI23" t="s">
        <v>116</v>
      </c>
      <c r="BJ23" t="s">
        <v>214</v>
      </c>
      <c r="BK23" t="s">
        <v>69</v>
      </c>
      <c r="BL23">
        <v>0.885625</v>
      </c>
      <c r="BM23">
        <v>7670</v>
      </c>
      <c r="BN23" t="s">
        <v>119</v>
      </c>
      <c r="BO23" t="s">
        <v>199</v>
      </c>
      <c r="BP23">
        <v>1</v>
      </c>
      <c r="BQ23">
        <v>488.435</v>
      </c>
      <c r="BR23">
        <v>6.4273180724578688E-2</v>
      </c>
      <c r="BS23">
        <v>0.31394782431344292</v>
      </c>
      <c r="BT23">
        <v>0.17811991360160512</v>
      </c>
      <c r="BU23">
        <v>11.186</v>
      </c>
      <c r="BV23">
        <v>0</v>
      </c>
      <c r="BW23">
        <v>43.608668502461946</v>
      </c>
      <c r="BX23">
        <v>0</v>
      </c>
      <c r="BY23">
        <v>0</v>
      </c>
      <c r="BZ23">
        <v>213</v>
      </c>
    </row>
    <row r="24" spans="1:78" ht="16.5">
      <c r="A24" s="244" t="str">
        <f t="shared" si="1"/>
        <v>신화여객</v>
      </c>
      <c r="B24" s="108" t="str">
        <f t="shared" si="2"/>
        <v>김학광</v>
      </c>
      <c r="C24" s="109" t="str">
        <f t="shared" si="3"/>
        <v>C</v>
      </c>
      <c r="D24" s="110">
        <f t="shared" si="4"/>
        <v>0.8896984903325309</v>
      </c>
      <c r="E24" s="111">
        <f t="shared" si="5"/>
        <v>9732</v>
      </c>
      <c r="F24" s="112" t="str">
        <f t="shared" si="6"/>
        <v>37</v>
      </c>
      <c r="G24" s="113" t="str">
        <f t="shared" si="7"/>
        <v>71바6167</v>
      </c>
      <c r="H24" s="114">
        <f t="shared" si="8"/>
        <v>5</v>
      </c>
      <c r="I24" s="115">
        <f t="shared" si="9"/>
        <v>1118.9269999999999</v>
      </c>
      <c r="J24" s="116">
        <f t="shared" si="10"/>
        <v>5.0510790993837044E-3</v>
      </c>
      <c r="K24" s="116">
        <f t="shared" si="11"/>
        <v>0.34123451772912189</v>
      </c>
      <c r="L24" s="116">
        <f t="shared" si="12"/>
        <v>0.2100226377592104</v>
      </c>
      <c r="M24" s="117">
        <f t="shared" si="13"/>
        <v>11.471</v>
      </c>
      <c r="N24" s="118">
        <f t="shared" si="14"/>
        <v>1.1618273578169087</v>
      </c>
      <c r="O24" s="118">
        <f t="shared" si="15"/>
        <v>3.8429674143174668</v>
      </c>
      <c r="P24" s="217">
        <f t="shared" si="16"/>
        <v>3</v>
      </c>
      <c r="Q24" s="218">
        <f t="shared" si="17"/>
        <v>13</v>
      </c>
      <c r="R24" s="218">
        <f t="shared" si="18"/>
        <v>43</v>
      </c>
      <c r="T24">
        <v>524</v>
      </c>
      <c r="U24">
        <v>9732</v>
      </c>
      <c r="V24" t="s">
        <v>215</v>
      </c>
      <c r="W24">
        <v>1118.9269999999999</v>
      </c>
      <c r="X24">
        <v>484.291</v>
      </c>
      <c r="Y24">
        <v>2.31</v>
      </c>
      <c r="Z24">
        <v>11.471</v>
      </c>
      <c r="AA24">
        <v>67.146642</v>
      </c>
      <c r="AB24">
        <v>0.33916299999999999</v>
      </c>
      <c r="AC24">
        <v>22.912752000000001</v>
      </c>
      <c r="AD24" s="1">
        <v>235</v>
      </c>
      <c r="AE24">
        <v>13</v>
      </c>
      <c r="AF24">
        <v>43</v>
      </c>
      <c r="AG24">
        <v>68</v>
      </c>
      <c r="AH24">
        <v>16.663930000000001</v>
      </c>
      <c r="AI24">
        <v>55.4</v>
      </c>
      <c r="AJ24">
        <v>0</v>
      </c>
      <c r="AK24">
        <v>3</v>
      </c>
      <c r="AL24">
        <v>318</v>
      </c>
      <c r="AM24">
        <v>0.8896984903325309</v>
      </c>
      <c r="AN24" t="s">
        <v>69</v>
      </c>
      <c r="AO24">
        <v>458.27300000000002</v>
      </c>
      <c r="AP24" t="s">
        <v>478</v>
      </c>
      <c r="AQ24" t="s">
        <v>116</v>
      </c>
      <c r="AR24" t="s">
        <v>118</v>
      </c>
      <c r="AS24" t="s">
        <v>116</v>
      </c>
      <c r="AT24" t="s">
        <v>118</v>
      </c>
      <c r="AU24" t="s">
        <v>189</v>
      </c>
      <c r="AV24" t="s">
        <v>215</v>
      </c>
      <c r="AW24" t="s">
        <v>69</v>
      </c>
      <c r="AX24">
        <v>9732</v>
      </c>
      <c r="AY24" t="s">
        <v>369</v>
      </c>
      <c r="AZ24">
        <v>2</v>
      </c>
      <c r="BA24" t="s">
        <v>339</v>
      </c>
      <c r="BB24">
        <v>5</v>
      </c>
      <c r="BC24">
        <v>1</v>
      </c>
      <c r="BE24" t="s">
        <v>67</v>
      </c>
      <c r="BF24">
        <v>1</v>
      </c>
      <c r="BG24" t="s">
        <v>306</v>
      </c>
      <c r="BI24" t="s">
        <v>116</v>
      </c>
      <c r="BJ24" t="s">
        <v>215</v>
      </c>
      <c r="BK24" t="s">
        <v>69</v>
      </c>
      <c r="BL24">
        <v>0.8896984903325309</v>
      </c>
      <c r="BM24">
        <v>9732</v>
      </c>
      <c r="BN24" t="s">
        <v>118</v>
      </c>
      <c r="BO24" t="s">
        <v>189</v>
      </c>
      <c r="BP24">
        <v>5</v>
      </c>
      <c r="BQ24">
        <v>1118.9269999999999</v>
      </c>
      <c r="BR24">
        <v>5.0510790993837044E-3</v>
      </c>
      <c r="BS24">
        <v>0.34123451772912189</v>
      </c>
      <c r="BT24">
        <v>0.2100226377592104</v>
      </c>
      <c r="BU24">
        <v>11.471</v>
      </c>
      <c r="BV24">
        <v>1.1618273578169087</v>
      </c>
      <c r="BW24">
        <v>3.8429674143174668</v>
      </c>
      <c r="BX24">
        <v>3</v>
      </c>
      <c r="BY24">
        <v>13</v>
      </c>
      <c r="BZ24">
        <v>43</v>
      </c>
    </row>
    <row r="25" spans="1:78" ht="16.5">
      <c r="A25" s="243" t="str">
        <f t="shared" si="1"/>
        <v>신화여객</v>
      </c>
      <c r="B25" s="124" t="str">
        <f t="shared" si="2"/>
        <v>김현배</v>
      </c>
      <c r="C25" s="125" t="str">
        <f t="shared" si="3"/>
        <v>B</v>
      </c>
      <c r="D25" s="126">
        <f t="shared" si="4"/>
        <v>0.93206237327872321</v>
      </c>
      <c r="E25" s="127">
        <f t="shared" si="5"/>
        <v>715</v>
      </c>
      <c r="F25" s="128" t="str">
        <f t="shared" si="6"/>
        <v>34</v>
      </c>
      <c r="G25" s="129" t="str">
        <f t="shared" si="7"/>
        <v>71바6152</v>
      </c>
      <c r="H25" s="130">
        <f t="shared" si="8"/>
        <v>3</v>
      </c>
      <c r="I25" s="131">
        <f t="shared" si="9"/>
        <v>2538.6120000000001</v>
      </c>
      <c r="J25" s="132">
        <f t="shared" si="10"/>
        <v>2.0071050277110574E-2</v>
      </c>
      <c r="K25" s="132">
        <f t="shared" si="11"/>
        <v>0.33622563192467531</v>
      </c>
      <c r="L25" s="132">
        <f t="shared" si="12"/>
        <v>0.10596341622902594</v>
      </c>
      <c r="M25" s="133">
        <f t="shared" si="13"/>
        <v>9.6170000000000009</v>
      </c>
      <c r="N25" s="134">
        <f t="shared" si="14"/>
        <v>3.9391604546106296E-2</v>
      </c>
      <c r="O25" s="134">
        <f t="shared" si="15"/>
        <v>0.78783209092212592</v>
      </c>
      <c r="P25" s="215">
        <f t="shared" si="16"/>
        <v>0</v>
      </c>
      <c r="Q25" s="216">
        <f t="shared" si="17"/>
        <v>1</v>
      </c>
      <c r="R25" s="216">
        <f t="shared" si="18"/>
        <v>20</v>
      </c>
      <c r="T25">
        <v>524</v>
      </c>
      <c r="U25">
        <v>715</v>
      </c>
      <c r="V25" t="s">
        <v>216</v>
      </c>
      <c r="W25">
        <v>2586.1729999999998</v>
      </c>
      <c r="X25">
        <v>1105.0070000000001</v>
      </c>
      <c r="Y25">
        <v>2.34</v>
      </c>
      <c r="Z25">
        <v>9.6170000000000009</v>
      </c>
      <c r="AA25">
        <v>158.42105699999999</v>
      </c>
      <c r="AB25">
        <v>3.1796769999999999</v>
      </c>
      <c r="AC25">
        <v>53.265219999999999</v>
      </c>
      <c r="AD25" s="1">
        <v>269</v>
      </c>
      <c r="AE25">
        <v>1</v>
      </c>
      <c r="AF25">
        <v>20</v>
      </c>
      <c r="AG25">
        <v>82</v>
      </c>
      <c r="AH25">
        <v>16.324679</v>
      </c>
      <c r="AI25">
        <v>871.3</v>
      </c>
      <c r="AJ25">
        <v>11.2</v>
      </c>
      <c r="AK25">
        <v>0</v>
      </c>
      <c r="AL25">
        <v>0</v>
      </c>
      <c r="AM25">
        <v>0.93206237327872321</v>
      </c>
      <c r="AN25" t="s">
        <v>68</v>
      </c>
      <c r="AO25">
        <v>2202.7840000000001</v>
      </c>
      <c r="AP25" t="s">
        <v>479</v>
      </c>
      <c r="AQ25" t="s">
        <v>116</v>
      </c>
      <c r="AR25" t="s">
        <v>117</v>
      </c>
      <c r="AS25" t="s">
        <v>116</v>
      </c>
      <c r="AT25" t="s">
        <v>117</v>
      </c>
      <c r="AU25" t="s">
        <v>171</v>
      </c>
      <c r="AV25" t="s">
        <v>216</v>
      </c>
      <c r="AW25" t="s">
        <v>68</v>
      </c>
      <c r="AX25">
        <v>715</v>
      </c>
      <c r="AY25" t="s">
        <v>377</v>
      </c>
      <c r="AZ25">
        <v>3</v>
      </c>
      <c r="BA25" t="s">
        <v>378</v>
      </c>
      <c r="BB25">
        <v>3</v>
      </c>
      <c r="BC25">
        <v>1</v>
      </c>
      <c r="BE25" t="s">
        <v>68</v>
      </c>
      <c r="BF25">
        <v>0</v>
      </c>
      <c r="BG25" t="s">
        <v>267</v>
      </c>
      <c r="BI25" t="s">
        <v>116</v>
      </c>
      <c r="BJ25" t="s">
        <v>216</v>
      </c>
      <c r="BK25" t="s">
        <v>68</v>
      </c>
      <c r="BL25">
        <v>0.93206237327872321</v>
      </c>
      <c r="BM25">
        <v>715</v>
      </c>
      <c r="BN25" t="s">
        <v>117</v>
      </c>
      <c r="BO25" t="s">
        <v>171</v>
      </c>
      <c r="BP25">
        <v>3</v>
      </c>
      <c r="BQ25">
        <v>2538.6120000000001</v>
      </c>
      <c r="BR25">
        <v>2.0071050277110574E-2</v>
      </c>
      <c r="BS25">
        <v>0.33622563192467531</v>
      </c>
      <c r="BT25">
        <v>0.10401469661929037</v>
      </c>
      <c r="BU25">
        <v>9.6170000000000009</v>
      </c>
      <c r="BV25">
        <v>3.9391604546106296E-2</v>
      </c>
      <c r="BW25">
        <v>0.78783209092212592</v>
      </c>
      <c r="BX25">
        <v>0</v>
      </c>
      <c r="BY25">
        <v>1</v>
      </c>
      <c r="BZ25">
        <v>20</v>
      </c>
    </row>
    <row r="26" spans="1:78" ht="16.5">
      <c r="A26" s="244" t="str">
        <f t="shared" si="1"/>
        <v>신화여객</v>
      </c>
      <c r="B26" s="108" t="str">
        <f t="shared" si="2"/>
        <v>김형석</v>
      </c>
      <c r="C26" s="109" t="str">
        <f t="shared" si="3"/>
        <v>F</v>
      </c>
      <c r="D26" s="110">
        <f t="shared" si="4"/>
        <v>0.70743181493771778</v>
      </c>
      <c r="E26" s="111">
        <f t="shared" si="5"/>
        <v>3437</v>
      </c>
      <c r="F26" s="112" t="str">
        <f t="shared" si="6"/>
        <v>34</v>
      </c>
      <c r="G26" s="113" t="str">
        <f t="shared" si="7"/>
        <v>71바6156</v>
      </c>
      <c r="H26" s="114">
        <f t="shared" si="8"/>
        <v>3</v>
      </c>
      <c r="I26" s="115">
        <f t="shared" si="9"/>
        <v>2029.7199999999998</v>
      </c>
      <c r="J26" s="116">
        <f t="shared" si="10"/>
        <v>5.5752368499300292E-2</v>
      </c>
      <c r="K26" s="116">
        <f t="shared" si="11"/>
        <v>0.36198687098926935</v>
      </c>
      <c r="L26" s="116">
        <f t="shared" si="12"/>
        <v>0.20938848708196206</v>
      </c>
      <c r="M26" s="117">
        <f t="shared" si="13"/>
        <v>13.978999999999999</v>
      </c>
      <c r="N26" s="118">
        <f t="shared" si="14"/>
        <v>1.0838933448948624</v>
      </c>
      <c r="O26" s="118">
        <f t="shared" si="15"/>
        <v>24.633939656701418</v>
      </c>
      <c r="P26" s="217">
        <f t="shared" si="16"/>
        <v>39</v>
      </c>
      <c r="Q26" s="218">
        <f t="shared" si="17"/>
        <v>22</v>
      </c>
      <c r="R26" s="218">
        <f t="shared" si="18"/>
        <v>500</v>
      </c>
      <c r="T26">
        <v>524</v>
      </c>
      <c r="U26">
        <v>3437</v>
      </c>
      <c r="V26" t="s">
        <v>217</v>
      </c>
      <c r="W26">
        <v>2029.72</v>
      </c>
      <c r="X26">
        <v>1144.18</v>
      </c>
      <c r="Y26">
        <v>1.774</v>
      </c>
      <c r="Z26">
        <v>13.978999999999999</v>
      </c>
      <c r="AA26">
        <v>134.16913400000001</v>
      </c>
      <c r="AB26">
        <v>7.4802470000000003</v>
      </c>
      <c r="AC26">
        <v>48.567464999999999</v>
      </c>
      <c r="AD26" s="1">
        <v>425</v>
      </c>
      <c r="AE26">
        <v>22</v>
      </c>
      <c r="AF26">
        <v>500</v>
      </c>
      <c r="AG26">
        <v>88</v>
      </c>
      <c r="AH26">
        <v>15.128069</v>
      </c>
      <c r="AI26">
        <v>1504.7</v>
      </c>
      <c r="AJ26">
        <v>0.5</v>
      </c>
      <c r="AK26">
        <v>39</v>
      </c>
      <c r="AL26">
        <v>11451</v>
      </c>
      <c r="AM26">
        <v>0.70743181493771778</v>
      </c>
      <c r="AN26" t="s">
        <v>70</v>
      </c>
      <c r="AO26">
        <v>1816.2719999999999</v>
      </c>
      <c r="AP26" t="s">
        <v>480</v>
      </c>
      <c r="AQ26" t="s">
        <v>116</v>
      </c>
      <c r="AR26" t="s">
        <v>117</v>
      </c>
      <c r="AS26" t="s">
        <v>116</v>
      </c>
      <c r="AT26" t="s">
        <v>117</v>
      </c>
      <c r="AU26" t="s">
        <v>173</v>
      </c>
      <c r="AV26" t="s">
        <v>217</v>
      </c>
      <c r="AW26" t="s">
        <v>70</v>
      </c>
      <c r="AX26">
        <v>3437</v>
      </c>
      <c r="AY26" t="s">
        <v>375</v>
      </c>
      <c r="AZ26">
        <v>9</v>
      </c>
      <c r="BA26" t="s">
        <v>386</v>
      </c>
      <c r="BB26">
        <v>3</v>
      </c>
      <c r="BC26">
        <v>1</v>
      </c>
      <c r="BE26" t="s">
        <v>70</v>
      </c>
      <c r="BF26">
        <v>0</v>
      </c>
      <c r="BG26" t="s">
        <v>267</v>
      </c>
      <c r="BI26" t="s">
        <v>116</v>
      </c>
      <c r="BJ26" t="s">
        <v>217</v>
      </c>
      <c r="BK26" t="s">
        <v>70</v>
      </c>
      <c r="BL26">
        <v>0.70743181493771778</v>
      </c>
      <c r="BM26">
        <v>3437</v>
      </c>
      <c r="BN26" t="s">
        <v>117</v>
      </c>
      <c r="BO26" t="s">
        <v>173</v>
      </c>
      <c r="BP26">
        <v>3</v>
      </c>
      <c r="BQ26">
        <v>2029.7199999999998</v>
      </c>
      <c r="BR26">
        <v>5.5752368499300292E-2</v>
      </c>
      <c r="BS26">
        <v>0.36198687098926935</v>
      </c>
      <c r="BT26">
        <v>0.20938848708196203</v>
      </c>
      <c r="BU26">
        <v>13.978999999999999</v>
      </c>
      <c r="BV26">
        <v>1.0838933448948624</v>
      </c>
      <c r="BW26">
        <v>24.633939656701418</v>
      </c>
      <c r="BX26">
        <v>39</v>
      </c>
      <c r="BY26">
        <v>22</v>
      </c>
      <c r="BZ26">
        <v>500</v>
      </c>
    </row>
    <row r="27" spans="1:78" ht="16.5">
      <c r="A27" s="243" t="str">
        <f t="shared" si="1"/>
        <v>신화여객</v>
      </c>
      <c r="B27" s="124" t="str">
        <f t="shared" si="2"/>
        <v>남윤기</v>
      </c>
      <c r="C27" s="125" t="str">
        <f t="shared" si="3"/>
        <v>F</v>
      </c>
      <c r="D27" s="126">
        <f t="shared" si="4"/>
        <v>0.79839618458069528</v>
      </c>
      <c r="E27" s="127">
        <f t="shared" si="5"/>
        <v>5383</v>
      </c>
      <c r="F27" s="128" t="str">
        <f t="shared" si="6"/>
        <v>34</v>
      </c>
      <c r="G27" s="129" t="str">
        <f t="shared" si="7"/>
        <v>72바1110</v>
      </c>
      <c r="H27" s="130">
        <f t="shared" si="8"/>
        <v>2</v>
      </c>
      <c r="I27" s="131">
        <f t="shared" si="9"/>
        <v>2621.9560000000001</v>
      </c>
      <c r="J27" s="132">
        <f t="shared" si="10"/>
        <v>3.370469811136162E-2</v>
      </c>
      <c r="K27" s="132">
        <f t="shared" si="11"/>
        <v>0.36698946565680751</v>
      </c>
      <c r="L27" s="132">
        <f t="shared" si="12"/>
        <v>0.24104142098494405</v>
      </c>
      <c r="M27" s="133">
        <f t="shared" si="13"/>
        <v>14.311</v>
      </c>
      <c r="N27" s="134">
        <f t="shared" si="14"/>
        <v>0.26697625742003295</v>
      </c>
      <c r="O27" s="134">
        <f t="shared" si="15"/>
        <v>26.201812692508948</v>
      </c>
      <c r="P27" s="215">
        <f t="shared" si="16"/>
        <v>16</v>
      </c>
      <c r="Q27" s="216">
        <f t="shared" si="17"/>
        <v>7</v>
      </c>
      <c r="R27" s="216">
        <f t="shared" si="18"/>
        <v>687</v>
      </c>
      <c r="T27">
        <v>524</v>
      </c>
      <c r="U27">
        <v>5383</v>
      </c>
      <c r="V27" t="s">
        <v>218</v>
      </c>
      <c r="W27">
        <v>2621.9560000000001</v>
      </c>
      <c r="X27">
        <v>1263.2370000000001</v>
      </c>
      <c r="Y27">
        <v>2.0760000000000001</v>
      </c>
      <c r="Z27">
        <v>14.311</v>
      </c>
      <c r="AA27">
        <v>169.41967500000001</v>
      </c>
      <c r="AB27">
        <v>5.7102389999999996</v>
      </c>
      <c r="AC27">
        <v>62.175235999999998</v>
      </c>
      <c r="AD27" s="1">
        <v>632</v>
      </c>
      <c r="AE27">
        <v>7</v>
      </c>
      <c r="AF27">
        <v>687</v>
      </c>
      <c r="AG27">
        <v>77</v>
      </c>
      <c r="AH27">
        <v>15.476100000000001</v>
      </c>
      <c r="AI27">
        <v>2798.6</v>
      </c>
      <c r="AJ27">
        <v>0</v>
      </c>
      <c r="AK27">
        <v>16</v>
      </c>
      <c r="AL27">
        <v>4656</v>
      </c>
      <c r="AM27">
        <v>0.79839618458069528</v>
      </c>
      <c r="AN27" t="s">
        <v>70</v>
      </c>
      <c r="AO27">
        <v>2355.3310000000001</v>
      </c>
      <c r="AP27" t="s">
        <v>481</v>
      </c>
      <c r="AQ27" t="s">
        <v>116</v>
      </c>
      <c r="AR27" t="s">
        <v>117</v>
      </c>
      <c r="AS27" t="s">
        <v>116</v>
      </c>
      <c r="AT27" t="s">
        <v>117</v>
      </c>
      <c r="AU27" t="s">
        <v>183</v>
      </c>
      <c r="AV27" t="s">
        <v>218</v>
      </c>
      <c r="AW27" t="s">
        <v>70</v>
      </c>
      <c r="AX27">
        <v>5383</v>
      </c>
      <c r="AY27" t="s">
        <v>375</v>
      </c>
      <c r="AZ27">
        <v>2</v>
      </c>
      <c r="BA27" t="s">
        <v>264</v>
      </c>
      <c r="BB27">
        <v>2</v>
      </c>
      <c r="BC27">
        <v>1</v>
      </c>
      <c r="BE27" t="s">
        <v>70</v>
      </c>
      <c r="BF27">
        <v>0</v>
      </c>
      <c r="BG27" t="s">
        <v>267</v>
      </c>
      <c r="BI27" t="s">
        <v>116</v>
      </c>
      <c r="BJ27" t="s">
        <v>218</v>
      </c>
      <c r="BK27" t="s">
        <v>70</v>
      </c>
      <c r="BL27">
        <v>0.79839618458069528</v>
      </c>
      <c r="BM27">
        <v>5383</v>
      </c>
      <c r="BN27" t="s">
        <v>117</v>
      </c>
      <c r="BO27" t="s">
        <v>183</v>
      </c>
      <c r="BP27">
        <v>2</v>
      </c>
      <c r="BQ27">
        <v>2621.9560000000001</v>
      </c>
      <c r="BR27">
        <v>3.370469811136162E-2</v>
      </c>
      <c r="BS27">
        <v>0.36698946565680751</v>
      </c>
      <c r="BT27">
        <v>0.24104142098494405</v>
      </c>
      <c r="BU27">
        <v>14.311</v>
      </c>
      <c r="BV27">
        <v>0.26697625742003295</v>
      </c>
      <c r="BW27">
        <v>26.201812692508948</v>
      </c>
      <c r="BX27">
        <v>16</v>
      </c>
      <c r="BY27">
        <v>7</v>
      </c>
      <c r="BZ27">
        <v>687</v>
      </c>
    </row>
    <row r="28" spans="1:78" ht="16.5">
      <c r="A28" s="244" t="str">
        <f t="shared" si="1"/>
        <v>신화여객</v>
      </c>
      <c r="B28" s="108" t="str">
        <f t="shared" si="2"/>
        <v>모환경</v>
      </c>
      <c r="C28" s="109" t="str">
        <f t="shared" si="3"/>
        <v>D</v>
      </c>
      <c r="D28" s="110">
        <f t="shared" si="4"/>
        <v>0.80797480540176614</v>
      </c>
      <c r="E28" s="111">
        <f t="shared" si="5"/>
        <v>2135</v>
      </c>
      <c r="F28" s="112" t="str">
        <f t="shared" si="6"/>
        <v>37</v>
      </c>
      <c r="G28" s="113" t="str">
        <f t="shared" si="7"/>
        <v>71바6169</v>
      </c>
      <c r="H28" s="114">
        <f t="shared" si="8"/>
        <v>2</v>
      </c>
      <c r="I28" s="115">
        <f t="shared" si="9"/>
        <v>1927.3240000000001</v>
      </c>
      <c r="J28" s="116">
        <f t="shared" si="10"/>
        <v>4.1547504595547471E-2</v>
      </c>
      <c r="K28" s="116">
        <f t="shared" si="11"/>
        <v>0.35961325708163355</v>
      </c>
      <c r="L28" s="116">
        <f t="shared" si="12"/>
        <v>0.19820227424138337</v>
      </c>
      <c r="M28" s="117">
        <f t="shared" si="13"/>
        <v>11.321</v>
      </c>
      <c r="N28" s="118">
        <f t="shared" si="14"/>
        <v>0</v>
      </c>
      <c r="O28" s="118">
        <f t="shared" si="15"/>
        <v>4.9809995620871215</v>
      </c>
      <c r="P28" s="217">
        <f t="shared" si="16"/>
        <v>40</v>
      </c>
      <c r="Q28" s="218">
        <f t="shared" si="17"/>
        <v>0</v>
      </c>
      <c r="R28" s="218">
        <f t="shared" si="18"/>
        <v>96</v>
      </c>
      <c r="T28">
        <v>524</v>
      </c>
      <c r="U28">
        <v>2135</v>
      </c>
      <c r="V28" t="s">
        <v>219</v>
      </c>
      <c r="W28">
        <v>1927.3240000000001</v>
      </c>
      <c r="X28">
        <v>919.47900000000004</v>
      </c>
      <c r="Y28">
        <v>2.0960000000000001</v>
      </c>
      <c r="Z28">
        <v>11.321</v>
      </c>
      <c r="AA28">
        <v>140.80857700000001</v>
      </c>
      <c r="AB28">
        <v>5.8502450000000001</v>
      </c>
      <c r="AC28">
        <v>50.636631000000001</v>
      </c>
      <c r="AD28" s="1">
        <v>382</v>
      </c>
      <c r="AE28">
        <v>0</v>
      </c>
      <c r="AF28">
        <v>96</v>
      </c>
      <c r="AG28">
        <v>68</v>
      </c>
      <c r="AH28">
        <v>13.687545999999999</v>
      </c>
      <c r="AI28">
        <v>327.39999999999998</v>
      </c>
      <c r="AJ28">
        <v>0</v>
      </c>
      <c r="AK28">
        <v>40</v>
      </c>
      <c r="AL28">
        <v>23942</v>
      </c>
      <c r="AM28">
        <v>0.80797480540176614</v>
      </c>
      <c r="AN28" t="s">
        <v>67</v>
      </c>
      <c r="AO28">
        <v>1675.9639999999999</v>
      </c>
      <c r="AP28" t="s">
        <v>482</v>
      </c>
      <c r="AQ28" t="s">
        <v>116</v>
      </c>
      <c r="AR28" t="s">
        <v>118</v>
      </c>
      <c r="AS28" t="s">
        <v>116</v>
      </c>
      <c r="AT28" t="s">
        <v>118</v>
      </c>
      <c r="AU28" t="s">
        <v>191</v>
      </c>
      <c r="AV28" t="s">
        <v>219</v>
      </c>
      <c r="AW28" t="s">
        <v>67</v>
      </c>
      <c r="AX28">
        <v>2135</v>
      </c>
      <c r="AY28" t="s">
        <v>366</v>
      </c>
      <c r="AZ28">
        <v>4</v>
      </c>
      <c r="BA28" t="s">
        <v>420</v>
      </c>
      <c r="BB28">
        <v>2</v>
      </c>
      <c r="BC28">
        <v>1</v>
      </c>
      <c r="BE28" t="s">
        <v>70</v>
      </c>
      <c r="BF28">
        <v>1</v>
      </c>
      <c r="BG28" t="s">
        <v>306</v>
      </c>
      <c r="BI28" t="s">
        <v>116</v>
      </c>
      <c r="BJ28" t="s">
        <v>219</v>
      </c>
      <c r="BK28" t="s">
        <v>67</v>
      </c>
      <c r="BL28">
        <v>0.80797480540176614</v>
      </c>
      <c r="BM28">
        <v>2135</v>
      </c>
      <c r="BN28" t="s">
        <v>118</v>
      </c>
      <c r="BO28" t="s">
        <v>191</v>
      </c>
      <c r="BP28">
        <v>2</v>
      </c>
      <c r="BQ28">
        <v>1927.3240000000001</v>
      </c>
      <c r="BR28">
        <v>4.1547504595547471E-2</v>
      </c>
      <c r="BS28">
        <v>0.35961325708163355</v>
      </c>
      <c r="BT28">
        <v>0.19820227424138337</v>
      </c>
      <c r="BU28">
        <v>11.321</v>
      </c>
      <c r="BV28">
        <v>0</v>
      </c>
      <c r="BW28">
        <v>4.9809995620871215</v>
      </c>
      <c r="BX28">
        <v>40</v>
      </c>
      <c r="BY28">
        <v>0</v>
      </c>
      <c r="BZ28">
        <v>96</v>
      </c>
    </row>
    <row r="29" spans="1:78" ht="16.5">
      <c r="A29" s="243" t="str">
        <f t="shared" si="1"/>
        <v>신화여객</v>
      </c>
      <c r="B29" s="124" t="str">
        <f t="shared" si="2"/>
        <v>문태철</v>
      </c>
      <c r="C29" s="125" t="str">
        <f t="shared" si="3"/>
        <v>C</v>
      </c>
      <c r="D29" s="126">
        <f t="shared" si="4"/>
        <v>0.86400203576647483</v>
      </c>
      <c r="E29" s="127">
        <f t="shared" si="5"/>
        <v>3411</v>
      </c>
      <c r="F29" s="128" t="str">
        <f t="shared" si="6"/>
        <v>34</v>
      </c>
      <c r="G29" s="129" t="str">
        <f t="shared" si="7"/>
        <v>72바1113</v>
      </c>
      <c r="H29" s="130">
        <f t="shared" si="8"/>
        <v>7</v>
      </c>
      <c r="I29" s="131">
        <f t="shared" si="9"/>
        <v>2097.0819999999999</v>
      </c>
      <c r="J29" s="132">
        <f t="shared" si="10"/>
        <v>1.7820705851647616E-2</v>
      </c>
      <c r="K29" s="132">
        <f t="shared" si="11"/>
        <v>0.37467171273151273</v>
      </c>
      <c r="L29" s="132">
        <f t="shared" si="12"/>
        <v>0.18454213998308128</v>
      </c>
      <c r="M29" s="133">
        <f t="shared" si="13"/>
        <v>13.192</v>
      </c>
      <c r="N29" s="134">
        <f t="shared" si="14"/>
        <v>0.85833553480502911</v>
      </c>
      <c r="O29" s="134">
        <f t="shared" si="15"/>
        <v>36.908427996616254</v>
      </c>
      <c r="P29" s="215">
        <f t="shared" si="16"/>
        <v>16</v>
      </c>
      <c r="Q29" s="216">
        <f t="shared" si="17"/>
        <v>18</v>
      </c>
      <c r="R29" s="216">
        <f t="shared" si="18"/>
        <v>774</v>
      </c>
      <c r="T29">
        <v>524</v>
      </c>
      <c r="U29">
        <v>3411</v>
      </c>
      <c r="V29" t="s">
        <v>270</v>
      </c>
      <c r="W29">
        <v>2097.0819999999999</v>
      </c>
      <c r="X29">
        <v>952.11800000000005</v>
      </c>
      <c r="Y29">
        <v>2.2029999999999998</v>
      </c>
      <c r="Z29">
        <v>13.192</v>
      </c>
      <c r="AA29">
        <v>128.048295</v>
      </c>
      <c r="AB29">
        <v>2.281911</v>
      </c>
      <c r="AC29">
        <v>47.976073999999997</v>
      </c>
      <c r="AD29" s="1">
        <v>387</v>
      </c>
      <c r="AE29">
        <v>18</v>
      </c>
      <c r="AF29">
        <v>774</v>
      </c>
      <c r="AG29">
        <v>76</v>
      </c>
      <c r="AH29">
        <v>16.377272999999999</v>
      </c>
      <c r="AI29">
        <v>1784.7</v>
      </c>
      <c r="AJ29">
        <v>0</v>
      </c>
      <c r="AK29">
        <v>16</v>
      </c>
      <c r="AL29">
        <v>4531</v>
      </c>
      <c r="AM29">
        <v>0.86400203576647483</v>
      </c>
      <c r="AN29" t="s">
        <v>69</v>
      </c>
      <c r="AO29">
        <v>651.72</v>
      </c>
      <c r="AP29" t="s">
        <v>483</v>
      </c>
      <c r="AQ29" t="s">
        <v>116</v>
      </c>
      <c r="AR29" t="s">
        <v>117</v>
      </c>
      <c r="AS29" t="s">
        <v>116</v>
      </c>
      <c r="AT29" t="s">
        <v>117</v>
      </c>
      <c r="AU29" t="s">
        <v>184</v>
      </c>
      <c r="AV29" t="s">
        <v>270</v>
      </c>
      <c r="AW29" t="s">
        <v>69</v>
      </c>
      <c r="AX29">
        <v>3411</v>
      </c>
      <c r="AY29" t="s">
        <v>368</v>
      </c>
      <c r="AZ29">
        <v>8</v>
      </c>
      <c r="BA29" t="s">
        <v>398</v>
      </c>
      <c r="BB29">
        <v>7</v>
      </c>
      <c r="BC29">
        <v>1</v>
      </c>
      <c r="BE29" t="s">
        <v>69</v>
      </c>
      <c r="BF29">
        <v>0</v>
      </c>
      <c r="BG29" t="s">
        <v>267</v>
      </c>
      <c r="BI29" t="s">
        <v>116</v>
      </c>
      <c r="BJ29" t="s">
        <v>270</v>
      </c>
      <c r="BK29" t="s">
        <v>69</v>
      </c>
      <c r="BL29">
        <v>0.86400203576647483</v>
      </c>
      <c r="BM29">
        <v>3411</v>
      </c>
      <c r="BN29" t="s">
        <v>117</v>
      </c>
      <c r="BO29" t="s">
        <v>184</v>
      </c>
      <c r="BP29">
        <v>7</v>
      </c>
      <c r="BQ29">
        <v>2097.0819999999999</v>
      </c>
      <c r="BR29">
        <v>1.7820705851647616E-2</v>
      </c>
      <c r="BS29">
        <v>0.37467171273151273</v>
      </c>
      <c r="BT29">
        <v>0.18454213998308128</v>
      </c>
      <c r="BU29">
        <v>13.192</v>
      </c>
      <c r="BV29">
        <v>0.85833553480502911</v>
      </c>
      <c r="BW29">
        <v>36.908427996616254</v>
      </c>
      <c r="BX29">
        <v>16</v>
      </c>
      <c r="BY29">
        <v>18</v>
      </c>
      <c r="BZ29">
        <v>774</v>
      </c>
    </row>
    <row r="30" spans="1:78" ht="16.5">
      <c r="A30" s="244" t="str">
        <f t="shared" si="1"/>
        <v>신화여객</v>
      </c>
      <c r="B30" s="108" t="str">
        <f t="shared" si="2"/>
        <v>박상기</v>
      </c>
      <c r="C30" s="109" t="str">
        <f t="shared" si="3"/>
        <v>C</v>
      </c>
      <c r="D30" s="110">
        <f t="shared" si="4"/>
        <v>0.89301353243606474</v>
      </c>
      <c r="E30" s="111">
        <f t="shared" si="5"/>
        <v>3129</v>
      </c>
      <c r="F30" s="112" t="str">
        <f t="shared" si="6"/>
        <v>37</v>
      </c>
      <c r="G30" s="113" t="str">
        <f t="shared" si="7"/>
        <v>71바6171</v>
      </c>
      <c r="H30" s="114">
        <f t="shared" si="8"/>
        <v>7</v>
      </c>
      <c r="I30" s="115">
        <f t="shared" si="9"/>
        <v>1437.691</v>
      </c>
      <c r="J30" s="116">
        <f t="shared" si="10"/>
        <v>7.1190099595308018E-2</v>
      </c>
      <c r="K30" s="116">
        <f t="shared" si="11"/>
        <v>0.3368170640712827</v>
      </c>
      <c r="L30" s="116">
        <f t="shared" si="12"/>
        <v>0.27613722281074304</v>
      </c>
      <c r="M30" s="117">
        <f t="shared" si="13"/>
        <v>11.459</v>
      </c>
      <c r="N30" s="118">
        <f t="shared" si="14"/>
        <v>0.20866792655723657</v>
      </c>
      <c r="O30" s="118">
        <f t="shared" si="15"/>
        <v>6.0513698701598599</v>
      </c>
      <c r="P30" s="217">
        <f t="shared" si="16"/>
        <v>6</v>
      </c>
      <c r="Q30" s="218">
        <f t="shared" si="17"/>
        <v>3</v>
      </c>
      <c r="R30" s="218">
        <f t="shared" si="18"/>
        <v>87</v>
      </c>
      <c r="T30">
        <v>524</v>
      </c>
      <c r="U30">
        <v>3129</v>
      </c>
      <c r="V30" t="s">
        <v>220</v>
      </c>
      <c r="W30">
        <v>1437.691</v>
      </c>
      <c r="X30">
        <v>621.23599999999999</v>
      </c>
      <c r="Y30">
        <v>2.3140000000000001</v>
      </c>
      <c r="Z30">
        <v>11.459</v>
      </c>
      <c r="AA30">
        <v>93.735239000000007</v>
      </c>
      <c r="AB30">
        <v>6.6730210000000003</v>
      </c>
      <c r="AC30">
        <v>31.571628</v>
      </c>
      <c r="AD30" s="1">
        <v>397</v>
      </c>
      <c r="AE30">
        <v>3</v>
      </c>
      <c r="AF30">
        <v>87</v>
      </c>
      <c r="AG30">
        <v>71</v>
      </c>
      <c r="AH30">
        <v>15.337785</v>
      </c>
      <c r="AI30">
        <v>198.6</v>
      </c>
      <c r="AJ30">
        <v>0</v>
      </c>
      <c r="AK30">
        <v>6</v>
      </c>
      <c r="AL30">
        <v>1954</v>
      </c>
      <c r="AM30">
        <v>0.89301353243606474</v>
      </c>
      <c r="AN30" t="s">
        <v>69</v>
      </c>
      <c r="AO30">
        <v>379.911</v>
      </c>
      <c r="AP30" t="s">
        <v>484</v>
      </c>
      <c r="AQ30" t="s">
        <v>116</v>
      </c>
      <c r="AR30" t="s">
        <v>118</v>
      </c>
      <c r="AS30" t="s">
        <v>116</v>
      </c>
      <c r="AT30" t="s">
        <v>118</v>
      </c>
      <c r="AU30" t="s">
        <v>192</v>
      </c>
      <c r="AV30" t="s">
        <v>220</v>
      </c>
      <c r="AW30" t="s">
        <v>69</v>
      </c>
      <c r="AX30">
        <v>3129</v>
      </c>
      <c r="AY30" t="s">
        <v>369</v>
      </c>
      <c r="AZ30">
        <v>1</v>
      </c>
      <c r="BA30" t="s">
        <v>337</v>
      </c>
      <c r="BB30">
        <v>7</v>
      </c>
      <c r="BC30">
        <v>1</v>
      </c>
      <c r="BE30" t="s">
        <v>69</v>
      </c>
      <c r="BF30">
        <v>0</v>
      </c>
      <c r="BG30" t="s">
        <v>267</v>
      </c>
      <c r="BI30" t="s">
        <v>116</v>
      </c>
      <c r="BJ30" t="s">
        <v>220</v>
      </c>
      <c r="BK30" t="s">
        <v>69</v>
      </c>
      <c r="BL30">
        <v>0.89301353243606474</v>
      </c>
      <c r="BM30">
        <v>3129</v>
      </c>
      <c r="BN30" t="s">
        <v>118</v>
      </c>
      <c r="BO30" t="s">
        <v>192</v>
      </c>
      <c r="BP30">
        <v>7</v>
      </c>
      <c r="BQ30">
        <v>1437.691</v>
      </c>
      <c r="BR30">
        <v>7.1190099595308018E-2</v>
      </c>
      <c r="BS30">
        <v>0.3368170640712827</v>
      </c>
      <c r="BT30">
        <v>0.27613722281074304</v>
      </c>
      <c r="BU30">
        <v>11.459</v>
      </c>
      <c r="BV30">
        <v>0.20866792655723657</v>
      </c>
      <c r="BW30">
        <v>6.0513698701598599</v>
      </c>
      <c r="BX30">
        <v>6</v>
      </c>
      <c r="BY30">
        <v>3</v>
      </c>
      <c r="BZ30">
        <v>87</v>
      </c>
    </row>
    <row r="31" spans="1:78" ht="16.5">
      <c r="A31" s="243" t="str">
        <f t="shared" si="1"/>
        <v>신화여객</v>
      </c>
      <c r="B31" s="124" t="str">
        <f t="shared" si="2"/>
        <v>박영석</v>
      </c>
      <c r="C31" s="125" t="str">
        <f t="shared" si="3"/>
        <v>C</v>
      </c>
      <c r="D31" s="126">
        <f t="shared" si="4"/>
        <v>0.86714285714285722</v>
      </c>
      <c r="E31" s="127">
        <f t="shared" si="5"/>
        <v>8946</v>
      </c>
      <c r="F31" s="128" t="str">
        <f t="shared" si="6"/>
        <v>555</v>
      </c>
      <c r="G31" s="129" t="str">
        <f t="shared" si="7"/>
        <v>71바6159</v>
      </c>
      <c r="H31" s="130">
        <f t="shared" si="8"/>
        <v>1</v>
      </c>
      <c r="I31" s="131">
        <f t="shared" si="9"/>
        <v>2140.6480000000001</v>
      </c>
      <c r="J31" s="132">
        <f t="shared" si="10"/>
        <v>3.9872597311442257E-2</v>
      </c>
      <c r="K31" s="132">
        <f t="shared" si="11"/>
        <v>0.3971538254632061</v>
      </c>
      <c r="L31" s="132">
        <f t="shared" si="12"/>
        <v>0.19199793707326004</v>
      </c>
      <c r="M31" s="133">
        <f t="shared" si="13"/>
        <v>11.797000000000001</v>
      </c>
      <c r="N31" s="134">
        <f t="shared" si="14"/>
        <v>0.60729274500057917</v>
      </c>
      <c r="O31" s="134">
        <f t="shared" si="15"/>
        <v>17.191056166170242</v>
      </c>
      <c r="P31" s="215">
        <f t="shared" si="16"/>
        <v>62</v>
      </c>
      <c r="Q31" s="216">
        <f t="shared" si="17"/>
        <v>13</v>
      </c>
      <c r="R31" s="216">
        <f t="shared" si="18"/>
        <v>368</v>
      </c>
      <c r="T31">
        <v>524</v>
      </c>
      <c r="U31">
        <v>8946</v>
      </c>
      <c r="V31" t="s">
        <v>221</v>
      </c>
      <c r="W31">
        <v>2140.6480000000001</v>
      </c>
      <c r="X31">
        <v>881.55899999999997</v>
      </c>
      <c r="Y31">
        <v>2.4279999999999999</v>
      </c>
      <c r="Z31">
        <v>11.797000000000001</v>
      </c>
      <c r="AA31">
        <v>159.93853999999999</v>
      </c>
      <c r="AB31">
        <v>6.3771649999999998</v>
      </c>
      <c r="AC31">
        <v>63.520203000000002</v>
      </c>
      <c r="AD31" s="1">
        <v>411</v>
      </c>
      <c r="AE31">
        <v>13</v>
      </c>
      <c r="AF31">
        <v>368</v>
      </c>
      <c r="AG31">
        <v>68</v>
      </c>
      <c r="AH31">
        <v>13.384191</v>
      </c>
      <c r="AI31">
        <v>191.4</v>
      </c>
      <c r="AJ31">
        <v>0</v>
      </c>
      <c r="AK31">
        <v>62</v>
      </c>
      <c r="AL31">
        <v>19567</v>
      </c>
      <c r="AM31">
        <v>0.86714285714285722</v>
      </c>
      <c r="AN31" t="s">
        <v>69</v>
      </c>
      <c r="AO31">
        <v>2140.6480000000001</v>
      </c>
      <c r="AP31" t="s">
        <v>485</v>
      </c>
      <c r="AQ31" t="s">
        <v>116</v>
      </c>
      <c r="AR31" t="s">
        <v>120</v>
      </c>
      <c r="AS31" t="s">
        <v>116</v>
      </c>
      <c r="AT31" t="s">
        <v>120</v>
      </c>
      <c r="AU31" t="s">
        <v>202</v>
      </c>
      <c r="AV31" t="s">
        <v>221</v>
      </c>
      <c r="AW31" t="s">
        <v>69</v>
      </c>
      <c r="AX31">
        <v>8946</v>
      </c>
      <c r="AY31" t="s">
        <v>387</v>
      </c>
      <c r="AZ31">
        <v>1</v>
      </c>
      <c r="BA31" t="s">
        <v>289</v>
      </c>
      <c r="BB31">
        <v>1</v>
      </c>
      <c r="BC31">
        <v>1</v>
      </c>
      <c r="BE31" t="s">
        <v>69</v>
      </c>
      <c r="BF31">
        <v>0</v>
      </c>
      <c r="BG31" t="s">
        <v>267</v>
      </c>
      <c r="BI31" t="s">
        <v>116</v>
      </c>
      <c r="BJ31" t="s">
        <v>221</v>
      </c>
      <c r="BK31" t="s">
        <v>69</v>
      </c>
      <c r="BL31">
        <v>0.86714285714285722</v>
      </c>
      <c r="BM31">
        <v>8946</v>
      </c>
      <c r="BN31" t="s">
        <v>120</v>
      </c>
      <c r="BO31" t="s">
        <v>202</v>
      </c>
      <c r="BP31">
        <v>1</v>
      </c>
      <c r="BQ31">
        <v>2140.6480000000001</v>
      </c>
      <c r="BR31">
        <v>3.9872597311442257E-2</v>
      </c>
      <c r="BS31">
        <v>0.3971538254632061</v>
      </c>
      <c r="BT31">
        <v>0.19199793707326004</v>
      </c>
      <c r="BU31">
        <v>11.797000000000001</v>
      </c>
      <c r="BV31">
        <v>0.60729274500057917</v>
      </c>
      <c r="BW31">
        <v>17.191056166170242</v>
      </c>
      <c r="BX31">
        <v>62</v>
      </c>
      <c r="BY31">
        <v>13</v>
      </c>
      <c r="BZ31">
        <v>368</v>
      </c>
    </row>
    <row r="32" spans="1:78" ht="16.5">
      <c r="A32" s="244" t="str">
        <f t="shared" si="1"/>
        <v>신화여객</v>
      </c>
      <c r="B32" s="108" t="str">
        <f t="shared" si="2"/>
        <v>박영일</v>
      </c>
      <c r="C32" s="109" t="str">
        <f t="shared" si="3"/>
        <v>F</v>
      </c>
      <c r="D32" s="110">
        <f t="shared" si="4"/>
        <v>0.76616615811676125</v>
      </c>
      <c r="E32" s="111">
        <f t="shared" si="5"/>
        <v>621</v>
      </c>
      <c r="F32" s="112" t="str">
        <f t="shared" si="6"/>
        <v>34</v>
      </c>
      <c r="G32" s="113" t="str">
        <f t="shared" si="7"/>
        <v>72바1108</v>
      </c>
      <c r="H32" s="114">
        <f t="shared" si="8"/>
        <v>2</v>
      </c>
      <c r="I32" s="115">
        <f t="shared" si="9"/>
        <v>6182.5109999999995</v>
      </c>
      <c r="J32" s="116">
        <f t="shared" si="10"/>
        <v>3.9798142609384135E-2</v>
      </c>
      <c r="K32" s="116">
        <f t="shared" si="11"/>
        <v>0.40506511028250292</v>
      </c>
      <c r="L32" s="116">
        <f t="shared" si="12"/>
        <v>0.14702763974055202</v>
      </c>
      <c r="M32" s="117">
        <f t="shared" si="13"/>
        <v>14.679</v>
      </c>
      <c r="N32" s="118">
        <f t="shared" si="14"/>
        <v>2.4261986755866674</v>
      </c>
      <c r="O32" s="118">
        <f t="shared" si="15"/>
        <v>47.569668699335921</v>
      </c>
      <c r="P32" s="217">
        <f t="shared" si="16"/>
        <v>129</v>
      </c>
      <c r="Q32" s="218">
        <f t="shared" si="17"/>
        <v>150</v>
      </c>
      <c r="R32" s="218">
        <f t="shared" si="18"/>
        <v>2941</v>
      </c>
      <c r="T32">
        <v>524</v>
      </c>
      <c r="U32">
        <v>621</v>
      </c>
      <c r="V32" t="s">
        <v>426</v>
      </c>
      <c r="W32">
        <v>6182.5110000000004</v>
      </c>
      <c r="X32">
        <v>3105.194</v>
      </c>
      <c r="Y32">
        <v>1.9910000000000001</v>
      </c>
      <c r="Z32">
        <v>14.679</v>
      </c>
      <c r="AA32">
        <v>433.35881699999999</v>
      </c>
      <c r="AB32">
        <v>17.246876</v>
      </c>
      <c r="AC32">
        <v>175.53853699999999</v>
      </c>
      <c r="AD32" s="1">
        <v>909</v>
      </c>
      <c r="AE32">
        <v>150</v>
      </c>
      <c r="AF32">
        <v>2941</v>
      </c>
      <c r="AG32">
        <v>77</v>
      </c>
      <c r="AH32">
        <v>14.266494</v>
      </c>
      <c r="AI32">
        <v>5500.3</v>
      </c>
      <c r="AJ32">
        <v>0</v>
      </c>
      <c r="AK32">
        <v>129</v>
      </c>
      <c r="AL32">
        <v>52432</v>
      </c>
      <c r="AM32">
        <v>0.76616615811676125</v>
      </c>
      <c r="AN32" t="s">
        <v>70</v>
      </c>
      <c r="AO32">
        <v>6081.5029999999997</v>
      </c>
      <c r="AP32" t="s">
        <v>486</v>
      </c>
      <c r="AQ32" t="s">
        <v>116</v>
      </c>
      <c r="AR32" t="s">
        <v>117</v>
      </c>
      <c r="AS32" t="s">
        <v>116</v>
      </c>
      <c r="AT32" t="s">
        <v>117</v>
      </c>
      <c r="AU32" t="s">
        <v>182</v>
      </c>
      <c r="AV32" t="s">
        <v>426</v>
      </c>
      <c r="AW32" t="s">
        <v>70</v>
      </c>
      <c r="AX32">
        <v>621</v>
      </c>
      <c r="AY32" t="s">
        <v>375</v>
      </c>
      <c r="AZ32">
        <v>5</v>
      </c>
      <c r="BA32" t="s">
        <v>409</v>
      </c>
      <c r="BB32">
        <v>2</v>
      </c>
      <c r="BC32">
        <v>1</v>
      </c>
      <c r="BE32" t="s">
        <v>70</v>
      </c>
      <c r="BF32">
        <v>0</v>
      </c>
      <c r="BG32" t="s">
        <v>267</v>
      </c>
      <c r="BI32" t="s">
        <v>116</v>
      </c>
      <c r="BJ32" t="s">
        <v>426</v>
      </c>
      <c r="BK32" t="s">
        <v>70</v>
      </c>
      <c r="BL32">
        <v>0.76616615811676125</v>
      </c>
      <c r="BM32">
        <v>621</v>
      </c>
      <c r="BN32" t="s">
        <v>117</v>
      </c>
      <c r="BO32" t="s">
        <v>182</v>
      </c>
      <c r="BP32">
        <v>2</v>
      </c>
      <c r="BQ32">
        <v>6182.5109999999995</v>
      </c>
      <c r="BR32">
        <v>3.9798142609384135E-2</v>
      </c>
      <c r="BS32">
        <v>0.40506511028250292</v>
      </c>
      <c r="BT32">
        <v>0.147027639740552</v>
      </c>
      <c r="BU32">
        <v>14.679</v>
      </c>
      <c r="BV32">
        <v>2.4261986755866674</v>
      </c>
      <c r="BW32">
        <v>47.569668699335921</v>
      </c>
      <c r="BX32">
        <v>129</v>
      </c>
      <c r="BY32">
        <v>150</v>
      </c>
      <c r="BZ32">
        <v>2941</v>
      </c>
    </row>
    <row r="33" spans="1:78" ht="16.5">
      <c r="A33" s="243" t="str">
        <f t="shared" si="1"/>
        <v>신화여객</v>
      </c>
      <c r="B33" s="124" t="str">
        <f t="shared" si="2"/>
        <v>박종진</v>
      </c>
      <c r="C33" s="125" t="str">
        <f t="shared" si="3"/>
        <v>B</v>
      </c>
      <c r="D33" s="126">
        <f t="shared" si="4"/>
        <v>0.90907664468604532</v>
      </c>
      <c r="E33" s="127">
        <f t="shared" si="5"/>
        <v>8248</v>
      </c>
      <c r="F33" s="128" t="str">
        <f t="shared" si="6"/>
        <v>37</v>
      </c>
      <c r="G33" s="129" t="str">
        <f t="shared" si="7"/>
        <v>71바6169</v>
      </c>
      <c r="H33" s="130">
        <f t="shared" si="8"/>
        <v>7</v>
      </c>
      <c r="I33" s="131">
        <f t="shared" si="9"/>
        <v>1568.8449999999998</v>
      </c>
      <c r="J33" s="132">
        <f t="shared" si="10"/>
        <v>9.8874180604030595E-3</v>
      </c>
      <c r="K33" s="132">
        <f t="shared" si="11"/>
        <v>0.36802998962877981</v>
      </c>
      <c r="L33" s="132">
        <f t="shared" si="12"/>
        <v>0.16891407372939968</v>
      </c>
      <c r="M33" s="133">
        <f t="shared" si="13"/>
        <v>10.582000000000001</v>
      </c>
      <c r="N33" s="134">
        <f t="shared" si="14"/>
        <v>0.57367043908098003</v>
      </c>
      <c r="O33" s="134">
        <f t="shared" si="15"/>
        <v>17.210113172429402</v>
      </c>
      <c r="P33" s="215">
        <f t="shared" si="16"/>
        <v>11</v>
      </c>
      <c r="Q33" s="216">
        <f t="shared" si="17"/>
        <v>9</v>
      </c>
      <c r="R33" s="216">
        <f t="shared" si="18"/>
        <v>270</v>
      </c>
      <c r="T33">
        <v>524</v>
      </c>
      <c r="U33">
        <v>8248</v>
      </c>
      <c r="V33" t="s">
        <v>255</v>
      </c>
      <c r="W33">
        <v>1568.845</v>
      </c>
      <c r="X33">
        <v>664.31899999999996</v>
      </c>
      <c r="Y33">
        <v>2.3620000000000001</v>
      </c>
      <c r="Z33">
        <v>10.582000000000001</v>
      </c>
      <c r="AA33">
        <v>100.966905</v>
      </c>
      <c r="AB33">
        <v>0.99830200000000002</v>
      </c>
      <c r="AC33">
        <v>37.158848999999996</v>
      </c>
      <c r="AD33" s="1">
        <v>265</v>
      </c>
      <c r="AE33">
        <v>9</v>
      </c>
      <c r="AF33">
        <v>270</v>
      </c>
      <c r="AG33">
        <v>85</v>
      </c>
      <c r="AH33">
        <v>15.538209999999999</v>
      </c>
      <c r="AI33">
        <v>208.1</v>
      </c>
      <c r="AJ33">
        <v>0</v>
      </c>
      <c r="AK33">
        <v>11</v>
      </c>
      <c r="AL33">
        <v>4456</v>
      </c>
      <c r="AM33">
        <v>0.90907664468604532</v>
      </c>
      <c r="AN33" t="s">
        <v>68</v>
      </c>
      <c r="AO33">
        <v>424.38499999999999</v>
      </c>
      <c r="AP33" t="s">
        <v>487</v>
      </c>
      <c r="AQ33" t="s">
        <v>116</v>
      </c>
      <c r="AR33" t="s">
        <v>118</v>
      </c>
      <c r="AS33" t="s">
        <v>116</v>
      </c>
      <c r="AT33" t="s">
        <v>118</v>
      </c>
      <c r="AU33" t="s">
        <v>191</v>
      </c>
      <c r="AV33" t="s">
        <v>255</v>
      </c>
      <c r="AW33" t="s">
        <v>68</v>
      </c>
      <c r="AX33">
        <v>8248</v>
      </c>
      <c r="AY33" t="s">
        <v>404</v>
      </c>
      <c r="AZ33">
        <v>3</v>
      </c>
      <c r="BA33" t="s">
        <v>424</v>
      </c>
      <c r="BB33">
        <v>7</v>
      </c>
      <c r="BC33">
        <v>1</v>
      </c>
      <c r="BE33" t="s">
        <v>68</v>
      </c>
      <c r="BF33">
        <v>0</v>
      </c>
      <c r="BG33" t="s">
        <v>267</v>
      </c>
      <c r="BI33" t="s">
        <v>116</v>
      </c>
      <c r="BJ33" t="s">
        <v>255</v>
      </c>
      <c r="BK33" t="s">
        <v>68</v>
      </c>
      <c r="BL33">
        <v>0.90907664468604532</v>
      </c>
      <c r="BM33">
        <v>8248</v>
      </c>
      <c r="BN33" t="s">
        <v>118</v>
      </c>
      <c r="BO33" t="s">
        <v>191</v>
      </c>
      <c r="BP33">
        <v>7</v>
      </c>
      <c r="BQ33">
        <v>1568.8449999999998</v>
      </c>
      <c r="BR33">
        <v>9.8874180604030595E-3</v>
      </c>
      <c r="BS33">
        <v>0.36802998962877981</v>
      </c>
      <c r="BT33">
        <v>0.16891407372939965</v>
      </c>
      <c r="BU33">
        <v>10.582000000000001</v>
      </c>
      <c r="BV33">
        <v>0.57367043908098003</v>
      </c>
      <c r="BW33">
        <v>17.210113172429402</v>
      </c>
      <c r="BX33">
        <v>11</v>
      </c>
      <c r="BY33">
        <v>9</v>
      </c>
      <c r="BZ33">
        <v>270</v>
      </c>
    </row>
    <row r="34" spans="1:78" ht="16.5">
      <c r="A34" s="244" t="str">
        <f t="shared" si="1"/>
        <v>신화여객</v>
      </c>
      <c r="B34" s="108" t="str">
        <f t="shared" si="2"/>
        <v>박준수</v>
      </c>
      <c r="C34" s="109" t="str">
        <f t="shared" si="3"/>
        <v>A</v>
      </c>
      <c r="D34" s="110">
        <f t="shared" si="4"/>
        <v>0.98461538461538456</v>
      </c>
      <c r="E34" s="111">
        <f t="shared" si="5"/>
        <v>4764</v>
      </c>
      <c r="F34" s="112" t="str">
        <f t="shared" si="6"/>
        <v>37</v>
      </c>
      <c r="G34" s="113" t="str">
        <f t="shared" si="7"/>
        <v>71바6165</v>
      </c>
      <c r="H34" s="114">
        <f t="shared" si="8"/>
        <v>1</v>
      </c>
      <c r="I34" s="115">
        <f t="shared" si="9"/>
        <v>1519.768</v>
      </c>
      <c r="J34" s="116">
        <f t="shared" si="10"/>
        <v>1.8990587262466642E-2</v>
      </c>
      <c r="K34" s="116">
        <f t="shared" si="11"/>
        <v>0.33694625914891385</v>
      </c>
      <c r="L34" s="116">
        <f t="shared" si="12"/>
        <v>0.10264724615862421</v>
      </c>
      <c r="M34" s="117">
        <f t="shared" si="13"/>
        <v>9.4</v>
      </c>
      <c r="N34" s="118">
        <f t="shared" si="14"/>
        <v>4.4085676234793727</v>
      </c>
      <c r="O34" s="118">
        <f t="shared" si="15"/>
        <v>4.4743671402477219</v>
      </c>
      <c r="P34" s="217">
        <f t="shared" si="16"/>
        <v>1</v>
      </c>
      <c r="Q34" s="218">
        <f t="shared" si="17"/>
        <v>67</v>
      </c>
      <c r="R34" s="218">
        <f t="shared" si="18"/>
        <v>68</v>
      </c>
      <c r="T34">
        <v>524</v>
      </c>
      <c r="U34">
        <v>4764</v>
      </c>
      <c r="V34" t="s">
        <v>222</v>
      </c>
      <c r="W34">
        <v>1519.768</v>
      </c>
      <c r="X34">
        <v>593.60900000000004</v>
      </c>
      <c r="Y34">
        <v>2.56</v>
      </c>
      <c r="Z34">
        <v>9.4</v>
      </c>
      <c r="AA34">
        <v>96.098292000000001</v>
      </c>
      <c r="AB34">
        <v>1.8249629999999999</v>
      </c>
      <c r="AC34">
        <v>32.379959999999997</v>
      </c>
      <c r="AD34" s="1">
        <v>156</v>
      </c>
      <c r="AE34">
        <v>67</v>
      </c>
      <c r="AF34">
        <v>68</v>
      </c>
      <c r="AG34">
        <v>67</v>
      </c>
      <c r="AH34">
        <v>15.814724</v>
      </c>
      <c r="AI34">
        <v>3.5</v>
      </c>
      <c r="AJ34">
        <v>0</v>
      </c>
      <c r="AK34">
        <v>1</v>
      </c>
      <c r="AL34">
        <v>166</v>
      </c>
      <c r="AM34">
        <v>0.98461538461538456</v>
      </c>
      <c r="AN34" t="s">
        <v>66</v>
      </c>
      <c r="AO34">
        <v>1519.768</v>
      </c>
      <c r="AP34" t="s">
        <v>488</v>
      </c>
      <c r="AQ34" t="s">
        <v>116</v>
      </c>
      <c r="AR34" t="s">
        <v>118</v>
      </c>
      <c r="AS34" t="s">
        <v>116</v>
      </c>
      <c r="AT34" t="s">
        <v>118</v>
      </c>
      <c r="AU34" t="s">
        <v>188</v>
      </c>
      <c r="AV34" t="s">
        <v>222</v>
      </c>
      <c r="AW34" t="s">
        <v>66</v>
      </c>
      <c r="AX34">
        <v>4764</v>
      </c>
      <c r="AY34" t="s">
        <v>380</v>
      </c>
      <c r="AZ34">
        <v>1</v>
      </c>
      <c r="BA34" t="s">
        <v>401</v>
      </c>
      <c r="BB34">
        <v>1</v>
      </c>
      <c r="BC34">
        <v>1</v>
      </c>
      <c r="BE34" t="s">
        <v>66</v>
      </c>
      <c r="BF34">
        <v>0</v>
      </c>
      <c r="BG34" t="s">
        <v>267</v>
      </c>
      <c r="BI34" t="s">
        <v>116</v>
      </c>
      <c r="BJ34" t="s">
        <v>222</v>
      </c>
      <c r="BK34" t="s">
        <v>66</v>
      </c>
      <c r="BL34">
        <v>0.98461538461538456</v>
      </c>
      <c r="BM34">
        <v>4764</v>
      </c>
      <c r="BN34" t="s">
        <v>118</v>
      </c>
      <c r="BO34" t="s">
        <v>188</v>
      </c>
      <c r="BP34">
        <v>1</v>
      </c>
      <c r="BQ34">
        <v>1519.768</v>
      </c>
      <c r="BR34">
        <v>1.8990587262466642E-2</v>
      </c>
      <c r="BS34">
        <v>0.33694625914891385</v>
      </c>
      <c r="BT34">
        <v>0.10264724615862421</v>
      </c>
      <c r="BU34">
        <v>9.4</v>
      </c>
      <c r="BV34">
        <v>4.4085676234793727</v>
      </c>
      <c r="BW34">
        <v>4.4743671402477219</v>
      </c>
      <c r="BX34">
        <v>1</v>
      </c>
      <c r="BY34">
        <v>67</v>
      </c>
      <c r="BZ34">
        <v>68</v>
      </c>
    </row>
    <row r="35" spans="1:78" ht="16.5">
      <c r="A35" s="243" t="str">
        <f t="shared" si="1"/>
        <v>신화여객</v>
      </c>
      <c r="B35" s="124" t="str">
        <f t="shared" si="2"/>
        <v>배수민</v>
      </c>
      <c r="C35" s="125" t="str">
        <f t="shared" si="3"/>
        <v>F</v>
      </c>
      <c r="D35" s="126">
        <f t="shared" si="4"/>
        <v>0.75374999999999992</v>
      </c>
      <c r="E35" s="127">
        <f t="shared" si="5"/>
        <v>8503</v>
      </c>
      <c r="F35" s="128" t="str">
        <f t="shared" si="6"/>
        <v>526</v>
      </c>
      <c r="G35" s="129" t="str">
        <f t="shared" si="7"/>
        <v>72바1109</v>
      </c>
      <c r="H35" s="130">
        <f t="shared" si="8"/>
        <v>1</v>
      </c>
      <c r="I35" s="131">
        <f t="shared" si="9"/>
        <v>1754.9780000000001</v>
      </c>
      <c r="J35" s="132">
        <f t="shared" si="10"/>
        <v>3.9955645970626154E-2</v>
      </c>
      <c r="K35" s="132">
        <f t="shared" si="11"/>
        <v>0.36043505863070341</v>
      </c>
      <c r="L35" s="132">
        <f t="shared" si="12"/>
        <v>0.15099904386265811</v>
      </c>
      <c r="M35" s="133">
        <f t="shared" si="13"/>
        <v>13.487</v>
      </c>
      <c r="N35" s="134">
        <f t="shared" si="14"/>
        <v>0.34188462761356553</v>
      </c>
      <c r="O35" s="134">
        <f t="shared" si="15"/>
        <v>16.011596726568651</v>
      </c>
      <c r="P35" s="215">
        <f t="shared" si="16"/>
        <v>18</v>
      </c>
      <c r="Q35" s="216">
        <f t="shared" si="17"/>
        <v>6</v>
      </c>
      <c r="R35" s="216">
        <f t="shared" si="18"/>
        <v>281</v>
      </c>
      <c r="T35">
        <v>524</v>
      </c>
      <c r="U35">
        <v>8503</v>
      </c>
      <c r="V35" t="s">
        <v>223</v>
      </c>
      <c r="W35">
        <v>1754.9780000000001</v>
      </c>
      <c r="X35">
        <v>727.51400000000001</v>
      </c>
      <c r="Y35">
        <v>2.4119999999999999</v>
      </c>
      <c r="Z35">
        <v>13.487</v>
      </c>
      <c r="AA35">
        <v>127.932458</v>
      </c>
      <c r="AB35">
        <v>5.1116239999999999</v>
      </c>
      <c r="AC35">
        <v>46.111342999999998</v>
      </c>
      <c r="AD35" s="1">
        <v>265</v>
      </c>
      <c r="AE35">
        <v>6</v>
      </c>
      <c r="AF35">
        <v>281</v>
      </c>
      <c r="AG35">
        <v>64</v>
      </c>
      <c r="AH35">
        <v>13.718004000000001</v>
      </c>
      <c r="AI35">
        <v>4.8</v>
      </c>
      <c r="AJ35">
        <v>0</v>
      </c>
      <c r="AK35">
        <v>18</v>
      </c>
      <c r="AL35">
        <v>8898</v>
      </c>
      <c r="AM35">
        <v>0.75374999999999992</v>
      </c>
      <c r="AN35" t="s">
        <v>70</v>
      </c>
      <c r="AO35">
        <v>1754.9780000000001</v>
      </c>
      <c r="AP35" t="s">
        <v>489</v>
      </c>
      <c r="AQ35" t="s">
        <v>116</v>
      </c>
      <c r="AR35" t="s">
        <v>119</v>
      </c>
      <c r="AS35" t="s">
        <v>116</v>
      </c>
      <c r="AT35" t="s">
        <v>119</v>
      </c>
      <c r="AU35" t="s">
        <v>198</v>
      </c>
      <c r="AV35" t="s">
        <v>223</v>
      </c>
      <c r="AW35" t="s">
        <v>70</v>
      </c>
      <c r="AX35">
        <v>8503</v>
      </c>
      <c r="AY35" t="s">
        <v>364</v>
      </c>
      <c r="AZ35">
        <v>4</v>
      </c>
      <c r="BA35" t="s">
        <v>490</v>
      </c>
      <c r="BB35">
        <v>1</v>
      </c>
      <c r="BC35">
        <v>1</v>
      </c>
      <c r="BE35" t="s">
        <v>70</v>
      </c>
      <c r="BF35">
        <v>0</v>
      </c>
      <c r="BG35" t="s">
        <v>267</v>
      </c>
      <c r="BI35" t="s">
        <v>116</v>
      </c>
      <c r="BJ35" t="s">
        <v>223</v>
      </c>
      <c r="BK35" t="s">
        <v>70</v>
      </c>
      <c r="BL35">
        <v>0.75374999999999992</v>
      </c>
      <c r="BM35">
        <v>8503</v>
      </c>
      <c r="BN35" t="s">
        <v>119</v>
      </c>
      <c r="BO35" t="s">
        <v>198</v>
      </c>
      <c r="BP35">
        <v>1</v>
      </c>
      <c r="BQ35">
        <v>1754.9780000000001</v>
      </c>
      <c r="BR35">
        <v>3.9955645970626154E-2</v>
      </c>
      <c r="BS35">
        <v>0.36043505863070341</v>
      </c>
      <c r="BT35">
        <v>0.15099904386265811</v>
      </c>
      <c r="BU35">
        <v>13.487</v>
      </c>
      <c r="BV35">
        <v>0.34188462761356553</v>
      </c>
      <c r="BW35">
        <v>16.011596726568651</v>
      </c>
      <c r="BX35">
        <v>18</v>
      </c>
      <c r="BY35">
        <v>6</v>
      </c>
      <c r="BZ35">
        <v>281</v>
      </c>
    </row>
    <row r="36" spans="1:78" ht="16.5">
      <c r="A36" s="244" t="str">
        <f t="shared" si="1"/>
        <v>신화여객</v>
      </c>
      <c r="B36" s="108" t="str">
        <f t="shared" si="2"/>
        <v>변장균</v>
      </c>
      <c r="C36" s="109" t="str">
        <f t="shared" si="3"/>
        <v>B</v>
      </c>
      <c r="D36" s="110">
        <f t="shared" si="4"/>
        <v>0.90694596767760371</v>
      </c>
      <c r="E36" s="111">
        <f t="shared" si="5"/>
        <v>7114</v>
      </c>
      <c r="F36" s="112" t="str">
        <f t="shared" si="6"/>
        <v>34</v>
      </c>
      <c r="G36" s="113" t="str">
        <f t="shared" si="7"/>
        <v>71바6158</v>
      </c>
      <c r="H36" s="114">
        <f t="shared" si="8"/>
        <v>2</v>
      </c>
      <c r="I36" s="115">
        <f t="shared" si="9"/>
        <v>2540.915</v>
      </c>
      <c r="J36" s="116">
        <f t="shared" si="10"/>
        <v>1.2453653525634704E-2</v>
      </c>
      <c r="K36" s="116">
        <f t="shared" si="11"/>
        <v>0.34425619588475193</v>
      </c>
      <c r="L36" s="116">
        <f t="shared" si="12"/>
        <v>0.19126968041040335</v>
      </c>
      <c r="M36" s="117">
        <f t="shared" si="13"/>
        <v>13.432</v>
      </c>
      <c r="N36" s="118">
        <f t="shared" si="14"/>
        <v>0.19677950659506516</v>
      </c>
      <c r="O36" s="118">
        <f t="shared" si="15"/>
        <v>23.574184890088809</v>
      </c>
      <c r="P36" s="217">
        <f t="shared" si="16"/>
        <v>3</v>
      </c>
      <c r="Q36" s="218">
        <f t="shared" si="17"/>
        <v>5</v>
      </c>
      <c r="R36" s="218">
        <f t="shared" si="18"/>
        <v>599</v>
      </c>
      <c r="T36">
        <v>524</v>
      </c>
      <c r="U36">
        <v>7114</v>
      </c>
      <c r="V36" t="s">
        <v>321</v>
      </c>
      <c r="W36">
        <v>2540.915</v>
      </c>
      <c r="X36">
        <v>1077.857</v>
      </c>
      <c r="Y36">
        <v>2.3570000000000002</v>
      </c>
      <c r="Z36">
        <v>13.432</v>
      </c>
      <c r="AA36">
        <v>147.275496</v>
      </c>
      <c r="AB36">
        <v>1.8341179999999999</v>
      </c>
      <c r="AC36">
        <v>50.700502</v>
      </c>
      <c r="AD36" s="1">
        <v>486</v>
      </c>
      <c r="AE36">
        <v>5</v>
      </c>
      <c r="AF36">
        <v>599</v>
      </c>
      <c r="AG36">
        <v>87</v>
      </c>
      <c r="AH36">
        <v>17.252801999999999</v>
      </c>
      <c r="AI36">
        <v>3335.6</v>
      </c>
      <c r="AJ36">
        <v>18.899999999999999</v>
      </c>
      <c r="AK36">
        <v>3</v>
      </c>
      <c r="AL36">
        <v>2354</v>
      </c>
      <c r="AM36">
        <v>0.90694596767760371</v>
      </c>
      <c r="AN36" t="s">
        <v>68</v>
      </c>
      <c r="AO36">
        <v>2386.4769999999999</v>
      </c>
      <c r="AP36" t="s">
        <v>491</v>
      </c>
      <c r="AQ36" t="s">
        <v>116</v>
      </c>
      <c r="AR36" t="s">
        <v>117</v>
      </c>
      <c r="AS36" t="s">
        <v>116</v>
      </c>
      <c r="AT36" t="s">
        <v>117</v>
      </c>
      <c r="AU36" t="s">
        <v>174</v>
      </c>
      <c r="AV36" t="s">
        <v>321</v>
      </c>
      <c r="AW36" t="s">
        <v>68</v>
      </c>
      <c r="AX36">
        <v>7114</v>
      </c>
      <c r="AY36" t="s">
        <v>377</v>
      </c>
      <c r="AZ36">
        <v>7</v>
      </c>
      <c r="BA36" t="s">
        <v>492</v>
      </c>
      <c r="BB36">
        <v>2</v>
      </c>
      <c r="BC36">
        <v>1</v>
      </c>
      <c r="BE36" t="s">
        <v>69</v>
      </c>
      <c r="BF36">
        <v>1</v>
      </c>
      <c r="BG36" t="s">
        <v>306</v>
      </c>
      <c r="BI36" t="s">
        <v>116</v>
      </c>
      <c r="BJ36" t="s">
        <v>321</v>
      </c>
      <c r="BK36" t="s">
        <v>68</v>
      </c>
      <c r="BL36">
        <v>0.90694596767760371</v>
      </c>
      <c r="BM36">
        <v>7114</v>
      </c>
      <c r="BN36" t="s">
        <v>117</v>
      </c>
      <c r="BO36" t="s">
        <v>174</v>
      </c>
      <c r="BP36">
        <v>2</v>
      </c>
      <c r="BQ36">
        <v>2540.915</v>
      </c>
      <c r="BR36">
        <v>1.2453653525634704E-2</v>
      </c>
      <c r="BS36">
        <v>0.34425619588475193</v>
      </c>
      <c r="BT36">
        <v>0.19126968041040335</v>
      </c>
      <c r="BU36">
        <v>13.432</v>
      </c>
      <c r="BV36">
        <v>0.19677950659506516</v>
      </c>
      <c r="BW36">
        <v>23.574184890088809</v>
      </c>
      <c r="BX36">
        <v>3</v>
      </c>
      <c r="BY36">
        <v>5</v>
      </c>
      <c r="BZ36">
        <v>599</v>
      </c>
    </row>
    <row r="37" spans="1:78" ht="16.5">
      <c r="A37" s="243" t="str">
        <f t="shared" si="1"/>
        <v>신화여객</v>
      </c>
      <c r="B37" s="124" t="str">
        <f t="shared" si="2"/>
        <v>서낙준</v>
      </c>
      <c r="C37" s="125" t="str">
        <f t="shared" si="3"/>
        <v>C</v>
      </c>
      <c r="D37" s="126">
        <f t="shared" si="4"/>
        <v>0.88500000000000001</v>
      </c>
      <c r="E37" s="127">
        <f t="shared" si="5"/>
        <v>1859</v>
      </c>
      <c r="F37" s="128" t="str">
        <f t="shared" si="6"/>
        <v>37</v>
      </c>
      <c r="G37" s="129" t="str">
        <f t="shared" si="7"/>
        <v>71바6168</v>
      </c>
      <c r="H37" s="130">
        <f t="shared" si="8"/>
        <v>1</v>
      </c>
      <c r="I37" s="131">
        <f t="shared" si="9"/>
        <v>2315.9090000000001</v>
      </c>
      <c r="J37" s="132">
        <f t="shared" si="10"/>
        <v>3.5078685990229307E-2</v>
      </c>
      <c r="K37" s="132">
        <f t="shared" si="11"/>
        <v>0.33495422602473784</v>
      </c>
      <c r="L37" s="132">
        <f t="shared" si="12"/>
        <v>0.24741904798504602</v>
      </c>
      <c r="M37" s="133">
        <f t="shared" si="13"/>
        <v>10.316000000000001</v>
      </c>
      <c r="N37" s="134">
        <f t="shared" si="14"/>
        <v>0.30225712668330229</v>
      </c>
      <c r="O37" s="134">
        <f t="shared" si="15"/>
        <v>7.2973506299254414</v>
      </c>
      <c r="P37" s="215">
        <f t="shared" si="16"/>
        <v>7</v>
      </c>
      <c r="Q37" s="216">
        <f t="shared" si="17"/>
        <v>7</v>
      </c>
      <c r="R37" s="216">
        <f t="shared" si="18"/>
        <v>169</v>
      </c>
      <c r="T37">
        <v>524</v>
      </c>
      <c r="U37">
        <v>1859</v>
      </c>
      <c r="V37" t="s">
        <v>224</v>
      </c>
      <c r="W37">
        <v>2315.9090000000001</v>
      </c>
      <c r="X37">
        <v>1006.529</v>
      </c>
      <c r="Y37">
        <v>2.3010000000000002</v>
      </c>
      <c r="Z37">
        <v>10.316000000000001</v>
      </c>
      <c r="AA37">
        <v>149.472161</v>
      </c>
      <c r="AB37">
        <v>5.2432869999999996</v>
      </c>
      <c r="AC37">
        <v>50.066332000000003</v>
      </c>
      <c r="AD37" s="1">
        <v>573</v>
      </c>
      <c r="AE37">
        <v>7</v>
      </c>
      <c r="AF37">
        <v>169</v>
      </c>
      <c r="AG37">
        <v>70</v>
      </c>
      <c r="AH37">
        <v>15.493914999999999</v>
      </c>
      <c r="AI37">
        <v>124.3</v>
      </c>
      <c r="AJ37">
        <v>0</v>
      </c>
      <c r="AK37">
        <v>7</v>
      </c>
      <c r="AL37">
        <v>2562</v>
      </c>
      <c r="AM37">
        <v>0.88500000000000001</v>
      </c>
      <c r="AN37" t="s">
        <v>69</v>
      </c>
      <c r="AO37">
        <v>2315.9090000000001</v>
      </c>
      <c r="AP37" t="s">
        <v>493</v>
      </c>
      <c r="AQ37" t="s">
        <v>116</v>
      </c>
      <c r="AR37" t="s">
        <v>118</v>
      </c>
      <c r="AS37" t="s">
        <v>116</v>
      </c>
      <c r="AT37" t="s">
        <v>118</v>
      </c>
      <c r="AU37" t="s">
        <v>190</v>
      </c>
      <c r="AV37" t="s">
        <v>224</v>
      </c>
      <c r="AW37" t="s">
        <v>69</v>
      </c>
      <c r="AX37">
        <v>1859</v>
      </c>
      <c r="AY37" t="s">
        <v>369</v>
      </c>
      <c r="AZ37">
        <v>3</v>
      </c>
      <c r="BA37" t="s">
        <v>338</v>
      </c>
      <c r="BB37">
        <v>1</v>
      </c>
      <c r="BC37">
        <v>1</v>
      </c>
      <c r="BE37" t="s">
        <v>70</v>
      </c>
      <c r="BF37">
        <v>2</v>
      </c>
      <c r="BG37" t="s">
        <v>306</v>
      </c>
      <c r="BI37" t="s">
        <v>116</v>
      </c>
      <c r="BJ37" t="s">
        <v>224</v>
      </c>
      <c r="BK37" t="s">
        <v>69</v>
      </c>
      <c r="BL37">
        <v>0.88500000000000001</v>
      </c>
      <c r="BM37">
        <v>1859</v>
      </c>
      <c r="BN37" t="s">
        <v>118</v>
      </c>
      <c r="BO37" t="s">
        <v>190</v>
      </c>
      <c r="BP37">
        <v>1</v>
      </c>
      <c r="BQ37">
        <v>2315.9090000000001</v>
      </c>
      <c r="BR37">
        <v>3.5078685990229307E-2</v>
      </c>
      <c r="BS37">
        <v>0.33495422602473784</v>
      </c>
      <c r="BT37">
        <v>0.24741904798504602</v>
      </c>
      <c r="BU37">
        <v>10.316000000000001</v>
      </c>
      <c r="BV37">
        <v>0.30225712668330229</v>
      </c>
      <c r="BW37">
        <v>7.2973506299254414</v>
      </c>
      <c r="BX37">
        <v>7</v>
      </c>
      <c r="BY37">
        <v>7</v>
      </c>
      <c r="BZ37">
        <v>169</v>
      </c>
    </row>
    <row r="38" spans="1:78" ht="16.5">
      <c r="A38" s="244" t="str">
        <f t="shared" si="1"/>
        <v>신화여객</v>
      </c>
      <c r="B38" s="108" t="str">
        <f t="shared" si="2"/>
        <v>서동욱</v>
      </c>
      <c r="C38" s="109" t="str">
        <f t="shared" si="3"/>
        <v>C</v>
      </c>
      <c r="D38" s="110">
        <f t="shared" si="4"/>
        <v>0.88538461538461533</v>
      </c>
      <c r="E38" s="111">
        <f t="shared" si="5"/>
        <v>5217</v>
      </c>
      <c r="F38" s="112" t="str">
        <f t="shared" si="6"/>
        <v>34</v>
      </c>
      <c r="G38" s="113" t="str">
        <f t="shared" si="7"/>
        <v>72바1097</v>
      </c>
      <c r="H38" s="114">
        <f t="shared" si="8"/>
        <v>1</v>
      </c>
      <c r="I38" s="115">
        <f t="shared" si="9"/>
        <v>2446.6460000000002</v>
      </c>
      <c r="J38" s="116">
        <f t="shared" si="10"/>
        <v>5.1555526092475823E-2</v>
      </c>
      <c r="K38" s="116">
        <f t="shared" si="11"/>
        <v>0.3549937915473545</v>
      </c>
      <c r="L38" s="116">
        <f t="shared" si="12"/>
        <v>0.19618694326845812</v>
      </c>
      <c r="M38" s="117">
        <f t="shared" si="13"/>
        <v>11.688000000000001</v>
      </c>
      <c r="N38" s="118">
        <f t="shared" si="14"/>
        <v>0</v>
      </c>
      <c r="O38" s="118">
        <f t="shared" si="15"/>
        <v>4.4550785033879032</v>
      </c>
      <c r="P38" s="217">
        <f t="shared" si="16"/>
        <v>25</v>
      </c>
      <c r="Q38" s="218">
        <f t="shared" si="17"/>
        <v>0</v>
      </c>
      <c r="R38" s="218">
        <f t="shared" si="18"/>
        <v>109</v>
      </c>
      <c r="T38">
        <v>524</v>
      </c>
      <c r="U38">
        <v>5217</v>
      </c>
      <c r="V38" t="s">
        <v>225</v>
      </c>
      <c r="W38">
        <v>2446.6460000000002</v>
      </c>
      <c r="X38">
        <v>1063.028</v>
      </c>
      <c r="Y38">
        <v>2.302</v>
      </c>
      <c r="Z38">
        <v>11.688000000000001</v>
      </c>
      <c r="AA38">
        <v>166.777466</v>
      </c>
      <c r="AB38">
        <v>8.5983000000000001</v>
      </c>
      <c r="AC38">
        <v>59.204965000000001</v>
      </c>
      <c r="AD38" s="1">
        <v>480</v>
      </c>
      <c r="AE38">
        <v>0</v>
      </c>
      <c r="AF38">
        <v>109</v>
      </c>
      <c r="AG38">
        <v>73</v>
      </c>
      <c r="AH38">
        <v>14.670123</v>
      </c>
      <c r="AI38">
        <v>1379.4</v>
      </c>
      <c r="AJ38">
        <v>0</v>
      </c>
      <c r="AK38">
        <v>25</v>
      </c>
      <c r="AL38">
        <v>6951</v>
      </c>
      <c r="AM38">
        <v>0.88538461538461533</v>
      </c>
      <c r="AN38" t="s">
        <v>69</v>
      </c>
      <c r="AO38">
        <v>2446.6460000000002</v>
      </c>
      <c r="AP38" t="s">
        <v>494</v>
      </c>
      <c r="AQ38" t="s">
        <v>116</v>
      </c>
      <c r="AR38" t="s">
        <v>117</v>
      </c>
      <c r="AS38" t="s">
        <v>116</v>
      </c>
      <c r="AT38" t="s">
        <v>117</v>
      </c>
      <c r="AU38" t="s">
        <v>180</v>
      </c>
      <c r="AV38" t="s">
        <v>225</v>
      </c>
      <c r="AW38" t="s">
        <v>69</v>
      </c>
      <c r="AX38">
        <v>5217</v>
      </c>
      <c r="AY38" t="s">
        <v>368</v>
      </c>
      <c r="AZ38">
        <v>4</v>
      </c>
      <c r="BA38" t="s">
        <v>328</v>
      </c>
      <c r="BB38">
        <v>1</v>
      </c>
      <c r="BC38">
        <v>1</v>
      </c>
      <c r="BE38" t="s">
        <v>69</v>
      </c>
      <c r="BF38">
        <v>0</v>
      </c>
      <c r="BG38" t="s">
        <v>267</v>
      </c>
      <c r="BI38" t="s">
        <v>116</v>
      </c>
      <c r="BJ38" t="s">
        <v>225</v>
      </c>
      <c r="BK38" t="s">
        <v>69</v>
      </c>
      <c r="BL38">
        <v>0.88538461538461533</v>
      </c>
      <c r="BM38">
        <v>5217</v>
      </c>
      <c r="BN38" t="s">
        <v>117</v>
      </c>
      <c r="BO38" t="s">
        <v>180</v>
      </c>
      <c r="BP38">
        <v>1</v>
      </c>
      <c r="BQ38">
        <v>2446.6460000000002</v>
      </c>
      <c r="BR38">
        <v>5.1555526092475823E-2</v>
      </c>
      <c r="BS38">
        <v>0.3549937915473545</v>
      </c>
      <c r="BT38">
        <v>0.19618694326845812</v>
      </c>
      <c r="BU38">
        <v>11.688000000000001</v>
      </c>
      <c r="BV38">
        <v>0</v>
      </c>
      <c r="BW38">
        <v>4.4550785033879032</v>
      </c>
      <c r="BX38">
        <v>25</v>
      </c>
      <c r="BY38">
        <v>0</v>
      </c>
      <c r="BZ38">
        <v>109</v>
      </c>
    </row>
    <row r="39" spans="1:78" ht="16.5">
      <c r="A39" s="243" t="str">
        <f t="shared" si="1"/>
        <v>신화여객</v>
      </c>
      <c r="B39" s="124" t="str">
        <f t="shared" si="2"/>
        <v>석응규</v>
      </c>
      <c r="C39" s="125" t="str">
        <f t="shared" si="3"/>
        <v>F</v>
      </c>
      <c r="D39" s="126">
        <f t="shared" si="4"/>
        <v>0.78862760136619725</v>
      </c>
      <c r="E39" s="127">
        <f t="shared" si="5"/>
        <v>6767</v>
      </c>
      <c r="F39" s="128" t="str">
        <f t="shared" si="6"/>
        <v>526</v>
      </c>
      <c r="G39" s="129" t="str">
        <f t="shared" si="7"/>
        <v>72바1102</v>
      </c>
      <c r="H39" s="130">
        <f t="shared" si="8"/>
        <v>3</v>
      </c>
      <c r="I39" s="131">
        <f t="shared" si="9"/>
        <v>2799.0099999999998</v>
      </c>
      <c r="J39" s="132">
        <f t="shared" si="10"/>
        <v>7.6352566463900345E-2</v>
      </c>
      <c r="K39" s="132">
        <f t="shared" si="11"/>
        <v>0.35107305672211164</v>
      </c>
      <c r="L39" s="132">
        <f t="shared" si="12"/>
        <v>0.18863812562298815</v>
      </c>
      <c r="M39" s="133">
        <f t="shared" si="13"/>
        <v>13.135</v>
      </c>
      <c r="N39" s="134">
        <f t="shared" si="14"/>
        <v>1.4290767092650618</v>
      </c>
      <c r="O39" s="134">
        <f t="shared" si="15"/>
        <v>32.297133629390395</v>
      </c>
      <c r="P39" s="215">
        <f t="shared" si="16"/>
        <v>30</v>
      </c>
      <c r="Q39" s="216">
        <f t="shared" si="17"/>
        <v>40</v>
      </c>
      <c r="R39" s="216">
        <f t="shared" si="18"/>
        <v>904</v>
      </c>
      <c r="T39">
        <v>524</v>
      </c>
      <c r="U39">
        <v>6767</v>
      </c>
      <c r="V39" t="s">
        <v>293</v>
      </c>
      <c r="W39">
        <v>2799.01</v>
      </c>
      <c r="X39">
        <v>1109.9110000000001</v>
      </c>
      <c r="Y39">
        <v>2.5219999999999998</v>
      </c>
      <c r="Z39">
        <v>13.135</v>
      </c>
      <c r="AA39">
        <v>190.63521600000001</v>
      </c>
      <c r="AB39">
        <v>14.555488</v>
      </c>
      <c r="AC39">
        <v>66.926888000000005</v>
      </c>
      <c r="AD39" s="1">
        <v>528</v>
      </c>
      <c r="AE39">
        <v>40</v>
      </c>
      <c r="AF39">
        <v>904</v>
      </c>
      <c r="AG39">
        <v>65</v>
      </c>
      <c r="AH39">
        <v>14.682544</v>
      </c>
      <c r="AI39">
        <v>34.9</v>
      </c>
      <c r="AJ39">
        <v>0</v>
      </c>
      <c r="AK39">
        <v>30</v>
      </c>
      <c r="AL39">
        <v>16973</v>
      </c>
      <c r="AM39">
        <v>0.78862760136619725</v>
      </c>
      <c r="AN39" t="s">
        <v>70</v>
      </c>
      <c r="AO39">
        <v>2261.0239999999999</v>
      </c>
      <c r="AP39" t="s">
        <v>495</v>
      </c>
      <c r="AQ39" t="s">
        <v>116</v>
      </c>
      <c r="AR39" t="s">
        <v>119</v>
      </c>
      <c r="AS39" t="s">
        <v>116</v>
      </c>
      <c r="AT39" t="s">
        <v>119</v>
      </c>
      <c r="AU39" t="s">
        <v>197</v>
      </c>
      <c r="AV39" t="s">
        <v>293</v>
      </c>
      <c r="AW39" t="s">
        <v>70</v>
      </c>
      <c r="AX39">
        <v>6767</v>
      </c>
      <c r="AY39" t="s">
        <v>364</v>
      </c>
      <c r="AZ39">
        <v>2</v>
      </c>
      <c r="BA39" t="s">
        <v>413</v>
      </c>
      <c r="BB39">
        <v>3</v>
      </c>
      <c r="BC39">
        <v>1</v>
      </c>
      <c r="BE39" t="s">
        <v>70</v>
      </c>
      <c r="BF39">
        <v>0</v>
      </c>
      <c r="BG39" t="s">
        <v>267</v>
      </c>
      <c r="BI39" t="s">
        <v>116</v>
      </c>
      <c r="BJ39" t="s">
        <v>293</v>
      </c>
      <c r="BK39" t="s">
        <v>70</v>
      </c>
      <c r="BL39">
        <v>0.78862760136619725</v>
      </c>
      <c r="BM39">
        <v>6767</v>
      </c>
      <c r="BN39" t="s">
        <v>119</v>
      </c>
      <c r="BO39" t="s">
        <v>197</v>
      </c>
      <c r="BP39">
        <v>3</v>
      </c>
      <c r="BQ39">
        <v>2799.0099999999998</v>
      </c>
      <c r="BR39">
        <v>7.6352566463900345E-2</v>
      </c>
      <c r="BS39">
        <v>0.35107305672211164</v>
      </c>
      <c r="BT39">
        <v>0.18863812562298812</v>
      </c>
      <c r="BU39">
        <v>13.135</v>
      </c>
      <c r="BV39">
        <v>1.4290767092650618</v>
      </c>
      <c r="BW39">
        <v>32.297133629390395</v>
      </c>
      <c r="BX39">
        <v>30</v>
      </c>
      <c r="BY39">
        <v>40</v>
      </c>
      <c r="BZ39">
        <v>904</v>
      </c>
    </row>
    <row r="40" spans="1:78" ht="16.5">
      <c r="A40" s="244" t="str">
        <f t="shared" si="1"/>
        <v>신화여객</v>
      </c>
      <c r="B40" s="108" t="str">
        <f t="shared" si="2"/>
        <v>손철종</v>
      </c>
      <c r="C40" s="109" t="str">
        <f t="shared" si="3"/>
        <v>B</v>
      </c>
      <c r="D40" s="110">
        <f t="shared" si="4"/>
        <v>0.90585312497954562</v>
      </c>
      <c r="E40" s="111">
        <f t="shared" si="5"/>
        <v>1035</v>
      </c>
      <c r="F40" s="112" t="str">
        <f t="shared" si="6"/>
        <v>526</v>
      </c>
      <c r="G40" s="113" t="str">
        <f t="shared" si="7"/>
        <v>72바1111</v>
      </c>
      <c r="H40" s="114">
        <f t="shared" si="8"/>
        <v>2</v>
      </c>
      <c r="I40" s="115">
        <f t="shared" si="9"/>
        <v>2138.9180000000001</v>
      </c>
      <c r="J40" s="116">
        <f t="shared" si="10"/>
        <v>8.4885852878160382E-3</v>
      </c>
      <c r="K40" s="116">
        <f t="shared" si="11"/>
        <v>0.32024846139354768</v>
      </c>
      <c r="L40" s="116">
        <f t="shared" si="12"/>
        <v>0.14914082727809105</v>
      </c>
      <c r="M40" s="117">
        <f t="shared" si="13"/>
        <v>9.2889999999999997</v>
      </c>
      <c r="N40" s="118">
        <f t="shared" si="14"/>
        <v>1.6363413651201213</v>
      </c>
      <c r="O40" s="118">
        <f t="shared" si="15"/>
        <v>8.1817068256006067</v>
      </c>
      <c r="P40" s="217">
        <f t="shared" si="16"/>
        <v>11</v>
      </c>
      <c r="Q40" s="218">
        <f t="shared" si="17"/>
        <v>35</v>
      </c>
      <c r="R40" s="218">
        <f t="shared" si="18"/>
        <v>175</v>
      </c>
      <c r="T40">
        <v>524</v>
      </c>
      <c r="U40">
        <v>1035</v>
      </c>
      <c r="V40" t="s">
        <v>271</v>
      </c>
      <c r="W40">
        <v>2138.9180000000001</v>
      </c>
      <c r="X40">
        <v>738.01400000000001</v>
      </c>
      <c r="Y40">
        <v>2.8980000000000001</v>
      </c>
      <c r="Z40">
        <v>9.2889999999999997</v>
      </c>
      <c r="AA40">
        <v>133.63911200000001</v>
      </c>
      <c r="AB40">
        <v>1.1344069999999999</v>
      </c>
      <c r="AC40">
        <v>42.797719999999998</v>
      </c>
      <c r="AD40" s="1">
        <v>319</v>
      </c>
      <c r="AE40">
        <v>35</v>
      </c>
      <c r="AF40">
        <v>175</v>
      </c>
      <c r="AG40">
        <v>67</v>
      </c>
      <c r="AH40">
        <v>16.005178999999998</v>
      </c>
      <c r="AI40">
        <v>9.6</v>
      </c>
      <c r="AJ40">
        <v>0</v>
      </c>
      <c r="AK40">
        <v>11</v>
      </c>
      <c r="AL40">
        <v>1726</v>
      </c>
      <c r="AM40">
        <v>0.90585312497954562</v>
      </c>
      <c r="AN40" t="s">
        <v>68</v>
      </c>
      <c r="AO40">
        <v>2032.7360000000001</v>
      </c>
      <c r="AP40" t="s">
        <v>496</v>
      </c>
      <c r="AQ40" t="s">
        <v>116</v>
      </c>
      <c r="AR40" t="s">
        <v>119</v>
      </c>
      <c r="AS40" t="s">
        <v>116</v>
      </c>
      <c r="AT40" t="s">
        <v>119</v>
      </c>
      <c r="AU40" t="s">
        <v>268</v>
      </c>
      <c r="AV40" t="s">
        <v>271</v>
      </c>
      <c r="AW40" t="s">
        <v>68</v>
      </c>
      <c r="AX40">
        <v>1035</v>
      </c>
      <c r="AY40" t="s">
        <v>370</v>
      </c>
      <c r="AZ40">
        <v>4</v>
      </c>
      <c r="BA40" t="s">
        <v>392</v>
      </c>
      <c r="BB40">
        <v>2</v>
      </c>
      <c r="BC40">
        <v>1</v>
      </c>
      <c r="BE40" t="s">
        <v>68</v>
      </c>
      <c r="BF40">
        <v>0</v>
      </c>
      <c r="BG40" t="s">
        <v>267</v>
      </c>
      <c r="BI40" t="s">
        <v>116</v>
      </c>
      <c r="BJ40" t="s">
        <v>271</v>
      </c>
      <c r="BK40" t="s">
        <v>68</v>
      </c>
      <c r="BL40">
        <v>0.90585312497954562</v>
      </c>
      <c r="BM40">
        <v>1035</v>
      </c>
      <c r="BN40" t="s">
        <v>119</v>
      </c>
      <c r="BO40" t="s">
        <v>268</v>
      </c>
      <c r="BP40">
        <v>2</v>
      </c>
      <c r="BQ40">
        <v>2138.9180000000001</v>
      </c>
      <c r="BR40">
        <v>8.4885852878160382E-3</v>
      </c>
      <c r="BS40">
        <v>0.32024846139354768</v>
      </c>
      <c r="BT40">
        <v>0.14914082727809105</v>
      </c>
      <c r="BU40">
        <v>9.2889999999999997</v>
      </c>
      <c r="BV40">
        <v>1.6363413651201213</v>
      </c>
      <c r="BW40">
        <v>8.1817068256006067</v>
      </c>
      <c r="BX40">
        <v>11</v>
      </c>
      <c r="BY40">
        <v>35</v>
      </c>
      <c r="BZ40">
        <v>175</v>
      </c>
    </row>
    <row r="41" spans="1:78" ht="16.5">
      <c r="A41" s="243" t="str">
        <f t="shared" si="1"/>
        <v>신화여객</v>
      </c>
      <c r="B41" s="124" t="str">
        <f t="shared" si="2"/>
        <v>송동규</v>
      </c>
      <c r="C41" s="125" t="str">
        <f t="shared" si="3"/>
        <v>C</v>
      </c>
      <c r="D41" s="126">
        <f t="shared" si="4"/>
        <v>0.89749999999999996</v>
      </c>
      <c r="E41" s="127">
        <f t="shared" si="5"/>
        <v>5612</v>
      </c>
      <c r="F41" s="128" t="str">
        <f t="shared" si="6"/>
        <v>526</v>
      </c>
      <c r="G41" s="129" t="str">
        <f t="shared" si="7"/>
        <v>71바5107</v>
      </c>
      <c r="H41" s="130">
        <f t="shared" si="8"/>
        <v>1</v>
      </c>
      <c r="I41" s="131">
        <f t="shared" si="9"/>
        <v>2485.8789999999999</v>
      </c>
      <c r="J41" s="132">
        <f t="shared" si="10"/>
        <v>3.1179651205943269E-2</v>
      </c>
      <c r="K41" s="132">
        <f t="shared" si="11"/>
        <v>0.3418591805547736</v>
      </c>
      <c r="L41" s="132">
        <f t="shared" si="12"/>
        <v>0.21923834587282809</v>
      </c>
      <c r="M41" s="133">
        <f t="shared" si="13"/>
        <v>9.952</v>
      </c>
      <c r="N41" s="134">
        <f t="shared" si="14"/>
        <v>0.44249941368827689</v>
      </c>
      <c r="O41" s="134">
        <f t="shared" si="15"/>
        <v>11.786575291878648</v>
      </c>
      <c r="P41" s="215">
        <f t="shared" si="16"/>
        <v>4</v>
      </c>
      <c r="Q41" s="216">
        <f t="shared" si="17"/>
        <v>11</v>
      </c>
      <c r="R41" s="216">
        <f t="shared" si="18"/>
        <v>293</v>
      </c>
      <c r="T41">
        <v>524</v>
      </c>
      <c r="U41">
        <v>5612</v>
      </c>
      <c r="V41" t="s">
        <v>226</v>
      </c>
      <c r="W41">
        <v>2485.8789999999999</v>
      </c>
      <c r="X41">
        <v>865.56299999999999</v>
      </c>
      <c r="Y41">
        <v>2.8719999999999999</v>
      </c>
      <c r="Z41">
        <v>9.952</v>
      </c>
      <c r="AA41">
        <v>161.25853900000001</v>
      </c>
      <c r="AB41">
        <v>5.0279850000000001</v>
      </c>
      <c r="AC41">
        <v>55.127712000000002</v>
      </c>
      <c r="AD41" s="1">
        <v>545</v>
      </c>
      <c r="AE41">
        <v>11</v>
      </c>
      <c r="AF41">
        <v>293</v>
      </c>
      <c r="AG41">
        <v>68</v>
      </c>
      <c r="AH41">
        <v>15.415487000000001</v>
      </c>
      <c r="AI41">
        <v>42.8</v>
      </c>
      <c r="AJ41">
        <v>0</v>
      </c>
      <c r="AK41">
        <v>4</v>
      </c>
      <c r="AL41">
        <v>2347</v>
      </c>
      <c r="AM41">
        <v>0.89749999999999996</v>
      </c>
      <c r="AN41" t="s">
        <v>69</v>
      </c>
      <c r="AO41">
        <v>2485.8789999999999</v>
      </c>
      <c r="AP41" t="s">
        <v>497</v>
      </c>
      <c r="AQ41" t="s">
        <v>116</v>
      </c>
      <c r="AR41" t="s">
        <v>119</v>
      </c>
      <c r="AS41" t="s">
        <v>116</v>
      </c>
      <c r="AT41" t="s">
        <v>119</v>
      </c>
      <c r="AU41" t="s">
        <v>195</v>
      </c>
      <c r="AV41" t="s">
        <v>226</v>
      </c>
      <c r="AW41" t="s">
        <v>69</v>
      </c>
      <c r="AX41">
        <v>5612</v>
      </c>
      <c r="AY41" t="s">
        <v>363</v>
      </c>
      <c r="AZ41">
        <v>1</v>
      </c>
      <c r="BA41" t="s">
        <v>340</v>
      </c>
      <c r="BB41">
        <v>1</v>
      </c>
      <c r="BC41">
        <v>1</v>
      </c>
      <c r="BE41" t="s">
        <v>69</v>
      </c>
      <c r="BF41">
        <v>0</v>
      </c>
      <c r="BG41" t="s">
        <v>267</v>
      </c>
      <c r="BI41" t="s">
        <v>116</v>
      </c>
      <c r="BJ41" t="s">
        <v>226</v>
      </c>
      <c r="BK41" t="s">
        <v>69</v>
      </c>
      <c r="BL41">
        <v>0.89749999999999996</v>
      </c>
      <c r="BM41">
        <v>5612</v>
      </c>
      <c r="BN41" t="s">
        <v>119</v>
      </c>
      <c r="BO41" t="s">
        <v>195</v>
      </c>
      <c r="BP41">
        <v>1</v>
      </c>
      <c r="BQ41">
        <v>2485.8789999999999</v>
      </c>
      <c r="BR41">
        <v>3.1179651205943269E-2</v>
      </c>
      <c r="BS41">
        <v>0.3418591805547736</v>
      </c>
      <c r="BT41">
        <v>0.21923834587282809</v>
      </c>
      <c r="BU41">
        <v>9.952</v>
      </c>
      <c r="BV41">
        <v>0.44249941368827689</v>
      </c>
      <c r="BW41">
        <v>11.786575291878648</v>
      </c>
      <c r="BX41">
        <v>4</v>
      </c>
      <c r="BY41">
        <v>11</v>
      </c>
      <c r="BZ41">
        <v>293</v>
      </c>
    </row>
    <row r="42" spans="1:78" ht="16.5">
      <c r="A42" s="244" t="str">
        <f t="shared" si="1"/>
        <v>신화여객</v>
      </c>
      <c r="B42" s="108" t="str">
        <f t="shared" si="2"/>
        <v>신종민</v>
      </c>
      <c r="C42" s="109" t="str">
        <f t="shared" si="3"/>
        <v>S</v>
      </c>
      <c r="D42" s="110">
        <f t="shared" si="4"/>
        <v>1.0453571428571429</v>
      </c>
      <c r="E42" s="111">
        <f t="shared" si="5"/>
        <v>724</v>
      </c>
      <c r="F42" s="112" t="str">
        <f t="shared" si="6"/>
        <v>555</v>
      </c>
      <c r="G42" s="113" t="str">
        <f t="shared" si="7"/>
        <v>71바6153</v>
      </c>
      <c r="H42" s="114">
        <f t="shared" si="8"/>
        <v>1</v>
      </c>
      <c r="I42" s="115">
        <f t="shared" si="9"/>
        <v>1006.915</v>
      </c>
      <c r="J42" s="116">
        <f t="shared" si="10"/>
        <v>1.3263617170360228E-2</v>
      </c>
      <c r="K42" s="116">
        <f t="shared" si="11"/>
        <v>0.36858324907149204</v>
      </c>
      <c r="L42" s="116">
        <f t="shared" si="12"/>
        <v>0.15790806572550811</v>
      </c>
      <c r="M42" s="117">
        <f t="shared" si="13"/>
        <v>11.031000000000001</v>
      </c>
      <c r="N42" s="118">
        <f t="shared" si="14"/>
        <v>0.69519274218777161</v>
      </c>
      <c r="O42" s="118">
        <f t="shared" si="15"/>
        <v>25.126251967643743</v>
      </c>
      <c r="P42" s="217">
        <f t="shared" si="16"/>
        <v>13</v>
      </c>
      <c r="Q42" s="218">
        <f t="shared" si="17"/>
        <v>7</v>
      </c>
      <c r="R42" s="218">
        <f t="shared" si="18"/>
        <v>253</v>
      </c>
      <c r="T42">
        <v>524</v>
      </c>
      <c r="U42">
        <v>724</v>
      </c>
      <c r="V42" t="s">
        <v>227</v>
      </c>
      <c r="W42">
        <v>1006.915</v>
      </c>
      <c r="X42">
        <v>343.97199999999998</v>
      </c>
      <c r="Y42">
        <v>2.927</v>
      </c>
      <c r="Z42">
        <v>11.031000000000001</v>
      </c>
      <c r="AA42">
        <v>66.658287000000001</v>
      </c>
      <c r="AB42">
        <v>0.88412999999999997</v>
      </c>
      <c r="AC42">
        <v>24.569127999999999</v>
      </c>
      <c r="AD42" s="1">
        <v>159</v>
      </c>
      <c r="AE42">
        <v>7</v>
      </c>
      <c r="AF42">
        <v>253</v>
      </c>
      <c r="AG42">
        <v>76</v>
      </c>
      <c r="AH42">
        <v>15.105623</v>
      </c>
      <c r="AI42">
        <v>9.6999999999999993</v>
      </c>
      <c r="AJ42">
        <v>0</v>
      </c>
      <c r="AK42">
        <v>13</v>
      </c>
      <c r="AL42">
        <v>4659</v>
      </c>
      <c r="AM42">
        <v>1.0453571428571429</v>
      </c>
      <c r="AN42" t="s">
        <v>71</v>
      </c>
      <c r="AO42">
        <v>1006.915</v>
      </c>
      <c r="AP42" t="s">
        <v>498</v>
      </c>
      <c r="AQ42" t="s">
        <v>116</v>
      </c>
      <c r="AR42" t="s">
        <v>120</v>
      </c>
      <c r="AS42" t="s">
        <v>116</v>
      </c>
      <c r="AT42" t="s">
        <v>120</v>
      </c>
      <c r="AU42" t="s">
        <v>201</v>
      </c>
      <c r="AV42" t="s">
        <v>227</v>
      </c>
      <c r="AW42" t="s">
        <v>71</v>
      </c>
      <c r="AX42">
        <v>724</v>
      </c>
      <c r="AY42" t="s">
        <v>367</v>
      </c>
      <c r="AZ42">
        <v>2</v>
      </c>
      <c r="BA42" t="s">
        <v>499</v>
      </c>
      <c r="BB42">
        <v>1</v>
      </c>
      <c r="BC42">
        <v>1</v>
      </c>
      <c r="BE42" t="s">
        <v>66</v>
      </c>
      <c r="BF42">
        <v>1</v>
      </c>
      <c r="BG42" t="s">
        <v>306</v>
      </c>
      <c r="BI42" t="s">
        <v>116</v>
      </c>
      <c r="BJ42" t="s">
        <v>227</v>
      </c>
      <c r="BK42" t="s">
        <v>71</v>
      </c>
      <c r="BL42">
        <v>1.0453571428571429</v>
      </c>
      <c r="BM42">
        <v>724</v>
      </c>
      <c r="BN42" t="s">
        <v>120</v>
      </c>
      <c r="BO42" t="s">
        <v>201</v>
      </c>
      <c r="BP42">
        <v>1</v>
      </c>
      <c r="BQ42">
        <v>1006.915</v>
      </c>
      <c r="BR42">
        <v>1.3263617170360228E-2</v>
      </c>
      <c r="BS42">
        <v>0.36858324907149204</v>
      </c>
      <c r="BT42">
        <v>0.15790806572550811</v>
      </c>
      <c r="BU42">
        <v>11.031000000000001</v>
      </c>
      <c r="BV42">
        <v>0.69519274218777161</v>
      </c>
      <c r="BW42">
        <v>25.126251967643743</v>
      </c>
      <c r="BX42">
        <v>13</v>
      </c>
      <c r="BY42">
        <v>7</v>
      </c>
      <c r="BZ42">
        <v>253</v>
      </c>
    </row>
    <row r="43" spans="1:78" ht="16.5">
      <c r="A43" s="243" t="str">
        <f t="shared" si="1"/>
        <v>신화여객</v>
      </c>
      <c r="B43" s="124" t="str">
        <f t="shared" si="2"/>
        <v>신창균</v>
      </c>
      <c r="C43" s="125" t="str">
        <f t="shared" si="3"/>
        <v>D</v>
      </c>
      <c r="D43" s="126">
        <f t="shared" si="4"/>
        <v>0.80931280182400689</v>
      </c>
      <c r="E43" s="127">
        <f t="shared" si="5"/>
        <v>6653</v>
      </c>
      <c r="F43" s="128" t="str">
        <f t="shared" si="6"/>
        <v>37</v>
      </c>
      <c r="G43" s="129" t="str">
        <f t="shared" si="7"/>
        <v>71바6166</v>
      </c>
      <c r="H43" s="130">
        <f t="shared" si="8"/>
        <v>6</v>
      </c>
      <c r="I43" s="131">
        <f t="shared" si="9"/>
        <v>6145.4559999999992</v>
      </c>
      <c r="J43" s="132">
        <f t="shared" si="10"/>
        <v>3.9818504577140951E-2</v>
      </c>
      <c r="K43" s="132">
        <f t="shared" si="11"/>
        <v>0.41050682935742683</v>
      </c>
      <c r="L43" s="132">
        <f t="shared" si="12"/>
        <v>0.14710055689927648</v>
      </c>
      <c r="M43" s="133">
        <f t="shared" si="13"/>
        <v>11.936</v>
      </c>
      <c r="N43" s="134">
        <f t="shared" si="14"/>
        <v>0.73224834739684097</v>
      </c>
      <c r="O43" s="134">
        <f t="shared" si="15"/>
        <v>11.374257662897596</v>
      </c>
      <c r="P43" s="215">
        <f t="shared" si="16"/>
        <v>198</v>
      </c>
      <c r="Q43" s="216">
        <f t="shared" si="17"/>
        <v>45</v>
      </c>
      <c r="R43" s="216">
        <f t="shared" si="18"/>
        <v>699</v>
      </c>
      <c r="T43">
        <v>524</v>
      </c>
      <c r="U43">
        <v>6653</v>
      </c>
      <c r="V43" t="s">
        <v>322</v>
      </c>
      <c r="W43">
        <v>6145.4560000000001</v>
      </c>
      <c r="X43">
        <v>2966.3409999999999</v>
      </c>
      <c r="Y43">
        <v>2.0720000000000001</v>
      </c>
      <c r="Z43">
        <v>11.936</v>
      </c>
      <c r="AA43">
        <v>447.61239</v>
      </c>
      <c r="AB43">
        <v>17.823256000000001</v>
      </c>
      <c r="AC43">
        <v>183.74794299999999</v>
      </c>
      <c r="AD43" s="1">
        <v>904</v>
      </c>
      <c r="AE43">
        <v>45</v>
      </c>
      <c r="AF43">
        <v>699</v>
      </c>
      <c r="AG43">
        <v>84</v>
      </c>
      <c r="AH43">
        <v>13.729414</v>
      </c>
      <c r="AI43">
        <v>909.3</v>
      </c>
      <c r="AJ43">
        <v>7</v>
      </c>
      <c r="AK43">
        <v>198</v>
      </c>
      <c r="AL43">
        <v>120568</v>
      </c>
      <c r="AM43">
        <v>0.80931280182400689</v>
      </c>
      <c r="AN43" t="s">
        <v>67</v>
      </c>
      <c r="AO43">
        <v>4886.9359999999997</v>
      </c>
      <c r="AP43" t="s">
        <v>500</v>
      </c>
      <c r="AQ43" t="s">
        <v>116</v>
      </c>
      <c r="AR43" t="s">
        <v>118</v>
      </c>
      <c r="AS43" t="s">
        <v>116</v>
      </c>
      <c r="AT43" t="s">
        <v>118</v>
      </c>
      <c r="AU43" t="s">
        <v>314</v>
      </c>
      <c r="AV43" t="s">
        <v>322</v>
      </c>
      <c r="AW43" t="s">
        <v>67</v>
      </c>
      <c r="AX43">
        <v>6653</v>
      </c>
      <c r="AY43" t="s">
        <v>366</v>
      </c>
      <c r="AZ43">
        <v>3</v>
      </c>
      <c r="BA43" t="s">
        <v>283</v>
      </c>
      <c r="BB43">
        <v>6</v>
      </c>
      <c r="BC43">
        <v>1</v>
      </c>
      <c r="BE43" t="s">
        <v>70</v>
      </c>
      <c r="BF43">
        <v>1</v>
      </c>
      <c r="BG43" t="s">
        <v>306</v>
      </c>
      <c r="BI43" t="s">
        <v>116</v>
      </c>
      <c r="BJ43" t="s">
        <v>322</v>
      </c>
      <c r="BK43" t="s">
        <v>67</v>
      </c>
      <c r="BL43">
        <v>0.80931280182400689</v>
      </c>
      <c r="BM43">
        <v>6653</v>
      </c>
      <c r="BN43" t="s">
        <v>118</v>
      </c>
      <c r="BO43" t="s">
        <v>314</v>
      </c>
      <c r="BP43">
        <v>6</v>
      </c>
      <c r="BQ43">
        <v>6145.4559999999992</v>
      </c>
      <c r="BR43">
        <v>3.9818504577140951E-2</v>
      </c>
      <c r="BS43">
        <v>0.41050682935742683</v>
      </c>
      <c r="BT43">
        <v>0.14710055689927648</v>
      </c>
      <c r="BU43">
        <v>11.936</v>
      </c>
      <c r="BV43">
        <v>0.73224834739684097</v>
      </c>
      <c r="BW43">
        <v>11.374257662897596</v>
      </c>
      <c r="BX43">
        <v>198</v>
      </c>
      <c r="BY43">
        <v>45</v>
      </c>
      <c r="BZ43">
        <v>699</v>
      </c>
    </row>
    <row r="44" spans="1:78" ht="16.5">
      <c r="A44" s="244" t="str">
        <f t="shared" si="1"/>
        <v>신화여객</v>
      </c>
      <c r="B44" s="108" t="str">
        <f t="shared" si="2"/>
        <v>엄인호</v>
      </c>
      <c r="C44" s="109" t="str">
        <f t="shared" si="3"/>
        <v>D</v>
      </c>
      <c r="D44" s="110">
        <f t="shared" si="4"/>
        <v>0.82783018104925343</v>
      </c>
      <c r="E44" s="111">
        <f t="shared" si="5"/>
        <v>1313</v>
      </c>
      <c r="F44" s="112" t="str">
        <f t="shared" si="6"/>
        <v>34</v>
      </c>
      <c r="G44" s="113" t="str">
        <f t="shared" si="7"/>
        <v>71바6154</v>
      </c>
      <c r="H44" s="114">
        <f t="shared" si="8"/>
        <v>2</v>
      </c>
      <c r="I44" s="115">
        <f t="shared" si="9"/>
        <v>2731.1819999999998</v>
      </c>
      <c r="J44" s="116">
        <f t="shared" si="10"/>
        <v>2.1849227238211193E-2</v>
      </c>
      <c r="K44" s="116">
        <f t="shared" si="11"/>
        <v>0.36294239390049238</v>
      </c>
      <c r="L44" s="116">
        <f t="shared" si="12"/>
        <v>0.20979927372104826</v>
      </c>
      <c r="M44" s="117">
        <f t="shared" si="13"/>
        <v>13.795999999999999</v>
      </c>
      <c r="N44" s="118">
        <f t="shared" si="14"/>
        <v>0.65905531011847618</v>
      </c>
      <c r="O44" s="118">
        <f t="shared" si="15"/>
        <v>20.430714613672762</v>
      </c>
      <c r="P44" s="217">
        <f t="shared" si="16"/>
        <v>9</v>
      </c>
      <c r="Q44" s="218">
        <f t="shared" si="17"/>
        <v>18</v>
      </c>
      <c r="R44" s="218">
        <f t="shared" si="18"/>
        <v>558</v>
      </c>
      <c r="T44">
        <v>524</v>
      </c>
      <c r="U44">
        <v>1313</v>
      </c>
      <c r="V44" t="s">
        <v>228</v>
      </c>
      <c r="W44">
        <v>2731.1819999999998</v>
      </c>
      <c r="X44">
        <v>1315.4449999999999</v>
      </c>
      <c r="Y44">
        <v>2.0760000000000001</v>
      </c>
      <c r="Z44">
        <v>13.795999999999999</v>
      </c>
      <c r="AA44">
        <v>168.05605800000001</v>
      </c>
      <c r="AB44">
        <v>3.6718950000000001</v>
      </c>
      <c r="AC44">
        <v>60.994667999999997</v>
      </c>
      <c r="AD44" s="1">
        <v>573</v>
      </c>
      <c r="AE44">
        <v>18</v>
      </c>
      <c r="AF44">
        <v>558</v>
      </c>
      <c r="AG44">
        <v>77</v>
      </c>
      <c r="AH44">
        <v>16.251612000000002</v>
      </c>
      <c r="AI44">
        <v>2842.9</v>
      </c>
      <c r="AJ44">
        <v>0</v>
      </c>
      <c r="AK44">
        <v>9</v>
      </c>
      <c r="AL44">
        <v>1163</v>
      </c>
      <c r="AM44">
        <v>0.82783018104925343</v>
      </c>
      <c r="AN44" t="s">
        <v>67</v>
      </c>
      <c r="AO44">
        <v>2504.37</v>
      </c>
      <c r="AP44" t="s">
        <v>501</v>
      </c>
      <c r="AQ44" t="s">
        <v>116</v>
      </c>
      <c r="AR44" t="s">
        <v>117</v>
      </c>
      <c r="AS44" t="s">
        <v>116</v>
      </c>
      <c r="AT44" t="s">
        <v>117</v>
      </c>
      <c r="AU44" t="s">
        <v>172</v>
      </c>
      <c r="AV44" t="s">
        <v>228</v>
      </c>
      <c r="AW44" t="s">
        <v>67</v>
      </c>
      <c r="AX44">
        <v>1313</v>
      </c>
      <c r="AY44" t="s">
        <v>374</v>
      </c>
      <c r="AZ44">
        <v>6</v>
      </c>
      <c r="BA44" t="s">
        <v>332</v>
      </c>
      <c r="BB44">
        <v>2</v>
      </c>
      <c r="BC44">
        <v>1</v>
      </c>
      <c r="BE44" t="s">
        <v>67</v>
      </c>
      <c r="BF44">
        <v>0</v>
      </c>
      <c r="BG44" t="s">
        <v>267</v>
      </c>
      <c r="BI44" t="s">
        <v>116</v>
      </c>
      <c r="BJ44" t="s">
        <v>228</v>
      </c>
      <c r="BK44" t="s">
        <v>67</v>
      </c>
      <c r="BL44">
        <v>0.82783018104925343</v>
      </c>
      <c r="BM44">
        <v>1313</v>
      </c>
      <c r="BN44" t="s">
        <v>117</v>
      </c>
      <c r="BO44" t="s">
        <v>172</v>
      </c>
      <c r="BP44">
        <v>2</v>
      </c>
      <c r="BQ44">
        <v>2731.1819999999998</v>
      </c>
      <c r="BR44">
        <v>2.1849227238211193E-2</v>
      </c>
      <c r="BS44">
        <v>0.36294239390049238</v>
      </c>
      <c r="BT44">
        <v>0.20979927372104826</v>
      </c>
      <c r="BU44">
        <v>13.795999999999999</v>
      </c>
      <c r="BV44">
        <v>0.65905531011847618</v>
      </c>
      <c r="BW44">
        <v>20.430714613672762</v>
      </c>
      <c r="BX44">
        <v>9</v>
      </c>
      <c r="BY44">
        <v>18</v>
      </c>
      <c r="BZ44">
        <v>558</v>
      </c>
    </row>
    <row r="45" spans="1:78" ht="16.5">
      <c r="A45" s="243" t="str">
        <f t="shared" si="1"/>
        <v>신화여객</v>
      </c>
      <c r="B45" s="124" t="str">
        <f t="shared" si="2"/>
        <v>용일국</v>
      </c>
      <c r="C45" s="125" t="str">
        <f t="shared" si="3"/>
        <v>A</v>
      </c>
      <c r="D45" s="126">
        <f t="shared" si="4"/>
        <v>0.98107142857142859</v>
      </c>
      <c r="E45" s="127">
        <f t="shared" si="5"/>
        <v>5527</v>
      </c>
      <c r="F45" s="128" t="str">
        <f t="shared" si="6"/>
        <v>555</v>
      </c>
      <c r="G45" s="129" t="str">
        <f t="shared" si="7"/>
        <v>71바6159</v>
      </c>
      <c r="H45" s="130">
        <f t="shared" si="8"/>
        <v>1</v>
      </c>
      <c r="I45" s="131">
        <f t="shared" si="9"/>
        <v>2638.4609999999998</v>
      </c>
      <c r="J45" s="132">
        <f t="shared" si="10"/>
        <v>1.3436027213578261E-2</v>
      </c>
      <c r="K45" s="132">
        <f t="shared" si="11"/>
        <v>0.34818205458943102</v>
      </c>
      <c r="L45" s="132">
        <f t="shared" si="12"/>
        <v>0.19253648244184773</v>
      </c>
      <c r="M45" s="133">
        <f t="shared" si="13"/>
        <v>8.7560000000000002</v>
      </c>
      <c r="N45" s="134">
        <f t="shared" si="14"/>
        <v>0.90962117689061928</v>
      </c>
      <c r="O45" s="134">
        <f t="shared" si="15"/>
        <v>7.049564120902299</v>
      </c>
      <c r="P45" s="215">
        <f t="shared" si="16"/>
        <v>23</v>
      </c>
      <c r="Q45" s="216">
        <f t="shared" si="17"/>
        <v>24</v>
      </c>
      <c r="R45" s="216">
        <f t="shared" si="18"/>
        <v>186</v>
      </c>
      <c r="T45">
        <v>524</v>
      </c>
      <c r="U45">
        <v>5527</v>
      </c>
      <c r="V45" t="s">
        <v>229</v>
      </c>
      <c r="W45">
        <v>2638.4609999999998</v>
      </c>
      <c r="X45">
        <v>960.48099999999999</v>
      </c>
      <c r="Y45">
        <v>2.7469999999999999</v>
      </c>
      <c r="Z45">
        <v>8.7560000000000002</v>
      </c>
      <c r="AA45">
        <v>183.33127500000001</v>
      </c>
      <c r="AB45">
        <v>2.463244</v>
      </c>
      <c r="AC45">
        <v>63.832659999999997</v>
      </c>
      <c r="AD45" s="1">
        <v>508</v>
      </c>
      <c r="AE45">
        <v>24</v>
      </c>
      <c r="AF45">
        <v>186</v>
      </c>
      <c r="AG45">
        <v>74</v>
      </c>
      <c r="AH45">
        <v>14.391767</v>
      </c>
      <c r="AI45">
        <v>75.7</v>
      </c>
      <c r="AJ45">
        <v>0</v>
      </c>
      <c r="AK45">
        <v>23</v>
      </c>
      <c r="AL45">
        <v>9902</v>
      </c>
      <c r="AM45">
        <v>0.98107142857142859</v>
      </c>
      <c r="AN45" t="s">
        <v>66</v>
      </c>
      <c r="AO45">
        <v>2638.4609999999998</v>
      </c>
      <c r="AP45" t="s">
        <v>502</v>
      </c>
      <c r="AQ45" t="s">
        <v>116</v>
      </c>
      <c r="AR45" t="s">
        <v>120</v>
      </c>
      <c r="AS45" t="s">
        <v>116</v>
      </c>
      <c r="AT45" t="s">
        <v>120</v>
      </c>
      <c r="AU45" t="s">
        <v>202</v>
      </c>
      <c r="AV45" t="s">
        <v>229</v>
      </c>
      <c r="AW45" t="s">
        <v>66</v>
      </c>
      <c r="AX45">
        <v>5527</v>
      </c>
      <c r="AY45" t="s">
        <v>423</v>
      </c>
      <c r="AZ45">
        <v>1</v>
      </c>
      <c r="BA45" t="s">
        <v>287</v>
      </c>
      <c r="BB45">
        <v>1</v>
      </c>
      <c r="BC45">
        <v>1</v>
      </c>
      <c r="BE45" t="s">
        <v>66</v>
      </c>
      <c r="BF45">
        <v>0</v>
      </c>
      <c r="BG45" t="s">
        <v>267</v>
      </c>
      <c r="BI45" t="s">
        <v>116</v>
      </c>
      <c r="BJ45" t="s">
        <v>229</v>
      </c>
      <c r="BK45" t="s">
        <v>66</v>
      </c>
      <c r="BL45">
        <v>0.98107142857142859</v>
      </c>
      <c r="BM45">
        <v>5527</v>
      </c>
      <c r="BN45" t="s">
        <v>120</v>
      </c>
      <c r="BO45" t="s">
        <v>202</v>
      </c>
      <c r="BP45">
        <v>1</v>
      </c>
      <c r="BQ45">
        <v>2638.4609999999998</v>
      </c>
      <c r="BR45">
        <v>1.3436027213578261E-2</v>
      </c>
      <c r="BS45">
        <v>0.34818205458943102</v>
      </c>
      <c r="BT45">
        <v>0.19253648244184773</v>
      </c>
      <c r="BU45">
        <v>8.7560000000000002</v>
      </c>
      <c r="BV45">
        <v>0.90962117689061928</v>
      </c>
      <c r="BW45">
        <v>7.049564120902299</v>
      </c>
      <c r="BX45">
        <v>23</v>
      </c>
      <c r="BY45">
        <v>24</v>
      </c>
      <c r="BZ45">
        <v>186</v>
      </c>
    </row>
    <row r="46" spans="1:78" ht="16.5">
      <c r="A46" s="244" t="str">
        <f t="shared" si="1"/>
        <v>신화여객</v>
      </c>
      <c r="B46" s="108" t="str">
        <f t="shared" si="2"/>
        <v>우수한</v>
      </c>
      <c r="C46" s="109" t="str">
        <f t="shared" si="3"/>
        <v>F</v>
      </c>
      <c r="D46" s="110">
        <f t="shared" si="4"/>
        <v>0.73532871060721128</v>
      </c>
      <c r="E46" s="111">
        <f t="shared" si="5"/>
        <v>422</v>
      </c>
      <c r="F46" s="112" t="str">
        <f t="shared" si="6"/>
        <v>34</v>
      </c>
      <c r="G46" s="113" t="str">
        <f t="shared" si="7"/>
        <v>71바6160</v>
      </c>
      <c r="H46" s="114">
        <f t="shared" si="8"/>
        <v>2</v>
      </c>
      <c r="I46" s="115">
        <f t="shared" si="9"/>
        <v>2074.0520000000001</v>
      </c>
      <c r="J46" s="116">
        <f t="shared" si="10"/>
        <v>6.0703616564454783E-2</v>
      </c>
      <c r="K46" s="116">
        <f t="shared" si="11"/>
        <v>0.40940284101534502</v>
      </c>
      <c r="L46" s="116">
        <f t="shared" si="12"/>
        <v>0.1022153735779045</v>
      </c>
      <c r="M46" s="117">
        <f t="shared" si="13"/>
        <v>18.451000000000001</v>
      </c>
      <c r="N46" s="118">
        <f t="shared" si="14"/>
        <v>1.2535847702950551</v>
      </c>
      <c r="O46" s="118">
        <f t="shared" si="15"/>
        <v>61.859586934175226</v>
      </c>
      <c r="P46" s="217">
        <f t="shared" si="16"/>
        <v>38</v>
      </c>
      <c r="Q46" s="218">
        <f t="shared" si="17"/>
        <v>26</v>
      </c>
      <c r="R46" s="218">
        <f t="shared" si="18"/>
        <v>1283</v>
      </c>
      <c r="T46">
        <v>524</v>
      </c>
      <c r="U46">
        <v>422</v>
      </c>
      <c r="V46" t="s">
        <v>301</v>
      </c>
      <c r="W46">
        <v>2074.0520000000001</v>
      </c>
      <c r="X46">
        <v>1126.4390000000001</v>
      </c>
      <c r="Y46">
        <v>1.841</v>
      </c>
      <c r="Z46">
        <v>18.451000000000001</v>
      </c>
      <c r="AA46">
        <v>139.91441499999999</v>
      </c>
      <c r="AB46">
        <v>8.4933110000000003</v>
      </c>
      <c r="AC46">
        <v>57.281359000000002</v>
      </c>
      <c r="AD46" s="1">
        <v>212</v>
      </c>
      <c r="AE46">
        <v>26</v>
      </c>
      <c r="AF46">
        <v>1283</v>
      </c>
      <c r="AG46">
        <v>80</v>
      </c>
      <c r="AH46">
        <v>14.823719000000001</v>
      </c>
      <c r="AI46">
        <v>1980.1</v>
      </c>
      <c r="AJ46">
        <v>0</v>
      </c>
      <c r="AK46">
        <v>38</v>
      </c>
      <c r="AL46">
        <v>25507</v>
      </c>
      <c r="AM46">
        <v>0.73532871060721128</v>
      </c>
      <c r="AN46" t="s">
        <v>70</v>
      </c>
      <c r="AO46">
        <v>1973.0119999999999</v>
      </c>
      <c r="AP46" t="s">
        <v>503</v>
      </c>
      <c r="AQ46" t="s">
        <v>116</v>
      </c>
      <c r="AR46" t="s">
        <v>117</v>
      </c>
      <c r="AS46" t="s">
        <v>116</v>
      </c>
      <c r="AT46" t="s">
        <v>117</v>
      </c>
      <c r="AU46" t="s">
        <v>175</v>
      </c>
      <c r="AV46" t="s">
        <v>301</v>
      </c>
      <c r="AW46" t="s">
        <v>70</v>
      </c>
      <c r="AX46">
        <v>422</v>
      </c>
      <c r="AY46" t="s">
        <v>375</v>
      </c>
      <c r="AZ46">
        <v>7</v>
      </c>
      <c r="BA46" t="s">
        <v>403</v>
      </c>
      <c r="BB46">
        <v>2</v>
      </c>
      <c r="BC46">
        <v>1</v>
      </c>
      <c r="BE46" t="s">
        <v>70</v>
      </c>
      <c r="BF46">
        <v>0</v>
      </c>
      <c r="BG46" t="s">
        <v>267</v>
      </c>
      <c r="BI46" t="s">
        <v>116</v>
      </c>
      <c r="BJ46" t="s">
        <v>301</v>
      </c>
      <c r="BK46" t="s">
        <v>70</v>
      </c>
      <c r="BL46">
        <v>0.73532871060721128</v>
      </c>
      <c r="BM46">
        <v>422</v>
      </c>
      <c r="BN46" t="s">
        <v>117</v>
      </c>
      <c r="BO46" t="s">
        <v>175</v>
      </c>
      <c r="BP46">
        <v>2</v>
      </c>
      <c r="BQ46">
        <v>2074.0520000000001</v>
      </c>
      <c r="BR46">
        <v>6.0703616564454783E-2</v>
      </c>
      <c r="BS46">
        <v>0.40940284101534502</v>
      </c>
      <c r="BT46">
        <v>0.1022153735779045</v>
      </c>
      <c r="BU46">
        <v>18.451000000000001</v>
      </c>
      <c r="BV46">
        <v>1.2535847702950551</v>
      </c>
      <c r="BW46">
        <v>61.859586934175226</v>
      </c>
      <c r="BX46">
        <v>38</v>
      </c>
      <c r="BY46">
        <v>26</v>
      </c>
      <c r="BZ46">
        <v>1283</v>
      </c>
    </row>
    <row r="47" spans="1:78" ht="16.5">
      <c r="A47" s="243" t="str">
        <f t="shared" si="1"/>
        <v>신화여객</v>
      </c>
      <c r="B47" s="124" t="str">
        <f t="shared" si="2"/>
        <v>윤부수</v>
      </c>
      <c r="C47" s="125" t="str">
        <f t="shared" si="3"/>
        <v>C</v>
      </c>
      <c r="D47" s="126">
        <f t="shared" si="4"/>
        <v>0.88269230769230766</v>
      </c>
      <c r="E47" s="127">
        <f t="shared" si="5"/>
        <v>5037</v>
      </c>
      <c r="F47" s="128" t="str">
        <f t="shared" si="6"/>
        <v>34</v>
      </c>
      <c r="G47" s="129" t="str">
        <f t="shared" si="7"/>
        <v>72바1114</v>
      </c>
      <c r="H47" s="130">
        <f t="shared" si="8"/>
        <v>1</v>
      </c>
      <c r="I47" s="131">
        <f t="shared" si="9"/>
        <v>2565.7579999999998</v>
      </c>
      <c r="J47" s="132">
        <f t="shared" si="10"/>
        <v>1.6331813339246399E-2</v>
      </c>
      <c r="K47" s="132">
        <f t="shared" si="11"/>
        <v>0.3252892472100864</v>
      </c>
      <c r="L47" s="132">
        <f t="shared" si="12"/>
        <v>0.18123299235547546</v>
      </c>
      <c r="M47" s="133">
        <f t="shared" si="13"/>
        <v>10.41</v>
      </c>
      <c r="N47" s="134">
        <f t="shared" si="14"/>
        <v>0.19487418532846826</v>
      </c>
      <c r="O47" s="134">
        <f t="shared" si="15"/>
        <v>20.734613318949023</v>
      </c>
      <c r="P47" s="215">
        <f t="shared" si="16"/>
        <v>5</v>
      </c>
      <c r="Q47" s="216">
        <f t="shared" si="17"/>
        <v>5</v>
      </c>
      <c r="R47" s="216">
        <f t="shared" si="18"/>
        <v>532</v>
      </c>
      <c r="T47">
        <v>524</v>
      </c>
      <c r="U47">
        <v>5037</v>
      </c>
      <c r="V47" t="s">
        <v>272</v>
      </c>
      <c r="W47">
        <v>2565.7579999999998</v>
      </c>
      <c r="X47">
        <v>1118.1759999999999</v>
      </c>
      <c r="Y47">
        <v>2.2949999999999999</v>
      </c>
      <c r="Z47">
        <v>10.41</v>
      </c>
      <c r="AA47">
        <v>160.98132799999999</v>
      </c>
      <c r="AB47">
        <v>2.6291169999999999</v>
      </c>
      <c r="AC47">
        <v>52.365495000000003</v>
      </c>
      <c r="AD47" s="1">
        <v>465</v>
      </c>
      <c r="AE47">
        <v>5</v>
      </c>
      <c r="AF47">
        <v>532</v>
      </c>
      <c r="AG47">
        <v>74</v>
      </c>
      <c r="AH47">
        <v>15.938233</v>
      </c>
      <c r="AI47">
        <v>571.70000000000005</v>
      </c>
      <c r="AJ47">
        <v>0</v>
      </c>
      <c r="AK47">
        <v>5</v>
      </c>
      <c r="AL47">
        <v>330</v>
      </c>
      <c r="AM47">
        <v>0.88269230769230766</v>
      </c>
      <c r="AN47" t="s">
        <v>69</v>
      </c>
      <c r="AO47">
        <v>2565.7579999999998</v>
      </c>
      <c r="AP47" t="s">
        <v>504</v>
      </c>
      <c r="AQ47" t="s">
        <v>116</v>
      </c>
      <c r="AR47" t="s">
        <v>117</v>
      </c>
      <c r="AS47" t="s">
        <v>116</v>
      </c>
      <c r="AT47" t="s">
        <v>117</v>
      </c>
      <c r="AU47" t="s">
        <v>185</v>
      </c>
      <c r="AV47" t="s">
        <v>272</v>
      </c>
      <c r="AW47" t="s">
        <v>69</v>
      </c>
      <c r="AX47">
        <v>5037</v>
      </c>
      <c r="AY47" t="s">
        <v>368</v>
      </c>
      <c r="AZ47">
        <v>5</v>
      </c>
      <c r="BA47" t="s">
        <v>329</v>
      </c>
      <c r="BB47">
        <v>1</v>
      </c>
      <c r="BC47">
        <v>1</v>
      </c>
      <c r="BE47" t="s">
        <v>69</v>
      </c>
      <c r="BF47">
        <v>0</v>
      </c>
      <c r="BG47" t="s">
        <v>267</v>
      </c>
      <c r="BI47" t="s">
        <v>116</v>
      </c>
      <c r="BJ47" t="s">
        <v>272</v>
      </c>
      <c r="BK47" t="s">
        <v>69</v>
      </c>
      <c r="BL47">
        <v>0.88269230769230766</v>
      </c>
      <c r="BM47">
        <v>5037</v>
      </c>
      <c r="BN47" t="s">
        <v>117</v>
      </c>
      <c r="BO47" t="s">
        <v>185</v>
      </c>
      <c r="BP47">
        <v>1</v>
      </c>
      <c r="BQ47">
        <v>2565.7579999999998</v>
      </c>
      <c r="BR47">
        <v>1.6331813339246399E-2</v>
      </c>
      <c r="BS47">
        <v>0.3252892472100864</v>
      </c>
      <c r="BT47">
        <v>0.18123299235547546</v>
      </c>
      <c r="BU47">
        <v>10.41</v>
      </c>
      <c r="BV47">
        <v>0.19487418532846826</v>
      </c>
      <c r="BW47">
        <v>20.734613318949023</v>
      </c>
      <c r="BX47">
        <v>5</v>
      </c>
      <c r="BY47">
        <v>5</v>
      </c>
      <c r="BZ47">
        <v>532</v>
      </c>
    </row>
    <row r="48" spans="1:78" ht="16.5">
      <c r="A48" s="244" t="str">
        <f t="shared" si="1"/>
        <v>신화여객</v>
      </c>
      <c r="B48" s="108" t="str">
        <f t="shared" si="2"/>
        <v>윤영철</v>
      </c>
      <c r="C48" s="109" t="str">
        <f t="shared" si="3"/>
        <v>B</v>
      </c>
      <c r="D48" s="110">
        <f t="shared" si="4"/>
        <v>0.94600000000000006</v>
      </c>
      <c r="E48" s="111">
        <f t="shared" si="5"/>
        <v>9971</v>
      </c>
      <c r="F48" s="112" t="str">
        <f t="shared" si="6"/>
        <v>34</v>
      </c>
      <c r="G48" s="113" t="str">
        <f t="shared" si="7"/>
        <v>71바6156</v>
      </c>
      <c r="H48" s="114">
        <f t="shared" si="8"/>
        <v>1</v>
      </c>
      <c r="I48" s="115">
        <f t="shared" si="9"/>
        <v>2628.4169999999999</v>
      </c>
      <c r="J48" s="116">
        <f t="shared" si="10"/>
        <v>4.6103442877171502E-3</v>
      </c>
      <c r="K48" s="116">
        <f t="shared" si="11"/>
        <v>0.34476818225559519</v>
      </c>
      <c r="L48" s="116">
        <f t="shared" si="12"/>
        <v>0.16854251056814806</v>
      </c>
      <c r="M48" s="117">
        <f t="shared" si="13"/>
        <v>7.8949999999999996</v>
      </c>
      <c r="N48" s="118">
        <f t="shared" si="14"/>
        <v>0.15218285378613819</v>
      </c>
      <c r="O48" s="118">
        <f t="shared" si="15"/>
        <v>3.0817027891692987</v>
      </c>
      <c r="P48" s="217">
        <f t="shared" si="16"/>
        <v>10</v>
      </c>
      <c r="Q48" s="218">
        <f t="shared" si="17"/>
        <v>5</v>
      </c>
      <c r="R48" s="218">
        <f t="shared" si="18"/>
        <v>86</v>
      </c>
      <c r="T48">
        <v>524</v>
      </c>
      <c r="U48">
        <v>9971</v>
      </c>
      <c r="V48" t="s">
        <v>230</v>
      </c>
      <c r="W48">
        <v>2676.08</v>
      </c>
      <c r="X48">
        <v>1132.876</v>
      </c>
      <c r="Y48">
        <v>2.3620000000000001</v>
      </c>
      <c r="Z48">
        <v>7.8949999999999996</v>
      </c>
      <c r="AA48">
        <v>165.32105899999999</v>
      </c>
      <c r="AB48">
        <v>0.76218699999999995</v>
      </c>
      <c r="AC48">
        <v>56.997441000000002</v>
      </c>
      <c r="AD48" s="1">
        <v>443</v>
      </c>
      <c r="AE48">
        <v>5</v>
      </c>
      <c r="AF48">
        <v>86</v>
      </c>
      <c r="AG48">
        <v>75</v>
      </c>
      <c r="AH48">
        <v>16.187169000000001</v>
      </c>
      <c r="AI48">
        <v>642.79999999999995</v>
      </c>
      <c r="AJ48">
        <v>0</v>
      </c>
      <c r="AK48">
        <v>10</v>
      </c>
      <c r="AL48">
        <v>4008</v>
      </c>
      <c r="AM48">
        <v>0.94600000000000006</v>
      </c>
      <c r="AN48" t="s">
        <v>68</v>
      </c>
      <c r="AO48">
        <v>2628.4169999999999</v>
      </c>
      <c r="AP48" t="s">
        <v>505</v>
      </c>
      <c r="AQ48" t="s">
        <v>116</v>
      </c>
      <c r="AR48" t="s">
        <v>117</v>
      </c>
      <c r="AS48" t="s">
        <v>116</v>
      </c>
      <c r="AT48" t="s">
        <v>117</v>
      </c>
      <c r="AU48" t="s">
        <v>173</v>
      </c>
      <c r="AV48" t="s">
        <v>230</v>
      </c>
      <c r="AW48" t="s">
        <v>68</v>
      </c>
      <c r="AX48">
        <v>9971</v>
      </c>
      <c r="AY48" t="s">
        <v>377</v>
      </c>
      <c r="AZ48">
        <v>1</v>
      </c>
      <c r="BA48" t="s">
        <v>405</v>
      </c>
      <c r="BB48">
        <v>1</v>
      </c>
      <c r="BC48">
        <v>1</v>
      </c>
      <c r="BE48" t="s">
        <v>68</v>
      </c>
      <c r="BF48">
        <v>0</v>
      </c>
      <c r="BG48" t="s">
        <v>267</v>
      </c>
      <c r="BI48" t="s">
        <v>116</v>
      </c>
      <c r="BJ48" t="s">
        <v>230</v>
      </c>
      <c r="BK48" t="s">
        <v>68</v>
      </c>
      <c r="BL48">
        <v>0.94600000000000006</v>
      </c>
      <c r="BM48">
        <v>9971</v>
      </c>
      <c r="BN48" t="s">
        <v>117</v>
      </c>
      <c r="BO48" t="s">
        <v>173</v>
      </c>
      <c r="BP48">
        <v>1</v>
      </c>
      <c r="BQ48">
        <v>2628.4169999999999</v>
      </c>
      <c r="BR48">
        <v>4.6103442877171502E-3</v>
      </c>
      <c r="BS48">
        <v>0.34476818225559519</v>
      </c>
      <c r="BT48">
        <v>0.16554064153538012</v>
      </c>
      <c r="BU48">
        <v>7.8949999999999996</v>
      </c>
      <c r="BV48">
        <v>0.15218285378613819</v>
      </c>
      <c r="BW48">
        <v>3.0817027891692987</v>
      </c>
      <c r="BX48">
        <v>10</v>
      </c>
      <c r="BY48">
        <v>5</v>
      </c>
      <c r="BZ48">
        <v>86</v>
      </c>
    </row>
    <row r="49" spans="1:78" ht="16.5">
      <c r="A49" s="243" t="str">
        <f t="shared" si="1"/>
        <v>신화여객</v>
      </c>
      <c r="B49" s="124" t="str">
        <f t="shared" si="2"/>
        <v>윤완수</v>
      </c>
      <c r="C49" s="125" t="str">
        <f t="shared" si="3"/>
        <v>D</v>
      </c>
      <c r="D49" s="126">
        <f t="shared" si="4"/>
        <v>0.80611454882162037</v>
      </c>
      <c r="E49" s="127">
        <f t="shared" si="5"/>
        <v>487</v>
      </c>
      <c r="F49" s="128" t="str">
        <f t="shared" si="6"/>
        <v>34</v>
      </c>
      <c r="G49" s="129" t="str">
        <f t="shared" si="7"/>
        <v>72바1096</v>
      </c>
      <c r="H49" s="130">
        <f t="shared" si="8"/>
        <v>2</v>
      </c>
      <c r="I49" s="131">
        <f t="shared" si="9"/>
        <v>2626.3379999999997</v>
      </c>
      <c r="J49" s="132">
        <f t="shared" si="10"/>
        <v>3.1086712342220057E-2</v>
      </c>
      <c r="K49" s="132">
        <f t="shared" si="11"/>
        <v>0.40543758669914415</v>
      </c>
      <c r="L49" s="132">
        <f t="shared" si="12"/>
        <v>0.24825441355986932</v>
      </c>
      <c r="M49" s="133">
        <f t="shared" si="13"/>
        <v>14.807</v>
      </c>
      <c r="N49" s="134">
        <f t="shared" si="14"/>
        <v>0.60921328480949521</v>
      </c>
      <c r="O49" s="134">
        <f t="shared" si="15"/>
        <v>17.85756441097833</v>
      </c>
      <c r="P49" s="215">
        <f t="shared" si="16"/>
        <v>55</v>
      </c>
      <c r="Q49" s="216">
        <f t="shared" si="17"/>
        <v>16</v>
      </c>
      <c r="R49" s="216">
        <f t="shared" si="18"/>
        <v>469</v>
      </c>
      <c r="T49">
        <v>524</v>
      </c>
      <c r="U49">
        <v>487</v>
      </c>
      <c r="V49" t="s">
        <v>231</v>
      </c>
      <c r="W49">
        <v>2626.3380000000002</v>
      </c>
      <c r="X49">
        <v>1253.268</v>
      </c>
      <c r="Y49">
        <v>2.0960000000000001</v>
      </c>
      <c r="Z49">
        <v>14.807</v>
      </c>
      <c r="AA49">
        <v>182.98191</v>
      </c>
      <c r="AB49">
        <v>5.6883059999999999</v>
      </c>
      <c r="AC49">
        <v>74.187743999999995</v>
      </c>
      <c r="AD49" s="1">
        <v>652</v>
      </c>
      <c r="AE49">
        <v>16</v>
      </c>
      <c r="AF49">
        <v>469</v>
      </c>
      <c r="AG49">
        <v>75</v>
      </c>
      <c r="AH49">
        <v>14.352992</v>
      </c>
      <c r="AI49">
        <v>3821.2</v>
      </c>
      <c r="AJ49">
        <v>0</v>
      </c>
      <c r="AK49">
        <v>55</v>
      </c>
      <c r="AL49">
        <v>30152</v>
      </c>
      <c r="AM49">
        <v>0.80611454882162037</v>
      </c>
      <c r="AN49" t="s">
        <v>67</v>
      </c>
      <c r="AO49">
        <v>2538.8589999999999</v>
      </c>
      <c r="AP49" t="s">
        <v>506</v>
      </c>
      <c r="AQ49" t="s">
        <v>116</v>
      </c>
      <c r="AR49" t="s">
        <v>117</v>
      </c>
      <c r="AS49" t="s">
        <v>116</v>
      </c>
      <c r="AT49" t="s">
        <v>117</v>
      </c>
      <c r="AU49" t="s">
        <v>178</v>
      </c>
      <c r="AV49" t="s">
        <v>231</v>
      </c>
      <c r="AW49" t="s">
        <v>67</v>
      </c>
      <c r="AX49">
        <v>487</v>
      </c>
      <c r="AY49" t="s">
        <v>374</v>
      </c>
      <c r="AZ49">
        <v>10</v>
      </c>
      <c r="BA49" t="s">
        <v>507</v>
      </c>
      <c r="BB49">
        <v>2</v>
      </c>
      <c r="BC49">
        <v>1</v>
      </c>
      <c r="BE49" t="s">
        <v>67</v>
      </c>
      <c r="BF49">
        <v>0</v>
      </c>
      <c r="BG49" t="s">
        <v>267</v>
      </c>
      <c r="BI49" t="s">
        <v>116</v>
      </c>
      <c r="BJ49" t="s">
        <v>231</v>
      </c>
      <c r="BK49" t="s">
        <v>67</v>
      </c>
      <c r="BL49">
        <v>0.80611454882162037</v>
      </c>
      <c r="BM49">
        <v>487</v>
      </c>
      <c r="BN49" t="s">
        <v>117</v>
      </c>
      <c r="BO49" t="s">
        <v>178</v>
      </c>
      <c r="BP49">
        <v>2</v>
      </c>
      <c r="BQ49">
        <v>2626.3379999999997</v>
      </c>
      <c r="BR49">
        <v>3.1086712342220057E-2</v>
      </c>
      <c r="BS49">
        <v>0.40543758669914415</v>
      </c>
      <c r="BT49">
        <v>0.24825441355986927</v>
      </c>
      <c r="BU49">
        <v>14.807</v>
      </c>
      <c r="BV49">
        <v>0.60921328480949521</v>
      </c>
      <c r="BW49">
        <v>17.85756441097833</v>
      </c>
      <c r="BX49">
        <v>55</v>
      </c>
      <c r="BY49">
        <v>16</v>
      </c>
      <c r="BZ49">
        <v>469</v>
      </c>
    </row>
    <row r="50" spans="1:78" ht="16.5">
      <c r="A50" s="244" t="str">
        <f t="shared" si="1"/>
        <v>신화여객</v>
      </c>
      <c r="B50" s="108" t="str">
        <f t="shared" si="2"/>
        <v>윤청락</v>
      </c>
      <c r="C50" s="109" t="str">
        <f t="shared" si="3"/>
        <v>D</v>
      </c>
      <c r="D50" s="110">
        <f t="shared" si="4"/>
        <v>0.82617562895232655</v>
      </c>
      <c r="E50" s="111">
        <f t="shared" si="5"/>
        <v>3241</v>
      </c>
      <c r="F50" s="112" t="str">
        <f t="shared" si="6"/>
        <v>34</v>
      </c>
      <c r="G50" s="113" t="str">
        <f t="shared" si="7"/>
        <v>72바1094</v>
      </c>
      <c r="H50" s="114">
        <f t="shared" si="8"/>
        <v>3</v>
      </c>
      <c r="I50" s="115">
        <f t="shared" si="9"/>
        <v>8724.9</v>
      </c>
      <c r="J50" s="116">
        <f t="shared" si="10"/>
        <v>3.8398632249025622E-2</v>
      </c>
      <c r="K50" s="116">
        <f t="shared" si="11"/>
        <v>0.38994256376070813</v>
      </c>
      <c r="L50" s="116">
        <f t="shared" si="12"/>
        <v>0.13513048860158855</v>
      </c>
      <c r="M50" s="117">
        <f t="shared" si="13"/>
        <v>15.145</v>
      </c>
      <c r="N50" s="118">
        <f t="shared" si="14"/>
        <v>3.1518985890955773</v>
      </c>
      <c r="O50" s="118">
        <f t="shared" si="15"/>
        <v>48.023473048401705</v>
      </c>
      <c r="P50" s="217">
        <f t="shared" si="16"/>
        <v>149</v>
      </c>
      <c r="Q50" s="218">
        <f t="shared" si="17"/>
        <v>275</v>
      </c>
      <c r="R50" s="218">
        <f t="shared" si="18"/>
        <v>4190</v>
      </c>
      <c r="T50">
        <v>524</v>
      </c>
      <c r="U50">
        <v>3241</v>
      </c>
      <c r="V50" t="s">
        <v>232</v>
      </c>
      <c r="W50">
        <v>8724.9</v>
      </c>
      <c r="X50">
        <v>4112.4110000000001</v>
      </c>
      <c r="Y50">
        <v>2.1219999999999999</v>
      </c>
      <c r="Z50">
        <v>15.145</v>
      </c>
      <c r="AA50">
        <v>597.48654199999999</v>
      </c>
      <c r="AB50">
        <v>22.942665999999999</v>
      </c>
      <c r="AC50">
        <v>232.985434</v>
      </c>
      <c r="AD50" s="1">
        <v>1179</v>
      </c>
      <c r="AE50">
        <v>275</v>
      </c>
      <c r="AF50">
        <v>4190</v>
      </c>
      <c r="AG50">
        <v>76</v>
      </c>
      <c r="AH50">
        <v>14.602672</v>
      </c>
      <c r="AI50">
        <v>5160.6000000000004</v>
      </c>
      <c r="AJ50">
        <v>0</v>
      </c>
      <c r="AK50">
        <v>149</v>
      </c>
      <c r="AL50">
        <v>59698</v>
      </c>
      <c r="AM50">
        <v>0.82617562895232655</v>
      </c>
      <c r="AN50" t="s">
        <v>67</v>
      </c>
      <c r="AO50">
        <v>6486.0889999999999</v>
      </c>
      <c r="AP50" t="s">
        <v>508</v>
      </c>
      <c r="AQ50" t="s">
        <v>116</v>
      </c>
      <c r="AR50" t="s">
        <v>117</v>
      </c>
      <c r="AS50" t="s">
        <v>116</v>
      </c>
      <c r="AT50" t="s">
        <v>117</v>
      </c>
      <c r="AU50" t="s">
        <v>176</v>
      </c>
      <c r="AV50" t="s">
        <v>232</v>
      </c>
      <c r="AW50" t="s">
        <v>67</v>
      </c>
      <c r="AX50">
        <v>3241</v>
      </c>
      <c r="AY50" t="s">
        <v>374</v>
      </c>
      <c r="AZ50">
        <v>7</v>
      </c>
      <c r="BA50" t="s">
        <v>395</v>
      </c>
      <c r="BB50">
        <v>3</v>
      </c>
      <c r="BC50">
        <v>1</v>
      </c>
      <c r="BE50" t="s">
        <v>67</v>
      </c>
      <c r="BF50">
        <v>0</v>
      </c>
      <c r="BG50" t="s">
        <v>267</v>
      </c>
      <c r="BI50" t="s">
        <v>116</v>
      </c>
      <c r="BJ50" t="s">
        <v>232</v>
      </c>
      <c r="BK50" t="s">
        <v>67</v>
      </c>
      <c r="BL50">
        <v>0.82617562895232655</v>
      </c>
      <c r="BM50">
        <v>3241</v>
      </c>
      <c r="BN50" t="s">
        <v>117</v>
      </c>
      <c r="BO50" t="s">
        <v>176</v>
      </c>
      <c r="BP50">
        <v>3</v>
      </c>
      <c r="BQ50">
        <v>8724.9</v>
      </c>
      <c r="BR50">
        <v>3.8398632249025622E-2</v>
      </c>
      <c r="BS50">
        <v>0.38994256376070813</v>
      </c>
      <c r="BT50">
        <v>0.13513048860158855</v>
      </c>
      <c r="BU50">
        <v>15.145</v>
      </c>
      <c r="BV50">
        <v>3.1518985890955773</v>
      </c>
      <c r="BW50">
        <v>48.023473048401705</v>
      </c>
      <c r="BX50">
        <v>149</v>
      </c>
      <c r="BY50">
        <v>275</v>
      </c>
      <c r="BZ50">
        <v>4190</v>
      </c>
    </row>
    <row r="51" spans="1:78" ht="16.5">
      <c r="A51" s="243" t="str">
        <f t="shared" si="1"/>
        <v>신화여객</v>
      </c>
      <c r="B51" s="124" t="str">
        <f t="shared" si="2"/>
        <v>윤택수</v>
      </c>
      <c r="C51" s="125" t="str">
        <f t="shared" si="3"/>
        <v>B</v>
      </c>
      <c r="D51" s="126">
        <f t="shared" si="4"/>
        <v>0.94129978012728943</v>
      </c>
      <c r="E51" s="127">
        <f t="shared" si="5"/>
        <v>3873</v>
      </c>
      <c r="F51" s="128" t="str">
        <f t="shared" si="6"/>
        <v>34</v>
      </c>
      <c r="G51" s="129" t="str">
        <f t="shared" si="7"/>
        <v>72바1100</v>
      </c>
      <c r="H51" s="130">
        <f t="shared" si="8"/>
        <v>3</v>
      </c>
      <c r="I51" s="131">
        <f t="shared" si="9"/>
        <v>2775.4520000000002</v>
      </c>
      <c r="J51" s="132">
        <f t="shared" si="10"/>
        <v>4.7616431224314203E-3</v>
      </c>
      <c r="K51" s="132">
        <f t="shared" si="11"/>
        <v>0.33553292356964948</v>
      </c>
      <c r="L51" s="132">
        <f t="shared" si="12"/>
        <v>0.21329859064397436</v>
      </c>
      <c r="M51" s="133">
        <f t="shared" si="13"/>
        <v>10.602</v>
      </c>
      <c r="N51" s="134">
        <f t="shared" si="14"/>
        <v>7.2060334677018362E-2</v>
      </c>
      <c r="O51" s="134">
        <f t="shared" si="15"/>
        <v>5.9810077781925246</v>
      </c>
      <c r="P51" s="215">
        <f t="shared" si="16"/>
        <v>2</v>
      </c>
      <c r="Q51" s="216">
        <f t="shared" si="17"/>
        <v>2</v>
      </c>
      <c r="R51" s="216">
        <f t="shared" si="18"/>
        <v>166</v>
      </c>
      <c r="T51">
        <v>524</v>
      </c>
      <c r="U51">
        <v>3873</v>
      </c>
      <c r="V51" t="s">
        <v>233</v>
      </c>
      <c r="W51">
        <v>2775.4520000000002</v>
      </c>
      <c r="X51">
        <v>1136.8710000000001</v>
      </c>
      <c r="Y51">
        <v>2.4409999999999998</v>
      </c>
      <c r="Z51">
        <v>10.602</v>
      </c>
      <c r="AA51">
        <v>163.85688300000001</v>
      </c>
      <c r="AB51">
        <v>0.78022800000000003</v>
      </c>
      <c r="AC51">
        <v>54.979379000000002</v>
      </c>
      <c r="AD51" s="1">
        <v>592</v>
      </c>
      <c r="AE51">
        <v>2</v>
      </c>
      <c r="AF51">
        <v>166</v>
      </c>
      <c r="AG51">
        <v>77</v>
      </c>
      <c r="AH51">
        <v>16.938268999999998</v>
      </c>
      <c r="AI51">
        <v>1849.3</v>
      </c>
      <c r="AJ51">
        <v>0</v>
      </c>
      <c r="AK51">
        <v>2</v>
      </c>
      <c r="AL51">
        <v>111</v>
      </c>
      <c r="AM51">
        <v>0.94129978012728943</v>
      </c>
      <c r="AN51" t="s">
        <v>68</v>
      </c>
      <c r="AO51">
        <v>2509.7190000000001</v>
      </c>
      <c r="AP51" t="s">
        <v>509</v>
      </c>
      <c r="AQ51" t="s">
        <v>116</v>
      </c>
      <c r="AR51" t="s">
        <v>117</v>
      </c>
      <c r="AS51" t="s">
        <v>116</v>
      </c>
      <c r="AT51" t="s">
        <v>117</v>
      </c>
      <c r="AU51" t="s">
        <v>181</v>
      </c>
      <c r="AV51" t="s">
        <v>233</v>
      </c>
      <c r="AW51" t="s">
        <v>68</v>
      </c>
      <c r="AX51">
        <v>3873</v>
      </c>
      <c r="AY51" t="s">
        <v>377</v>
      </c>
      <c r="AZ51">
        <v>2</v>
      </c>
      <c r="BA51" t="s">
        <v>394</v>
      </c>
      <c r="BB51">
        <v>3</v>
      </c>
      <c r="BC51">
        <v>1</v>
      </c>
      <c r="BE51" t="s">
        <v>68</v>
      </c>
      <c r="BF51">
        <v>0</v>
      </c>
      <c r="BG51" t="s">
        <v>267</v>
      </c>
      <c r="BI51" t="s">
        <v>116</v>
      </c>
      <c r="BJ51" t="s">
        <v>233</v>
      </c>
      <c r="BK51" t="s">
        <v>68</v>
      </c>
      <c r="BL51">
        <v>0.94129978012728943</v>
      </c>
      <c r="BM51">
        <v>3873</v>
      </c>
      <c r="BN51" t="s">
        <v>117</v>
      </c>
      <c r="BO51" t="s">
        <v>181</v>
      </c>
      <c r="BP51">
        <v>3</v>
      </c>
      <c r="BQ51">
        <v>2775.4520000000002</v>
      </c>
      <c r="BR51">
        <v>4.7616431224314203E-3</v>
      </c>
      <c r="BS51">
        <v>0.33553292356964948</v>
      </c>
      <c r="BT51">
        <v>0.21329859064397436</v>
      </c>
      <c r="BU51">
        <v>10.602</v>
      </c>
      <c r="BV51">
        <v>7.2060334677018362E-2</v>
      </c>
      <c r="BW51">
        <v>5.9810077781925246</v>
      </c>
      <c r="BX51">
        <v>2</v>
      </c>
      <c r="BY51">
        <v>2</v>
      </c>
      <c r="BZ51">
        <v>166</v>
      </c>
    </row>
    <row r="52" spans="1:78" ht="16.5">
      <c r="A52" s="244" t="str">
        <f t="shared" si="1"/>
        <v>신화여객</v>
      </c>
      <c r="B52" s="108" t="str">
        <f t="shared" si="2"/>
        <v>이강민</v>
      </c>
      <c r="C52" s="109" t="str">
        <f t="shared" si="3"/>
        <v>D</v>
      </c>
      <c r="D52" s="110">
        <f t="shared" si="4"/>
        <v>0.83775316509510001</v>
      </c>
      <c r="E52" s="111">
        <f t="shared" si="5"/>
        <v>7118</v>
      </c>
      <c r="F52" s="112" t="str">
        <f t="shared" si="6"/>
        <v>34</v>
      </c>
      <c r="G52" s="113" t="str">
        <f t="shared" si="7"/>
        <v>71바6154</v>
      </c>
      <c r="H52" s="114">
        <f t="shared" si="8"/>
        <v>2</v>
      </c>
      <c r="I52" s="115">
        <f t="shared" si="9"/>
        <v>2743.9630000000002</v>
      </c>
      <c r="J52" s="116">
        <f t="shared" si="10"/>
        <v>2.1122294986371838E-2</v>
      </c>
      <c r="K52" s="116">
        <f t="shared" si="11"/>
        <v>0.36738925952643581</v>
      </c>
      <c r="L52" s="116">
        <f t="shared" si="12"/>
        <v>0.19424460169470215</v>
      </c>
      <c r="M52" s="117">
        <f t="shared" si="13"/>
        <v>12.721</v>
      </c>
      <c r="N52" s="118">
        <f t="shared" si="14"/>
        <v>0.65598552167066393</v>
      </c>
      <c r="O52" s="118">
        <f t="shared" si="15"/>
        <v>19.31512924919177</v>
      </c>
      <c r="P52" s="217">
        <f t="shared" si="16"/>
        <v>16</v>
      </c>
      <c r="Q52" s="218">
        <f t="shared" si="17"/>
        <v>18</v>
      </c>
      <c r="R52" s="218">
        <f t="shared" si="18"/>
        <v>530</v>
      </c>
      <c r="T52">
        <v>524</v>
      </c>
      <c r="U52">
        <v>7118</v>
      </c>
      <c r="V52" t="s">
        <v>234</v>
      </c>
      <c r="W52">
        <v>2743.9630000000002</v>
      </c>
      <c r="X52">
        <v>1308.1130000000001</v>
      </c>
      <c r="Y52">
        <v>2.0979999999999999</v>
      </c>
      <c r="Z52">
        <v>12.721</v>
      </c>
      <c r="AA52">
        <v>175.97050899999999</v>
      </c>
      <c r="AB52">
        <v>3.716901</v>
      </c>
      <c r="AC52">
        <v>64.649675000000002</v>
      </c>
      <c r="AD52" s="1">
        <v>533</v>
      </c>
      <c r="AE52">
        <v>18</v>
      </c>
      <c r="AF52">
        <v>530</v>
      </c>
      <c r="AG52">
        <v>85</v>
      </c>
      <c r="AH52">
        <v>15.593311</v>
      </c>
      <c r="AI52">
        <v>2606.1</v>
      </c>
      <c r="AJ52">
        <v>17.3</v>
      </c>
      <c r="AK52">
        <v>16</v>
      </c>
      <c r="AL52">
        <v>2121</v>
      </c>
      <c r="AM52">
        <v>0.83775316509510001</v>
      </c>
      <c r="AN52" t="s">
        <v>67</v>
      </c>
      <c r="AO52">
        <v>2630.5450000000001</v>
      </c>
      <c r="AP52" t="s">
        <v>510</v>
      </c>
      <c r="AQ52" t="s">
        <v>116</v>
      </c>
      <c r="AR52" t="s">
        <v>117</v>
      </c>
      <c r="AS52" t="s">
        <v>116</v>
      </c>
      <c r="AT52" t="s">
        <v>117</v>
      </c>
      <c r="AU52" t="s">
        <v>172</v>
      </c>
      <c r="AV52" t="s">
        <v>234</v>
      </c>
      <c r="AW52" t="s">
        <v>67</v>
      </c>
      <c r="AX52">
        <v>7118</v>
      </c>
      <c r="AY52" t="s">
        <v>374</v>
      </c>
      <c r="AZ52">
        <v>3</v>
      </c>
      <c r="BA52" t="s">
        <v>262</v>
      </c>
      <c r="BB52">
        <v>2</v>
      </c>
      <c r="BC52">
        <v>1</v>
      </c>
      <c r="BE52" t="s">
        <v>67</v>
      </c>
      <c r="BF52">
        <v>0</v>
      </c>
      <c r="BG52" t="s">
        <v>267</v>
      </c>
      <c r="BI52" t="s">
        <v>116</v>
      </c>
      <c r="BJ52" t="s">
        <v>234</v>
      </c>
      <c r="BK52" t="s">
        <v>67</v>
      </c>
      <c r="BL52">
        <v>0.83775316509510001</v>
      </c>
      <c r="BM52">
        <v>7118</v>
      </c>
      <c r="BN52" t="s">
        <v>117</v>
      </c>
      <c r="BO52" t="s">
        <v>172</v>
      </c>
      <c r="BP52">
        <v>2</v>
      </c>
      <c r="BQ52">
        <v>2743.9630000000002</v>
      </c>
      <c r="BR52">
        <v>2.1122294986371838E-2</v>
      </c>
      <c r="BS52">
        <v>0.36738925952643581</v>
      </c>
      <c r="BT52">
        <v>0.19424460169470215</v>
      </c>
      <c r="BU52">
        <v>12.721</v>
      </c>
      <c r="BV52">
        <v>0.65598552167066393</v>
      </c>
      <c r="BW52">
        <v>19.31512924919177</v>
      </c>
      <c r="BX52">
        <v>16</v>
      </c>
      <c r="BY52">
        <v>18</v>
      </c>
      <c r="BZ52">
        <v>530</v>
      </c>
    </row>
    <row r="53" spans="1:78" ht="16.5">
      <c r="A53" s="243" t="str">
        <f t="shared" si="1"/>
        <v>신화여객</v>
      </c>
      <c r="B53" s="124" t="str">
        <f t="shared" si="2"/>
        <v>이경환</v>
      </c>
      <c r="C53" s="125" t="str">
        <f t="shared" si="3"/>
        <v>A</v>
      </c>
      <c r="D53" s="126">
        <f t="shared" si="4"/>
        <v>0.96565031051665517</v>
      </c>
      <c r="E53" s="127">
        <f t="shared" si="5"/>
        <v>1016</v>
      </c>
      <c r="F53" s="128" t="str">
        <f t="shared" si="6"/>
        <v>34</v>
      </c>
      <c r="G53" s="129" t="str">
        <f t="shared" si="7"/>
        <v>72바1095</v>
      </c>
      <c r="H53" s="130">
        <f t="shared" si="8"/>
        <v>2</v>
      </c>
      <c r="I53" s="131">
        <f t="shared" si="9"/>
        <v>2809.0899999999997</v>
      </c>
      <c r="J53" s="132">
        <f t="shared" si="10"/>
        <v>8.9773035905228761E-3</v>
      </c>
      <c r="K53" s="132">
        <f t="shared" si="11"/>
        <v>0.34164371888967066</v>
      </c>
      <c r="L53" s="132">
        <f t="shared" si="12"/>
        <v>6.4433677810251722E-2</v>
      </c>
      <c r="M53" s="133">
        <f t="shared" si="13"/>
        <v>8.4909999999999997</v>
      </c>
      <c r="N53" s="134">
        <f t="shared" si="14"/>
        <v>0.35598717022238524</v>
      </c>
      <c r="O53" s="134">
        <f t="shared" si="15"/>
        <v>10.857608691782749</v>
      </c>
      <c r="P53" s="215">
        <f t="shared" si="16"/>
        <v>10</v>
      </c>
      <c r="Q53" s="216">
        <f t="shared" si="17"/>
        <v>10</v>
      </c>
      <c r="R53" s="216">
        <f t="shared" si="18"/>
        <v>305</v>
      </c>
      <c r="T53">
        <v>524</v>
      </c>
      <c r="U53">
        <v>1016</v>
      </c>
      <c r="V53" t="s">
        <v>235</v>
      </c>
      <c r="W53">
        <v>2809.09</v>
      </c>
      <c r="X53">
        <v>1118.81</v>
      </c>
      <c r="Y53">
        <v>2.5110000000000001</v>
      </c>
      <c r="Z53">
        <v>8.4909999999999997</v>
      </c>
      <c r="AA53">
        <v>177.13771</v>
      </c>
      <c r="AB53">
        <v>1.590219</v>
      </c>
      <c r="AC53">
        <v>60.517986000000001</v>
      </c>
      <c r="AD53" s="1">
        <v>181</v>
      </c>
      <c r="AE53">
        <v>10</v>
      </c>
      <c r="AF53">
        <v>305</v>
      </c>
      <c r="AG53">
        <v>80</v>
      </c>
      <c r="AH53">
        <v>15.858226</v>
      </c>
      <c r="AI53">
        <v>1105.7</v>
      </c>
      <c r="AJ53">
        <v>0</v>
      </c>
      <c r="AK53">
        <v>10</v>
      </c>
      <c r="AL53">
        <v>6300</v>
      </c>
      <c r="AM53">
        <v>0.96565031051665517</v>
      </c>
      <c r="AN53" t="s">
        <v>66</v>
      </c>
      <c r="AO53">
        <v>2738.2</v>
      </c>
      <c r="AP53" t="s">
        <v>511</v>
      </c>
      <c r="AQ53" t="s">
        <v>116</v>
      </c>
      <c r="AR53" t="s">
        <v>117</v>
      </c>
      <c r="AS53" t="s">
        <v>116</v>
      </c>
      <c r="AT53" t="s">
        <v>117</v>
      </c>
      <c r="AU53" t="s">
        <v>177</v>
      </c>
      <c r="AV53" t="s">
        <v>235</v>
      </c>
      <c r="AW53" t="s">
        <v>66</v>
      </c>
      <c r="AX53">
        <v>1016</v>
      </c>
      <c r="AY53" t="s">
        <v>382</v>
      </c>
      <c r="AZ53">
        <v>3</v>
      </c>
      <c r="BA53" t="s">
        <v>383</v>
      </c>
      <c r="BB53">
        <v>2</v>
      </c>
      <c r="BC53">
        <v>1</v>
      </c>
      <c r="BE53" t="s">
        <v>68</v>
      </c>
      <c r="BF53">
        <v>1</v>
      </c>
      <c r="BG53" t="s">
        <v>306</v>
      </c>
      <c r="BI53" t="s">
        <v>116</v>
      </c>
      <c r="BJ53" t="s">
        <v>235</v>
      </c>
      <c r="BK53" t="s">
        <v>66</v>
      </c>
      <c r="BL53">
        <v>0.96565031051665517</v>
      </c>
      <c r="BM53">
        <v>1016</v>
      </c>
      <c r="BN53" t="s">
        <v>117</v>
      </c>
      <c r="BO53" t="s">
        <v>177</v>
      </c>
      <c r="BP53">
        <v>2</v>
      </c>
      <c r="BQ53">
        <v>2809.0899999999997</v>
      </c>
      <c r="BR53">
        <v>8.9773035905228761E-3</v>
      </c>
      <c r="BS53">
        <v>0.34164371888967066</v>
      </c>
      <c r="BT53">
        <v>6.4433677810251722E-2</v>
      </c>
      <c r="BU53">
        <v>8.4909999999999997</v>
      </c>
      <c r="BV53">
        <v>0.35598717022238524</v>
      </c>
      <c r="BW53">
        <v>10.857608691782749</v>
      </c>
      <c r="BX53">
        <v>10</v>
      </c>
      <c r="BY53">
        <v>10</v>
      </c>
      <c r="BZ53">
        <v>305</v>
      </c>
    </row>
    <row r="54" spans="1:78" ht="16.5">
      <c r="A54" s="244" t="str">
        <f t="shared" si="1"/>
        <v>신화여객</v>
      </c>
      <c r="B54" s="108" t="str">
        <f t="shared" si="2"/>
        <v>이기학</v>
      </c>
      <c r="C54" s="109" t="str">
        <f t="shared" si="3"/>
        <v>C</v>
      </c>
      <c r="D54" s="110">
        <f t="shared" si="4"/>
        <v>0.85938926084311551</v>
      </c>
      <c r="E54" s="111">
        <f t="shared" si="5"/>
        <v>4500</v>
      </c>
      <c r="F54" s="112" t="str">
        <f t="shared" si="6"/>
        <v>34</v>
      </c>
      <c r="G54" s="113" t="str">
        <f t="shared" si="7"/>
        <v>72바1110</v>
      </c>
      <c r="H54" s="114">
        <f t="shared" si="8"/>
        <v>2</v>
      </c>
      <c r="I54" s="115">
        <f t="shared" si="9"/>
        <v>2513.502</v>
      </c>
      <c r="J54" s="116">
        <f t="shared" si="10"/>
        <v>1.1397153189483556E-2</v>
      </c>
      <c r="K54" s="116">
        <f t="shared" si="11"/>
        <v>0.34295873821257072</v>
      </c>
      <c r="L54" s="116">
        <f t="shared" si="12"/>
        <v>0.22757093489482005</v>
      </c>
      <c r="M54" s="117">
        <f t="shared" si="13"/>
        <v>11.526999999999999</v>
      </c>
      <c r="N54" s="118">
        <f t="shared" si="14"/>
        <v>0.75591744108419245</v>
      </c>
      <c r="O54" s="118">
        <f t="shared" si="15"/>
        <v>18.460299613845542</v>
      </c>
      <c r="P54" s="217">
        <f t="shared" si="16"/>
        <v>1</v>
      </c>
      <c r="Q54" s="218">
        <f t="shared" si="17"/>
        <v>19</v>
      </c>
      <c r="R54" s="218">
        <f t="shared" si="18"/>
        <v>464</v>
      </c>
      <c r="T54">
        <v>524</v>
      </c>
      <c r="U54">
        <v>4500</v>
      </c>
      <c r="V54" t="s">
        <v>236</v>
      </c>
      <c r="W54">
        <v>2513.502</v>
      </c>
      <c r="X54">
        <v>1128.4559999999999</v>
      </c>
      <c r="Y54">
        <v>2.2269999999999999</v>
      </c>
      <c r="Z54">
        <v>11.526999999999999</v>
      </c>
      <c r="AA54">
        <v>161.17244099999999</v>
      </c>
      <c r="AB54">
        <v>1.8369070000000001</v>
      </c>
      <c r="AC54">
        <v>55.275497000000001</v>
      </c>
      <c r="AD54" s="1">
        <v>572</v>
      </c>
      <c r="AE54">
        <v>19</v>
      </c>
      <c r="AF54">
        <v>464</v>
      </c>
      <c r="AG54">
        <v>74</v>
      </c>
      <c r="AH54">
        <v>15.59511</v>
      </c>
      <c r="AI54">
        <v>1144.9000000000001</v>
      </c>
      <c r="AJ54">
        <v>0</v>
      </c>
      <c r="AK54">
        <v>1</v>
      </c>
      <c r="AL54">
        <v>367</v>
      </c>
      <c r="AM54">
        <v>0.85938926084311551</v>
      </c>
      <c r="AN54" t="s">
        <v>69</v>
      </c>
      <c r="AO54">
        <v>2370.5250000000001</v>
      </c>
      <c r="AP54" t="s">
        <v>512</v>
      </c>
      <c r="AQ54" t="s">
        <v>116</v>
      </c>
      <c r="AR54" t="s">
        <v>117</v>
      </c>
      <c r="AS54" t="s">
        <v>116</v>
      </c>
      <c r="AT54" t="s">
        <v>117</v>
      </c>
      <c r="AU54" t="s">
        <v>183</v>
      </c>
      <c r="AV54" t="s">
        <v>236</v>
      </c>
      <c r="AW54" t="s">
        <v>69</v>
      </c>
      <c r="AX54">
        <v>4500</v>
      </c>
      <c r="AY54" t="s">
        <v>368</v>
      </c>
      <c r="AZ54">
        <v>9</v>
      </c>
      <c r="BA54" t="s">
        <v>390</v>
      </c>
      <c r="BB54">
        <v>2</v>
      </c>
      <c r="BC54">
        <v>1</v>
      </c>
      <c r="BE54" t="s">
        <v>67</v>
      </c>
      <c r="BF54">
        <v>1</v>
      </c>
      <c r="BG54" t="s">
        <v>306</v>
      </c>
      <c r="BI54" t="s">
        <v>116</v>
      </c>
      <c r="BJ54" t="s">
        <v>236</v>
      </c>
      <c r="BK54" t="s">
        <v>69</v>
      </c>
      <c r="BL54">
        <v>0.85938926084311551</v>
      </c>
      <c r="BM54">
        <v>4500</v>
      </c>
      <c r="BN54" t="s">
        <v>117</v>
      </c>
      <c r="BO54" t="s">
        <v>183</v>
      </c>
      <c r="BP54">
        <v>2</v>
      </c>
      <c r="BQ54">
        <v>2513.502</v>
      </c>
      <c r="BR54">
        <v>1.1397153189483556E-2</v>
      </c>
      <c r="BS54">
        <v>0.34295873821257072</v>
      </c>
      <c r="BT54">
        <v>0.22757093489482005</v>
      </c>
      <c r="BU54">
        <v>11.526999999999999</v>
      </c>
      <c r="BV54">
        <v>0.75591744108419245</v>
      </c>
      <c r="BW54">
        <v>18.460299613845542</v>
      </c>
      <c r="BX54">
        <v>1</v>
      </c>
      <c r="BY54">
        <v>19</v>
      </c>
      <c r="BZ54">
        <v>464</v>
      </c>
    </row>
    <row r="55" spans="1:78" ht="16.5">
      <c r="A55" s="243" t="str">
        <f t="shared" si="1"/>
        <v>신화여객</v>
      </c>
      <c r="B55" s="124" t="str">
        <f t="shared" si="2"/>
        <v>이남철</v>
      </c>
      <c r="C55" s="125" t="str">
        <f t="shared" si="3"/>
        <v>C</v>
      </c>
      <c r="D55" s="126">
        <f t="shared" si="4"/>
        <v>0.85310344827586215</v>
      </c>
      <c r="E55" s="127">
        <f t="shared" si="5"/>
        <v>4919</v>
      </c>
      <c r="F55" s="128" t="str">
        <f t="shared" si="6"/>
        <v>555</v>
      </c>
      <c r="G55" s="129" t="str">
        <f t="shared" si="7"/>
        <v>72바1106</v>
      </c>
      <c r="H55" s="130">
        <f t="shared" si="8"/>
        <v>1</v>
      </c>
      <c r="I55" s="131">
        <f t="shared" si="9"/>
        <v>4722.5200000000004</v>
      </c>
      <c r="J55" s="132">
        <f t="shared" si="10"/>
        <v>2.9810163748753411E-2</v>
      </c>
      <c r="K55" s="132">
        <f t="shared" si="11"/>
        <v>0.45174881236842512</v>
      </c>
      <c r="L55" s="132">
        <f t="shared" si="12"/>
        <v>0.21069259632569051</v>
      </c>
      <c r="M55" s="133">
        <f t="shared" si="13"/>
        <v>9.6120000000000001</v>
      </c>
      <c r="N55" s="134">
        <f t="shared" si="14"/>
        <v>0.71995460050989724</v>
      </c>
      <c r="O55" s="134">
        <f t="shared" si="15"/>
        <v>15.521374181581018</v>
      </c>
      <c r="P55" s="215">
        <f t="shared" si="16"/>
        <v>236</v>
      </c>
      <c r="Q55" s="216">
        <f t="shared" si="17"/>
        <v>34</v>
      </c>
      <c r="R55" s="216">
        <f t="shared" si="18"/>
        <v>733</v>
      </c>
      <c r="T55">
        <v>524</v>
      </c>
      <c r="U55">
        <v>4919</v>
      </c>
      <c r="V55" t="s">
        <v>428</v>
      </c>
      <c r="W55">
        <v>4722.5200000000004</v>
      </c>
      <c r="X55">
        <v>1909.1869999999999</v>
      </c>
      <c r="Y55">
        <v>2.4740000000000002</v>
      </c>
      <c r="Z55">
        <v>9.6120000000000001</v>
      </c>
      <c r="AA55">
        <v>399.07851900000003</v>
      </c>
      <c r="AB55">
        <v>11.896596000000001</v>
      </c>
      <c r="AC55">
        <v>180.28324699999999</v>
      </c>
      <c r="AD55" s="1">
        <v>995</v>
      </c>
      <c r="AE55">
        <v>34</v>
      </c>
      <c r="AF55">
        <v>733</v>
      </c>
      <c r="AG55">
        <v>79</v>
      </c>
      <c r="AH55">
        <v>11.833561</v>
      </c>
      <c r="AI55">
        <v>554.5</v>
      </c>
      <c r="AJ55">
        <v>0</v>
      </c>
      <c r="AK55">
        <v>236</v>
      </c>
      <c r="AL55">
        <v>147324</v>
      </c>
      <c r="AM55">
        <v>0.85310344827586215</v>
      </c>
      <c r="AN55" t="s">
        <v>69</v>
      </c>
      <c r="AO55">
        <v>4722.5200000000004</v>
      </c>
      <c r="AP55" t="s">
        <v>513</v>
      </c>
      <c r="AQ55" t="s">
        <v>116</v>
      </c>
      <c r="AR55" t="s">
        <v>120</v>
      </c>
      <c r="AS55" t="s">
        <v>116</v>
      </c>
      <c r="AT55" t="s">
        <v>120</v>
      </c>
      <c r="AU55" t="s">
        <v>319</v>
      </c>
      <c r="AV55" t="s">
        <v>428</v>
      </c>
      <c r="AW55" t="s">
        <v>69</v>
      </c>
      <c r="AX55">
        <v>4919</v>
      </c>
      <c r="AY55" t="s">
        <v>387</v>
      </c>
      <c r="AZ55">
        <v>2</v>
      </c>
      <c r="BA55" t="s">
        <v>288</v>
      </c>
      <c r="BB55">
        <v>1</v>
      </c>
      <c r="BC55">
        <v>1</v>
      </c>
      <c r="BE55" t="s">
        <v>67</v>
      </c>
      <c r="BF55">
        <v>1</v>
      </c>
      <c r="BG55" t="s">
        <v>306</v>
      </c>
      <c r="BI55" t="s">
        <v>116</v>
      </c>
      <c r="BJ55" t="s">
        <v>428</v>
      </c>
      <c r="BK55" t="s">
        <v>69</v>
      </c>
      <c r="BL55">
        <v>0.85310344827586215</v>
      </c>
      <c r="BM55">
        <v>4919</v>
      </c>
      <c r="BN55" t="s">
        <v>120</v>
      </c>
      <c r="BO55" t="s">
        <v>319</v>
      </c>
      <c r="BP55">
        <v>1</v>
      </c>
      <c r="BQ55">
        <v>4722.5200000000004</v>
      </c>
      <c r="BR55">
        <v>2.9810163748753411E-2</v>
      </c>
      <c r="BS55">
        <v>0.45174881236842512</v>
      </c>
      <c r="BT55">
        <v>0.21069259632569051</v>
      </c>
      <c r="BU55">
        <v>9.6120000000000001</v>
      </c>
      <c r="BV55">
        <v>0.71995460050989724</v>
      </c>
      <c r="BW55">
        <v>15.521374181581018</v>
      </c>
      <c r="BX55">
        <v>236</v>
      </c>
      <c r="BY55">
        <v>34</v>
      </c>
      <c r="BZ55">
        <v>733</v>
      </c>
    </row>
    <row r="56" spans="1:78" ht="16.5">
      <c r="A56" s="244" t="str">
        <f t="shared" si="1"/>
        <v>신화여객</v>
      </c>
      <c r="B56" s="108" t="str">
        <f t="shared" si="2"/>
        <v>이덕선</v>
      </c>
      <c r="C56" s="109" t="str">
        <f t="shared" si="3"/>
        <v>C</v>
      </c>
      <c r="D56" s="110">
        <f t="shared" si="4"/>
        <v>0.87457137427662712</v>
      </c>
      <c r="E56" s="111">
        <f t="shared" si="5"/>
        <v>3366</v>
      </c>
      <c r="F56" s="112" t="str">
        <f t="shared" si="6"/>
        <v>34</v>
      </c>
      <c r="G56" s="113" t="str">
        <f t="shared" si="7"/>
        <v>71바6161</v>
      </c>
      <c r="H56" s="114">
        <f t="shared" si="8"/>
        <v>2</v>
      </c>
      <c r="I56" s="115">
        <f t="shared" si="9"/>
        <v>2527.7550000000001</v>
      </c>
      <c r="J56" s="116">
        <f t="shared" si="10"/>
        <v>3.9866215065723416E-2</v>
      </c>
      <c r="K56" s="116">
        <f t="shared" si="11"/>
        <v>0.35683262917423098</v>
      </c>
      <c r="L56" s="116">
        <f t="shared" si="12"/>
        <v>0.17129824686332337</v>
      </c>
      <c r="M56" s="117">
        <f t="shared" si="13"/>
        <v>12.651</v>
      </c>
      <c r="N56" s="118">
        <f t="shared" si="14"/>
        <v>0.15824318416935185</v>
      </c>
      <c r="O56" s="118">
        <f t="shared" si="15"/>
        <v>52.220250775886107</v>
      </c>
      <c r="P56" s="217">
        <f t="shared" si="16"/>
        <v>11</v>
      </c>
      <c r="Q56" s="218">
        <f t="shared" si="17"/>
        <v>4</v>
      </c>
      <c r="R56" s="218">
        <f t="shared" si="18"/>
        <v>1320</v>
      </c>
      <c r="T56">
        <v>524</v>
      </c>
      <c r="U56">
        <v>3366</v>
      </c>
      <c r="V56" t="s">
        <v>312</v>
      </c>
      <c r="W56">
        <v>2527.7550000000001</v>
      </c>
      <c r="X56">
        <v>1153.9469999999999</v>
      </c>
      <c r="Y56">
        <v>2.1909999999999998</v>
      </c>
      <c r="Z56">
        <v>12.651</v>
      </c>
      <c r="AA56">
        <v>163.671344</v>
      </c>
      <c r="AB56">
        <v>6.5249569999999997</v>
      </c>
      <c r="AC56">
        <v>58.403275999999998</v>
      </c>
      <c r="AD56" s="1">
        <v>433</v>
      </c>
      <c r="AE56">
        <v>4</v>
      </c>
      <c r="AF56">
        <v>1320</v>
      </c>
      <c r="AG56">
        <v>76</v>
      </c>
      <c r="AH56">
        <v>15.444089999999999</v>
      </c>
      <c r="AI56">
        <v>1418.1</v>
      </c>
      <c r="AJ56">
        <v>0</v>
      </c>
      <c r="AK56">
        <v>11</v>
      </c>
      <c r="AL56">
        <v>4819</v>
      </c>
      <c r="AM56">
        <v>0.87457137427662712</v>
      </c>
      <c r="AN56" t="s">
        <v>69</v>
      </c>
      <c r="AO56">
        <v>2384.6570000000002</v>
      </c>
      <c r="AP56" t="s">
        <v>514</v>
      </c>
      <c r="AQ56" t="s">
        <v>116</v>
      </c>
      <c r="AR56" t="s">
        <v>117</v>
      </c>
      <c r="AS56" t="s">
        <v>116</v>
      </c>
      <c r="AT56" t="s">
        <v>117</v>
      </c>
      <c r="AU56" t="s">
        <v>313</v>
      </c>
      <c r="AV56" t="s">
        <v>312</v>
      </c>
      <c r="AW56" t="s">
        <v>69</v>
      </c>
      <c r="AX56">
        <v>3366</v>
      </c>
      <c r="AY56" t="s">
        <v>368</v>
      </c>
      <c r="AZ56">
        <v>7</v>
      </c>
      <c r="BA56" t="s">
        <v>334</v>
      </c>
      <c r="BB56">
        <v>2</v>
      </c>
      <c r="BC56">
        <v>1</v>
      </c>
      <c r="BE56" t="s">
        <v>69</v>
      </c>
      <c r="BF56">
        <v>0</v>
      </c>
      <c r="BG56" t="s">
        <v>267</v>
      </c>
      <c r="BI56" t="s">
        <v>116</v>
      </c>
      <c r="BJ56" t="s">
        <v>312</v>
      </c>
      <c r="BK56" t="s">
        <v>69</v>
      </c>
      <c r="BL56">
        <v>0.87457137427662712</v>
      </c>
      <c r="BM56">
        <v>3366</v>
      </c>
      <c r="BN56" t="s">
        <v>117</v>
      </c>
      <c r="BO56" t="s">
        <v>313</v>
      </c>
      <c r="BP56">
        <v>2</v>
      </c>
      <c r="BQ56">
        <v>2527.7550000000001</v>
      </c>
      <c r="BR56">
        <v>3.9866215065723416E-2</v>
      </c>
      <c r="BS56">
        <v>0.35683262917423098</v>
      </c>
      <c r="BT56">
        <v>0.17129824686332337</v>
      </c>
      <c r="BU56">
        <v>12.651</v>
      </c>
      <c r="BV56">
        <v>0.15824318416935185</v>
      </c>
      <c r="BW56">
        <v>52.220250775886107</v>
      </c>
      <c r="BX56">
        <v>11</v>
      </c>
      <c r="BY56">
        <v>4</v>
      </c>
      <c r="BZ56">
        <v>1320</v>
      </c>
    </row>
    <row r="57" spans="1:78" ht="16.5">
      <c r="A57" s="243" t="str">
        <f t="shared" si="1"/>
        <v>신화여객</v>
      </c>
      <c r="B57" s="124" t="str">
        <f t="shared" si="2"/>
        <v>이득희</v>
      </c>
      <c r="C57" s="125" t="str">
        <f t="shared" si="3"/>
        <v>D</v>
      </c>
      <c r="D57" s="126">
        <f t="shared" si="4"/>
        <v>0.83439770658069023</v>
      </c>
      <c r="E57" s="127">
        <f t="shared" si="5"/>
        <v>7040</v>
      </c>
      <c r="F57" s="128" t="str">
        <f t="shared" si="6"/>
        <v>34</v>
      </c>
      <c r="G57" s="129" t="str">
        <f t="shared" si="7"/>
        <v>72바1100</v>
      </c>
      <c r="H57" s="130">
        <f t="shared" si="8"/>
        <v>3</v>
      </c>
      <c r="I57" s="131">
        <f t="shared" si="9"/>
        <v>2759.5410000000002</v>
      </c>
      <c r="J57" s="132">
        <f t="shared" si="10"/>
        <v>2.7554354231746958E-2</v>
      </c>
      <c r="K57" s="132">
        <f t="shared" si="11"/>
        <v>0.350107742358506</v>
      </c>
      <c r="L57" s="132">
        <f t="shared" si="12"/>
        <v>0.14241498857962248</v>
      </c>
      <c r="M57" s="133">
        <f t="shared" si="13"/>
        <v>12.032999999999999</v>
      </c>
      <c r="N57" s="134">
        <f t="shared" si="14"/>
        <v>2.1742746348033966</v>
      </c>
      <c r="O57" s="134">
        <f t="shared" si="15"/>
        <v>20.438181567151926</v>
      </c>
      <c r="P57" s="215">
        <f t="shared" si="16"/>
        <v>16</v>
      </c>
      <c r="Q57" s="216">
        <f t="shared" si="17"/>
        <v>60</v>
      </c>
      <c r="R57" s="216">
        <f t="shared" si="18"/>
        <v>564</v>
      </c>
      <c r="T57">
        <v>524</v>
      </c>
      <c r="U57">
        <v>7040</v>
      </c>
      <c r="V57" t="s">
        <v>237</v>
      </c>
      <c r="W57">
        <v>2759.5410000000002</v>
      </c>
      <c r="X57">
        <v>1276.115</v>
      </c>
      <c r="Y57">
        <v>2.1619999999999999</v>
      </c>
      <c r="Z57">
        <v>12.032999999999999</v>
      </c>
      <c r="AA57">
        <v>180.58078800000001</v>
      </c>
      <c r="AB57">
        <v>4.9757870000000004</v>
      </c>
      <c r="AC57">
        <v>63.222732000000001</v>
      </c>
      <c r="AD57" s="1">
        <v>393</v>
      </c>
      <c r="AE57">
        <v>60</v>
      </c>
      <c r="AF57">
        <v>564</v>
      </c>
      <c r="AG57">
        <v>85</v>
      </c>
      <c r="AH57">
        <v>15.281476</v>
      </c>
      <c r="AI57">
        <v>1492.9</v>
      </c>
      <c r="AJ57">
        <v>8.4</v>
      </c>
      <c r="AK57">
        <v>16</v>
      </c>
      <c r="AL57">
        <v>2918</v>
      </c>
      <c r="AM57">
        <v>0.83439770658069023</v>
      </c>
      <c r="AN57" t="s">
        <v>67</v>
      </c>
      <c r="AO57">
        <v>2361.0010000000002</v>
      </c>
      <c r="AP57" t="s">
        <v>515</v>
      </c>
      <c r="AQ57" t="s">
        <v>116</v>
      </c>
      <c r="AR57" t="s">
        <v>117</v>
      </c>
      <c r="AS57" t="s">
        <v>116</v>
      </c>
      <c r="AT57" t="s">
        <v>117</v>
      </c>
      <c r="AU57" t="s">
        <v>181</v>
      </c>
      <c r="AV57" t="s">
        <v>237</v>
      </c>
      <c r="AW57" t="s">
        <v>67</v>
      </c>
      <c r="AX57">
        <v>7040</v>
      </c>
      <c r="AY57" t="s">
        <v>374</v>
      </c>
      <c r="AZ57">
        <v>5</v>
      </c>
      <c r="BA57" t="s">
        <v>331</v>
      </c>
      <c r="BB57">
        <v>3</v>
      </c>
      <c r="BC57">
        <v>1</v>
      </c>
      <c r="BE57" t="s">
        <v>70</v>
      </c>
      <c r="BF57">
        <v>1</v>
      </c>
      <c r="BG57" t="s">
        <v>306</v>
      </c>
      <c r="BI57" t="s">
        <v>116</v>
      </c>
      <c r="BJ57" t="s">
        <v>237</v>
      </c>
      <c r="BK57" t="s">
        <v>67</v>
      </c>
      <c r="BL57">
        <v>0.83439770658069023</v>
      </c>
      <c r="BM57">
        <v>7040</v>
      </c>
      <c r="BN57" t="s">
        <v>117</v>
      </c>
      <c r="BO57" t="s">
        <v>181</v>
      </c>
      <c r="BP57">
        <v>3</v>
      </c>
      <c r="BQ57">
        <v>2759.5410000000002</v>
      </c>
      <c r="BR57">
        <v>2.7554354231746958E-2</v>
      </c>
      <c r="BS57">
        <v>0.350107742358506</v>
      </c>
      <c r="BT57">
        <v>0.14241498857962248</v>
      </c>
      <c r="BU57">
        <v>12.032999999999999</v>
      </c>
      <c r="BV57">
        <v>2.1742746348033966</v>
      </c>
      <c r="BW57">
        <v>20.438181567151926</v>
      </c>
      <c r="BX57">
        <v>16</v>
      </c>
      <c r="BY57">
        <v>60</v>
      </c>
      <c r="BZ57">
        <v>564</v>
      </c>
    </row>
    <row r="58" spans="1:78" ht="16.5">
      <c r="A58" s="244" t="str">
        <f t="shared" si="1"/>
        <v>신화여객</v>
      </c>
      <c r="B58" s="108" t="str">
        <f t="shared" si="2"/>
        <v>이성진</v>
      </c>
      <c r="C58" s="109" t="str">
        <f t="shared" si="3"/>
        <v>F</v>
      </c>
      <c r="D58" s="110">
        <f t="shared" si="4"/>
        <v>0.7809507229569459</v>
      </c>
      <c r="E58" s="111">
        <f t="shared" si="5"/>
        <v>8309</v>
      </c>
      <c r="F58" s="112" t="str">
        <f t="shared" si="6"/>
        <v>34</v>
      </c>
      <c r="G58" s="113" t="str">
        <f t="shared" si="7"/>
        <v>72바1113</v>
      </c>
      <c r="H58" s="114">
        <f t="shared" si="8"/>
        <v>3</v>
      </c>
      <c r="I58" s="115">
        <f t="shared" si="9"/>
        <v>1989.0960000000002</v>
      </c>
      <c r="J58" s="116">
        <f t="shared" si="10"/>
        <v>1.5418807696074713E-2</v>
      </c>
      <c r="K58" s="116">
        <f t="shared" si="11"/>
        <v>0.3784346238308739</v>
      </c>
      <c r="L58" s="116">
        <f t="shared" si="12"/>
        <v>0.17495384838137523</v>
      </c>
      <c r="M58" s="117">
        <f t="shared" si="13"/>
        <v>14.333</v>
      </c>
      <c r="N58" s="118">
        <f t="shared" si="14"/>
        <v>2.1617860575859584</v>
      </c>
      <c r="O58" s="118">
        <f t="shared" si="15"/>
        <v>47.609567361253546</v>
      </c>
      <c r="P58" s="217">
        <f t="shared" si="16"/>
        <v>33</v>
      </c>
      <c r="Q58" s="218">
        <f t="shared" si="17"/>
        <v>43</v>
      </c>
      <c r="R58" s="218">
        <f t="shared" si="18"/>
        <v>971</v>
      </c>
      <c r="T58">
        <v>524</v>
      </c>
      <c r="U58">
        <v>8309</v>
      </c>
      <c r="V58" t="s">
        <v>238</v>
      </c>
      <c r="W58">
        <v>2059.6819999999998</v>
      </c>
      <c r="X58">
        <v>1013.246</v>
      </c>
      <c r="Y58">
        <v>2.0329999999999999</v>
      </c>
      <c r="Z58">
        <v>14.333</v>
      </c>
      <c r="AA58">
        <v>129.56578999999999</v>
      </c>
      <c r="AB58">
        <v>1.9977499999999999</v>
      </c>
      <c r="AC58">
        <v>49.032181000000001</v>
      </c>
      <c r="AD58" s="1">
        <v>348</v>
      </c>
      <c r="AE58">
        <v>43</v>
      </c>
      <c r="AF58">
        <v>971</v>
      </c>
      <c r="AG58">
        <v>82</v>
      </c>
      <c r="AH58">
        <v>15.896803999999999</v>
      </c>
      <c r="AI58">
        <v>3533.9</v>
      </c>
      <c r="AJ58">
        <v>0</v>
      </c>
      <c r="AK58">
        <v>33</v>
      </c>
      <c r="AL58">
        <v>7670</v>
      </c>
      <c r="AM58">
        <v>0.7809507229569459</v>
      </c>
      <c r="AN58" t="s">
        <v>70</v>
      </c>
      <c r="AO58">
        <v>1837.3610000000001</v>
      </c>
      <c r="AP58" t="s">
        <v>516</v>
      </c>
      <c r="AQ58" t="s">
        <v>116</v>
      </c>
      <c r="AR58" t="s">
        <v>117</v>
      </c>
      <c r="AS58" t="s">
        <v>116</v>
      </c>
      <c r="AT58" t="s">
        <v>117</v>
      </c>
      <c r="AU58" t="s">
        <v>184</v>
      </c>
      <c r="AV58" t="s">
        <v>238</v>
      </c>
      <c r="AW58" t="s">
        <v>70</v>
      </c>
      <c r="AX58">
        <v>8309</v>
      </c>
      <c r="AY58" t="s">
        <v>375</v>
      </c>
      <c r="AZ58">
        <v>4</v>
      </c>
      <c r="BA58" t="s">
        <v>277</v>
      </c>
      <c r="BB58">
        <v>3</v>
      </c>
      <c r="BC58">
        <v>1</v>
      </c>
      <c r="BE58" t="s">
        <v>70</v>
      </c>
      <c r="BF58">
        <v>0</v>
      </c>
      <c r="BG58" t="s">
        <v>267</v>
      </c>
      <c r="BI58" t="s">
        <v>116</v>
      </c>
      <c r="BJ58" t="s">
        <v>238</v>
      </c>
      <c r="BK58" t="s">
        <v>70</v>
      </c>
      <c r="BL58">
        <v>0.7809507229569459</v>
      </c>
      <c r="BM58">
        <v>8309</v>
      </c>
      <c r="BN58" t="s">
        <v>117</v>
      </c>
      <c r="BO58" t="s">
        <v>184</v>
      </c>
      <c r="BP58">
        <v>3</v>
      </c>
      <c r="BQ58">
        <v>1989.0960000000002</v>
      </c>
      <c r="BR58">
        <v>1.5418807696074713E-2</v>
      </c>
      <c r="BS58">
        <v>0.3784346238308739</v>
      </c>
      <c r="BT58">
        <v>0.16895812071960625</v>
      </c>
      <c r="BU58">
        <v>14.333</v>
      </c>
      <c r="BV58">
        <v>2.1617860575859584</v>
      </c>
      <c r="BW58">
        <v>47.609567361253546</v>
      </c>
      <c r="BX58">
        <v>33</v>
      </c>
      <c r="BY58">
        <v>43</v>
      </c>
      <c r="BZ58">
        <v>971</v>
      </c>
    </row>
    <row r="59" spans="1:78" ht="16.5">
      <c r="A59" s="243" t="str">
        <f t="shared" si="1"/>
        <v>신화여객</v>
      </c>
      <c r="B59" s="124" t="str">
        <f t="shared" si="2"/>
        <v>이옥선</v>
      </c>
      <c r="C59" s="125" t="str">
        <f t="shared" si="3"/>
        <v>C</v>
      </c>
      <c r="D59" s="126">
        <f t="shared" si="4"/>
        <v>0.85562499999999997</v>
      </c>
      <c r="E59" s="127">
        <f t="shared" si="5"/>
        <v>4922</v>
      </c>
      <c r="F59" s="128" t="str">
        <f t="shared" si="6"/>
        <v>526</v>
      </c>
      <c r="G59" s="129" t="str">
        <f t="shared" si="7"/>
        <v>72바1111</v>
      </c>
      <c r="H59" s="130">
        <f t="shared" si="8"/>
        <v>1</v>
      </c>
      <c r="I59" s="131">
        <f t="shared" si="9"/>
        <v>1949.134</v>
      </c>
      <c r="J59" s="132">
        <f t="shared" si="10"/>
        <v>8.6425322287359413E-3</v>
      </c>
      <c r="K59" s="132">
        <f t="shared" si="11"/>
        <v>0.33832289093353163</v>
      </c>
      <c r="L59" s="132">
        <f t="shared" si="12"/>
        <v>9.5426994757671871E-2</v>
      </c>
      <c r="M59" s="133">
        <f t="shared" si="13"/>
        <v>9.9149999999999991</v>
      </c>
      <c r="N59" s="134">
        <f t="shared" si="14"/>
        <v>1.539145076736643</v>
      </c>
      <c r="O59" s="134">
        <f t="shared" si="15"/>
        <v>10.774015537156501</v>
      </c>
      <c r="P59" s="215">
        <f t="shared" si="16"/>
        <v>1</v>
      </c>
      <c r="Q59" s="216">
        <f t="shared" si="17"/>
        <v>30</v>
      </c>
      <c r="R59" s="216">
        <f t="shared" si="18"/>
        <v>210</v>
      </c>
      <c r="T59">
        <v>524</v>
      </c>
      <c r="U59">
        <v>4922</v>
      </c>
      <c r="V59" t="s">
        <v>273</v>
      </c>
      <c r="W59">
        <v>1949.134</v>
      </c>
      <c r="X59">
        <v>711.90700000000004</v>
      </c>
      <c r="Y59">
        <v>2.738</v>
      </c>
      <c r="Z59">
        <v>9.9149999999999991</v>
      </c>
      <c r="AA59">
        <v>127.593276</v>
      </c>
      <c r="AB59">
        <v>1.1027290000000001</v>
      </c>
      <c r="AC59">
        <v>43.167726000000002</v>
      </c>
      <c r="AD59" s="1">
        <v>186</v>
      </c>
      <c r="AE59">
        <v>30</v>
      </c>
      <c r="AF59">
        <v>210</v>
      </c>
      <c r="AG59">
        <v>65</v>
      </c>
      <c r="AH59">
        <v>15.276149</v>
      </c>
      <c r="AI59">
        <v>0</v>
      </c>
      <c r="AJ59">
        <v>0</v>
      </c>
      <c r="AK59">
        <v>1</v>
      </c>
      <c r="AL59">
        <v>475</v>
      </c>
      <c r="AM59">
        <v>0.85562499999999997</v>
      </c>
      <c r="AN59" t="s">
        <v>69</v>
      </c>
      <c r="AO59">
        <v>1949.134</v>
      </c>
      <c r="AP59" t="s">
        <v>517</v>
      </c>
      <c r="AQ59" t="s">
        <v>116</v>
      </c>
      <c r="AR59" t="s">
        <v>119</v>
      </c>
      <c r="AS59" t="s">
        <v>116</v>
      </c>
      <c r="AT59" t="s">
        <v>119</v>
      </c>
      <c r="AU59" t="s">
        <v>268</v>
      </c>
      <c r="AV59" t="s">
        <v>273</v>
      </c>
      <c r="AW59" t="s">
        <v>69</v>
      </c>
      <c r="AX59">
        <v>4922</v>
      </c>
      <c r="AY59" t="s">
        <v>363</v>
      </c>
      <c r="AZ59">
        <v>4</v>
      </c>
      <c r="BA59" t="s">
        <v>344</v>
      </c>
      <c r="BB59">
        <v>1</v>
      </c>
      <c r="BC59">
        <v>1</v>
      </c>
      <c r="BE59" t="s">
        <v>69</v>
      </c>
      <c r="BF59">
        <v>0</v>
      </c>
      <c r="BG59" t="s">
        <v>267</v>
      </c>
      <c r="BI59" t="s">
        <v>116</v>
      </c>
      <c r="BJ59" t="s">
        <v>273</v>
      </c>
      <c r="BK59" t="s">
        <v>69</v>
      </c>
      <c r="BL59">
        <v>0.85562499999999997</v>
      </c>
      <c r="BM59">
        <v>4922</v>
      </c>
      <c r="BN59" t="s">
        <v>119</v>
      </c>
      <c r="BO59" t="s">
        <v>268</v>
      </c>
      <c r="BP59">
        <v>1</v>
      </c>
      <c r="BQ59">
        <v>1949.134</v>
      </c>
      <c r="BR59">
        <v>8.6425322287359413E-3</v>
      </c>
      <c r="BS59">
        <v>0.33832289093353163</v>
      </c>
      <c r="BT59">
        <v>9.5426994757671871E-2</v>
      </c>
      <c r="BU59">
        <v>9.9149999999999991</v>
      </c>
      <c r="BV59">
        <v>1.539145076736643</v>
      </c>
      <c r="BW59">
        <v>10.774015537156501</v>
      </c>
      <c r="BX59">
        <v>1</v>
      </c>
      <c r="BY59">
        <v>30</v>
      </c>
      <c r="BZ59">
        <v>210</v>
      </c>
    </row>
    <row r="60" spans="1:78" ht="16.5">
      <c r="A60" s="244" t="str">
        <f t="shared" si="1"/>
        <v>신화여객</v>
      </c>
      <c r="B60" s="108" t="str">
        <f t="shared" si="2"/>
        <v>이용권</v>
      </c>
      <c r="C60" s="109" t="str">
        <f t="shared" si="3"/>
        <v>F</v>
      </c>
      <c r="D60" s="110">
        <f t="shared" si="4"/>
        <v>0.71914761135197292</v>
      </c>
      <c r="E60" s="111">
        <f t="shared" si="5"/>
        <v>472</v>
      </c>
      <c r="F60" s="112" t="str">
        <f t="shared" si="6"/>
        <v>34</v>
      </c>
      <c r="G60" s="113" t="str">
        <f t="shared" si="7"/>
        <v>72바1114</v>
      </c>
      <c r="H60" s="114">
        <f t="shared" si="8"/>
        <v>6</v>
      </c>
      <c r="I60" s="115">
        <f t="shared" si="9"/>
        <v>1442.6120000000001</v>
      </c>
      <c r="J60" s="116">
        <f t="shared" si="10"/>
        <v>3.3462680126280085E-2</v>
      </c>
      <c r="K60" s="116">
        <f t="shared" si="11"/>
        <v>0.39669189062807653</v>
      </c>
      <c r="L60" s="116">
        <f t="shared" si="12"/>
        <v>0.2037970015499663</v>
      </c>
      <c r="M60" s="117">
        <f t="shared" si="13"/>
        <v>17.088000000000001</v>
      </c>
      <c r="N60" s="118">
        <f t="shared" si="14"/>
        <v>0.20795612403057787</v>
      </c>
      <c r="O60" s="118">
        <f t="shared" si="15"/>
        <v>37.154827493463245</v>
      </c>
      <c r="P60" s="217">
        <f t="shared" si="16"/>
        <v>12</v>
      </c>
      <c r="Q60" s="218">
        <f t="shared" si="17"/>
        <v>3</v>
      </c>
      <c r="R60" s="218">
        <f t="shared" si="18"/>
        <v>536</v>
      </c>
      <c r="T60">
        <v>524</v>
      </c>
      <c r="U60">
        <v>472</v>
      </c>
      <c r="V60" t="s">
        <v>294</v>
      </c>
      <c r="W60">
        <v>1442.6120000000001</v>
      </c>
      <c r="X60">
        <v>780.56700000000001</v>
      </c>
      <c r="Y60">
        <v>1.8480000000000001</v>
      </c>
      <c r="Z60">
        <v>17.088000000000001</v>
      </c>
      <c r="AA60">
        <v>96.250808000000006</v>
      </c>
      <c r="AB60">
        <v>3.2208100000000002</v>
      </c>
      <c r="AC60">
        <v>38.181914999999996</v>
      </c>
      <c r="AD60" s="1">
        <v>294</v>
      </c>
      <c r="AE60">
        <v>3</v>
      </c>
      <c r="AF60">
        <v>536</v>
      </c>
      <c r="AG60">
        <v>76</v>
      </c>
      <c r="AH60">
        <v>14.988049999999999</v>
      </c>
      <c r="AI60">
        <v>1284.3</v>
      </c>
      <c r="AJ60">
        <v>0</v>
      </c>
      <c r="AK60">
        <v>12</v>
      </c>
      <c r="AL60">
        <v>2577</v>
      </c>
      <c r="AM60">
        <v>0.71914761135197292</v>
      </c>
      <c r="AN60" t="s">
        <v>70</v>
      </c>
      <c r="AO60">
        <v>364.49900000000002</v>
      </c>
      <c r="AP60" t="s">
        <v>518</v>
      </c>
      <c r="AQ60" t="s">
        <v>116</v>
      </c>
      <c r="AR60" t="s">
        <v>117</v>
      </c>
      <c r="AS60" t="s">
        <v>116</v>
      </c>
      <c r="AT60" t="s">
        <v>117</v>
      </c>
      <c r="AU60" t="s">
        <v>185</v>
      </c>
      <c r="AV60" t="s">
        <v>294</v>
      </c>
      <c r="AW60" t="s">
        <v>70</v>
      </c>
      <c r="AX60">
        <v>472</v>
      </c>
      <c r="AY60" t="s">
        <v>375</v>
      </c>
      <c r="AZ60">
        <v>8</v>
      </c>
      <c r="BA60" t="s">
        <v>396</v>
      </c>
      <c r="BB60">
        <v>6</v>
      </c>
      <c r="BC60">
        <v>1</v>
      </c>
      <c r="BE60" t="s">
        <v>70</v>
      </c>
      <c r="BF60">
        <v>0</v>
      </c>
      <c r="BG60" t="s">
        <v>267</v>
      </c>
      <c r="BI60" t="s">
        <v>116</v>
      </c>
      <c r="BJ60" t="s">
        <v>294</v>
      </c>
      <c r="BK60" t="s">
        <v>70</v>
      </c>
      <c r="BL60">
        <v>0.71914761135197292</v>
      </c>
      <c r="BM60">
        <v>472</v>
      </c>
      <c r="BN60" t="s">
        <v>117</v>
      </c>
      <c r="BO60" t="s">
        <v>185</v>
      </c>
      <c r="BP60">
        <v>6</v>
      </c>
      <c r="BQ60">
        <v>1442.6120000000001</v>
      </c>
      <c r="BR60">
        <v>3.3462680126280085E-2</v>
      </c>
      <c r="BS60">
        <v>0.39669189062807653</v>
      </c>
      <c r="BT60">
        <v>0.2037970015499663</v>
      </c>
      <c r="BU60">
        <v>17.088000000000001</v>
      </c>
      <c r="BV60">
        <v>0.20795612403057787</v>
      </c>
      <c r="BW60">
        <v>37.154827493463245</v>
      </c>
      <c r="BX60">
        <v>12</v>
      </c>
      <c r="BY60">
        <v>3</v>
      </c>
      <c r="BZ60">
        <v>536</v>
      </c>
    </row>
    <row r="61" spans="1:78" ht="16.5">
      <c r="A61" s="243" t="str">
        <f t="shared" si="1"/>
        <v>신화여객</v>
      </c>
      <c r="B61" s="124" t="str">
        <f t="shared" si="2"/>
        <v>이재형</v>
      </c>
      <c r="C61" s="125" t="str">
        <f t="shared" si="3"/>
        <v>A</v>
      </c>
      <c r="D61" s="126">
        <f t="shared" si="4"/>
        <v>0.96269230769230774</v>
      </c>
      <c r="E61" s="127">
        <f t="shared" si="5"/>
        <v>8439</v>
      </c>
      <c r="F61" s="128" t="str">
        <f t="shared" si="6"/>
        <v>34</v>
      </c>
      <c r="G61" s="129" t="str">
        <f t="shared" si="7"/>
        <v>71바6158</v>
      </c>
      <c r="H61" s="130">
        <f t="shared" si="8"/>
        <v>1</v>
      </c>
      <c r="I61" s="131">
        <f t="shared" si="9"/>
        <v>2893.366</v>
      </c>
      <c r="J61" s="132">
        <f t="shared" si="10"/>
        <v>1.1078170622524169E-2</v>
      </c>
      <c r="K61" s="132">
        <f t="shared" si="11"/>
        <v>0.29860884974612806</v>
      </c>
      <c r="L61" s="132">
        <f t="shared" si="12"/>
        <v>0.11025221143816578</v>
      </c>
      <c r="M61" s="133">
        <f t="shared" si="13"/>
        <v>11.151999999999999</v>
      </c>
      <c r="N61" s="134">
        <f t="shared" si="14"/>
        <v>0.20737093060470055</v>
      </c>
      <c r="O61" s="134">
        <f t="shared" si="15"/>
        <v>7.7764098976762703</v>
      </c>
      <c r="P61" s="215">
        <f t="shared" si="16"/>
        <v>3</v>
      </c>
      <c r="Q61" s="216">
        <f t="shared" si="17"/>
        <v>6</v>
      </c>
      <c r="R61" s="216">
        <f t="shared" si="18"/>
        <v>225</v>
      </c>
      <c r="T61">
        <v>524</v>
      </c>
      <c r="U61">
        <v>8439</v>
      </c>
      <c r="V61" t="s">
        <v>239</v>
      </c>
      <c r="W61">
        <v>2893.366</v>
      </c>
      <c r="X61">
        <v>1155.979</v>
      </c>
      <c r="Y61">
        <v>2.5030000000000001</v>
      </c>
      <c r="Z61">
        <v>11.151999999999999</v>
      </c>
      <c r="AA61">
        <v>166.06243599999999</v>
      </c>
      <c r="AB61">
        <v>1.8396680000000001</v>
      </c>
      <c r="AC61">
        <v>49.587713000000001</v>
      </c>
      <c r="AD61" s="1">
        <v>319</v>
      </c>
      <c r="AE61">
        <v>6</v>
      </c>
      <c r="AF61">
        <v>225</v>
      </c>
      <c r="AG61">
        <v>78</v>
      </c>
      <c r="AH61">
        <v>17.423362000000001</v>
      </c>
      <c r="AI61">
        <v>398.4</v>
      </c>
      <c r="AJ61">
        <v>0</v>
      </c>
      <c r="AK61">
        <v>3</v>
      </c>
      <c r="AL61">
        <v>390</v>
      </c>
      <c r="AM61">
        <v>0.96269230769230774</v>
      </c>
      <c r="AN61" t="s">
        <v>66</v>
      </c>
      <c r="AO61">
        <v>2893.366</v>
      </c>
      <c r="AP61" t="s">
        <v>519</v>
      </c>
      <c r="AQ61" t="s">
        <v>116</v>
      </c>
      <c r="AR61" t="s">
        <v>117</v>
      </c>
      <c r="AS61" t="s">
        <v>116</v>
      </c>
      <c r="AT61" t="s">
        <v>117</v>
      </c>
      <c r="AU61" t="s">
        <v>174</v>
      </c>
      <c r="AV61" t="s">
        <v>239</v>
      </c>
      <c r="AW61" t="s">
        <v>66</v>
      </c>
      <c r="AX61">
        <v>8439</v>
      </c>
      <c r="AY61" t="s">
        <v>382</v>
      </c>
      <c r="AZ61">
        <v>4</v>
      </c>
      <c r="BA61" t="s">
        <v>520</v>
      </c>
      <c r="BB61">
        <v>1</v>
      </c>
      <c r="BC61">
        <v>1</v>
      </c>
      <c r="BE61" t="s">
        <v>68</v>
      </c>
      <c r="BF61">
        <v>1</v>
      </c>
      <c r="BG61" t="s">
        <v>306</v>
      </c>
      <c r="BI61" t="s">
        <v>116</v>
      </c>
      <c r="BJ61" t="s">
        <v>239</v>
      </c>
      <c r="BK61" t="s">
        <v>66</v>
      </c>
      <c r="BL61">
        <v>0.96269230769230774</v>
      </c>
      <c r="BM61">
        <v>8439</v>
      </c>
      <c r="BN61" t="s">
        <v>117</v>
      </c>
      <c r="BO61" t="s">
        <v>174</v>
      </c>
      <c r="BP61">
        <v>1</v>
      </c>
      <c r="BQ61">
        <v>2893.366</v>
      </c>
      <c r="BR61">
        <v>1.1078170622524169E-2</v>
      </c>
      <c r="BS61">
        <v>0.29860884974612806</v>
      </c>
      <c r="BT61">
        <v>0.11025221143816578</v>
      </c>
      <c r="BU61">
        <v>11.151999999999999</v>
      </c>
      <c r="BV61">
        <v>0.20737093060470055</v>
      </c>
      <c r="BW61">
        <v>7.7764098976762703</v>
      </c>
      <c r="BX61">
        <v>3</v>
      </c>
      <c r="BY61">
        <v>6</v>
      </c>
      <c r="BZ61">
        <v>225</v>
      </c>
    </row>
    <row r="62" spans="1:78" ht="16.5">
      <c r="A62" s="244" t="str">
        <f t="shared" si="1"/>
        <v>신화여객</v>
      </c>
      <c r="B62" s="108" t="str">
        <f t="shared" si="2"/>
        <v>이주호</v>
      </c>
      <c r="C62" s="109" t="str">
        <f t="shared" si="3"/>
        <v>A</v>
      </c>
      <c r="D62" s="110">
        <f t="shared" si="4"/>
        <v>0.95038461538461538</v>
      </c>
      <c r="E62" s="111">
        <f t="shared" si="5"/>
        <v>6611</v>
      </c>
      <c r="F62" s="112" t="str">
        <f t="shared" si="6"/>
        <v>37</v>
      </c>
      <c r="G62" s="113" t="str">
        <f t="shared" si="7"/>
        <v>71바6168</v>
      </c>
      <c r="H62" s="114">
        <f t="shared" si="8"/>
        <v>1</v>
      </c>
      <c r="I62" s="115">
        <f t="shared" si="9"/>
        <v>1942.462</v>
      </c>
      <c r="J62" s="116">
        <f t="shared" si="10"/>
        <v>3.69147051420557E-2</v>
      </c>
      <c r="K62" s="116">
        <f t="shared" si="11"/>
        <v>0.37507386152249689</v>
      </c>
      <c r="L62" s="116">
        <f t="shared" si="12"/>
        <v>0.23990173295539372</v>
      </c>
      <c r="M62" s="117">
        <f t="shared" si="13"/>
        <v>8.6530000000000005</v>
      </c>
      <c r="N62" s="118">
        <f t="shared" si="14"/>
        <v>0.30888635144471294</v>
      </c>
      <c r="O62" s="118">
        <f t="shared" si="15"/>
        <v>2.7284961044282978</v>
      </c>
      <c r="P62" s="217">
        <f t="shared" si="16"/>
        <v>48</v>
      </c>
      <c r="Q62" s="218">
        <f t="shared" si="17"/>
        <v>6</v>
      </c>
      <c r="R62" s="218">
        <f t="shared" si="18"/>
        <v>53</v>
      </c>
      <c r="T62">
        <v>524</v>
      </c>
      <c r="U62">
        <v>6611</v>
      </c>
      <c r="V62" t="s">
        <v>240</v>
      </c>
      <c r="W62">
        <v>1942.462</v>
      </c>
      <c r="X62">
        <v>786.10799999999995</v>
      </c>
      <c r="Y62">
        <v>2.4710000000000001</v>
      </c>
      <c r="Z62">
        <v>8.6530000000000005</v>
      </c>
      <c r="AA62">
        <v>138.358575</v>
      </c>
      <c r="AB62">
        <v>5.1074659999999996</v>
      </c>
      <c r="AC62">
        <v>51.894685000000003</v>
      </c>
      <c r="AD62" s="1">
        <v>466</v>
      </c>
      <c r="AE62">
        <v>6</v>
      </c>
      <c r="AF62">
        <v>53</v>
      </c>
      <c r="AG62">
        <v>68</v>
      </c>
      <c r="AH62">
        <v>14.039332</v>
      </c>
      <c r="AI62">
        <v>92.9</v>
      </c>
      <c r="AJ62">
        <v>0</v>
      </c>
      <c r="AK62">
        <v>48</v>
      </c>
      <c r="AL62">
        <v>30857</v>
      </c>
      <c r="AM62">
        <v>0.95038461538461538</v>
      </c>
      <c r="AN62" t="s">
        <v>66</v>
      </c>
      <c r="AO62">
        <v>1942.462</v>
      </c>
      <c r="AP62" t="s">
        <v>521</v>
      </c>
      <c r="AQ62" t="s">
        <v>116</v>
      </c>
      <c r="AR62" t="s">
        <v>118</v>
      </c>
      <c r="AS62" t="s">
        <v>116</v>
      </c>
      <c r="AT62" t="s">
        <v>118</v>
      </c>
      <c r="AU62" t="s">
        <v>190</v>
      </c>
      <c r="AV62" t="s">
        <v>240</v>
      </c>
      <c r="AW62" t="s">
        <v>66</v>
      </c>
      <c r="AX62">
        <v>6611</v>
      </c>
      <c r="AY62" t="s">
        <v>380</v>
      </c>
      <c r="AZ62">
        <v>3</v>
      </c>
      <c r="BA62" t="s">
        <v>397</v>
      </c>
      <c r="BB62">
        <v>1</v>
      </c>
      <c r="BC62">
        <v>1</v>
      </c>
      <c r="BE62" t="s">
        <v>69</v>
      </c>
      <c r="BF62">
        <v>2</v>
      </c>
      <c r="BG62" t="s">
        <v>306</v>
      </c>
      <c r="BI62" t="s">
        <v>116</v>
      </c>
      <c r="BJ62" t="s">
        <v>240</v>
      </c>
      <c r="BK62" t="s">
        <v>66</v>
      </c>
      <c r="BL62">
        <v>0.95038461538461538</v>
      </c>
      <c r="BM62">
        <v>6611</v>
      </c>
      <c r="BN62" t="s">
        <v>118</v>
      </c>
      <c r="BO62" t="s">
        <v>190</v>
      </c>
      <c r="BP62">
        <v>1</v>
      </c>
      <c r="BQ62">
        <v>1942.462</v>
      </c>
      <c r="BR62">
        <v>3.69147051420557E-2</v>
      </c>
      <c r="BS62">
        <v>0.37507386152249689</v>
      </c>
      <c r="BT62">
        <v>0.23990173295539372</v>
      </c>
      <c r="BU62">
        <v>8.6530000000000005</v>
      </c>
      <c r="BV62">
        <v>0.30888635144471294</v>
      </c>
      <c r="BW62">
        <v>2.7284961044282978</v>
      </c>
      <c r="BX62">
        <v>48</v>
      </c>
      <c r="BY62">
        <v>6</v>
      </c>
      <c r="BZ62">
        <v>53</v>
      </c>
    </row>
    <row r="63" spans="1:78" ht="16.5">
      <c r="A63" s="243" t="str">
        <f t="shared" si="1"/>
        <v>신화여객</v>
      </c>
      <c r="B63" s="124" t="str">
        <f t="shared" si="2"/>
        <v>이진영</v>
      </c>
      <c r="C63" s="125" t="str">
        <f t="shared" si="3"/>
        <v>C</v>
      </c>
      <c r="D63" s="126">
        <f t="shared" si="4"/>
        <v>0.89615384615384619</v>
      </c>
      <c r="E63" s="127">
        <f t="shared" si="5"/>
        <v>5352</v>
      </c>
      <c r="F63" s="128" t="str">
        <f t="shared" si="6"/>
        <v>34</v>
      </c>
      <c r="G63" s="129" t="str">
        <f t="shared" si="7"/>
        <v>71바1115</v>
      </c>
      <c r="H63" s="130">
        <f t="shared" si="8"/>
        <v>1</v>
      </c>
      <c r="I63" s="131">
        <f t="shared" si="9"/>
        <v>2544.5450000000001</v>
      </c>
      <c r="J63" s="132">
        <f t="shared" si="10"/>
        <v>6.0184343994586663E-3</v>
      </c>
      <c r="K63" s="132">
        <f t="shared" si="11"/>
        <v>0.34897727056394573</v>
      </c>
      <c r="L63" s="132">
        <f t="shared" si="12"/>
        <v>0.12929620030300112</v>
      </c>
      <c r="M63" s="133">
        <f t="shared" si="13"/>
        <v>9.5090000000000003</v>
      </c>
      <c r="N63" s="134">
        <f t="shared" si="14"/>
        <v>0.19649878465501691</v>
      </c>
      <c r="O63" s="134">
        <f t="shared" si="15"/>
        <v>5.6591649980644867</v>
      </c>
      <c r="P63" s="215">
        <f t="shared" si="16"/>
        <v>2</v>
      </c>
      <c r="Q63" s="216">
        <f t="shared" si="17"/>
        <v>5</v>
      </c>
      <c r="R63" s="216">
        <f t="shared" si="18"/>
        <v>144</v>
      </c>
      <c r="T63">
        <v>524</v>
      </c>
      <c r="U63">
        <v>5352</v>
      </c>
      <c r="V63" t="s">
        <v>241</v>
      </c>
      <c r="W63">
        <v>2544.5450000000001</v>
      </c>
      <c r="X63">
        <v>1092.31</v>
      </c>
      <c r="Y63">
        <v>2.33</v>
      </c>
      <c r="Z63">
        <v>9.5090000000000003</v>
      </c>
      <c r="AA63">
        <v>163.101055</v>
      </c>
      <c r="AB63">
        <v>0.98161299999999996</v>
      </c>
      <c r="AC63">
        <v>56.918560999999997</v>
      </c>
      <c r="AD63" s="1">
        <v>329</v>
      </c>
      <c r="AE63">
        <v>5</v>
      </c>
      <c r="AF63">
        <v>144</v>
      </c>
      <c r="AG63">
        <v>64</v>
      </c>
      <c r="AH63">
        <v>15.601032999999999</v>
      </c>
      <c r="AI63">
        <v>18.5</v>
      </c>
      <c r="AJ63">
        <v>0</v>
      </c>
      <c r="AK63">
        <v>2</v>
      </c>
      <c r="AL63">
        <v>105</v>
      </c>
      <c r="AM63">
        <v>0.89615384615384619</v>
      </c>
      <c r="AN63" t="s">
        <v>69</v>
      </c>
      <c r="AO63">
        <v>2544.5450000000001</v>
      </c>
      <c r="AP63" t="s">
        <v>522</v>
      </c>
      <c r="AQ63" t="s">
        <v>116</v>
      </c>
      <c r="AR63" t="s">
        <v>117</v>
      </c>
      <c r="AS63" t="s">
        <v>116</v>
      </c>
      <c r="AT63" t="s">
        <v>117</v>
      </c>
      <c r="AU63" t="s">
        <v>168</v>
      </c>
      <c r="AV63" t="s">
        <v>241</v>
      </c>
      <c r="AW63" t="s">
        <v>69</v>
      </c>
      <c r="AX63">
        <v>5352</v>
      </c>
      <c r="AY63" t="s">
        <v>368</v>
      </c>
      <c r="AZ63">
        <v>1</v>
      </c>
      <c r="BA63" t="s">
        <v>179</v>
      </c>
      <c r="BB63">
        <v>1</v>
      </c>
      <c r="BC63">
        <v>1</v>
      </c>
      <c r="BE63" t="s">
        <v>69</v>
      </c>
      <c r="BF63">
        <v>0</v>
      </c>
      <c r="BG63" t="s">
        <v>267</v>
      </c>
      <c r="BI63" t="s">
        <v>116</v>
      </c>
      <c r="BJ63" t="s">
        <v>241</v>
      </c>
      <c r="BK63" t="s">
        <v>69</v>
      </c>
      <c r="BL63">
        <v>0.89615384615384619</v>
      </c>
      <c r="BM63">
        <v>5352</v>
      </c>
      <c r="BN63" t="s">
        <v>117</v>
      </c>
      <c r="BO63" t="s">
        <v>168</v>
      </c>
      <c r="BP63">
        <v>1</v>
      </c>
      <c r="BQ63">
        <v>2544.5450000000001</v>
      </c>
      <c r="BR63">
        <v>6.0184343994586663E-3</v>
      </c>
      <c r="BS63">
        <v>0.34897727056394573</v>
      </c>
      <c r="BT63">
        <v>0.12929620030300112</v>
      </c>
      <c r="BU63">
        <v>9.5090000000000003</v>
      </c>
      <c r="BV63">
        <v>0.19649878465501691</v>
      </c>
      <c r="BW63">
        <v>5.6591649980644867</v>
      </c>
      <c r="BX63">
        <v>2</v>
      </c>
      <c r="BY63">
        <v>5</v>
      </c>
      <c r="BZ63">
        <v>144</v>
      </c>
    </row>
    <row r="64" spans="1:78" ht="16.5">
      <c r="A64" s="244" t="str">
        <f t="shared" si="1"/>
        <v>신화여객</v>
      </c>
      <c r="B64" s="108" t="str">
        <f t="shared" si="2"/>
        <v>이한남</v>
      </c>
      <c r="C64" s="109" t="str">
        <f t="shared" si="3"/>
        <v>D</v>
      </c>
      <c r="D64" s="110">
        <f t="shared" si="4"/>
        <v>0.84292974673640719</v>
      </c>
      <c r="E64" s="111">
        <f t="shared" si="5"/>
        <v>8833</v>
      </c>
      <c r="F64" s="112" t="str">
        <f t="shared" si="6"/>
        <v>34</v>
      </c>
      <c r="G64" s="113" t="str">
        <f t="shared" si="7"/>
        <v>71바6161</v>
      </c>
      <c r="H64" s="114">
        <f t="shared" si="8"/>
        <v>5</v>
      </c>
      <c r="I64" s="115">
        <f t="shared" si="9"/>
        <v>1376.9569999999999</v>
      </c>
      <c r="J64" s="116">
        <f t="shared" si="10"/>
        <v>4.1969428908166885E-2</v>
      </c>
      <c r="K64" s="116">
        <f t="shared" si="11"/>
        <v>0.37770958883085837</v>
      </c>
      <c r="L64" s="116">
        <f t="shared" si="12"/>
        <v>0.11765073273893085</v>
      </c>
      <c r="M64" s="117">
        <f t="shared" si="13"/>
        <v>12.151999999999999</v>
      </c>
      <c r="N64" s="118">
        <f t="shared" si="14"/>
        <v>0.21787172729431639</v>
      </c>
      <c r="O64" s="118">
        <f t="shared" si="15"/>
        <v>22.222916184020274</v>
      </c>
      <c r="P64" s="217">
        <f t="shared" si="16"/>
        <v>12</v>
      </c>
      <c r="Q64" s="218">
        <f t="shared" si="17"/>
        <v>3</v>
      </c>
      <c r="R64" s="218">
        <f t="shared" si="18"/>
        <v>308</v>
      </c>
      <c r="T64">
        <v>524</v>
      </c>
      <c r="U64">
        <v>8833</v>
      </c>
      <c r="V64" t="s">
        <v>256</v>
      </c>
      <c r="W64">
        <v>1394.5730000000001</v>
      </c>
      <c r="X64">
        <v>648.36699999999996</v>
      </c>
      <c r="Y64">
        <v>2.1509999999999998</v>
      </c>
      <c r="Z64">
        <v>12.151999999999999</v>
      </c>
      <c r="AA64">
        <v>97.371922999999995</v>
      </c>
      <c r="AB64">
        <v>4.0866439999999997</v>
      </c>
      <c r="AC64">
        <v>36.778309</v>
      </c>
      <c r="AD64" s="1">
        <v>162</v>
      </c>
      <c r="AE64">
        <v>3</v>
      </c>
      <c r="AF64">
        <v>308</v>
      </c>
      <c r="AG64">
        <v>72</v>
      </c>
      <c r="AH64">
        <v>14.322126000000001</v>
      </c>
      <c r="AI64">
        <v>655.5</v>
      </c>
      <c r="AJ64">
        <v>0</v>
      </c>
      <c r="AK64">
        <v>12</v>
      </c>
      <c r="AL64">
        <v>2103</v>
      </c>
      <c r="AM64">
        <v>0.84292974673640719</v>
      </c>
      <c r="AN64" t="s">
        <v>67</v>
      </c>
      <c r="AO64">
        <v>727.36800000000005</v>
      </c>
      <c r="AP64" t="s">
        <v>523</v>
      </c>
      <c r="AQ64" t="s">
        <v>116</v>
      </c>
      <c r="AR64" t="s">
        <v>117</v>
      </c>
      <c r="AS64" t="s">
        <v>116</v>
      </c>
      <c r="AT64" t="s">
        <v>117</v>
      </c>
      <c r="AU64" t="s">
        <v>313</v>
      </c>
      <c r="AV64" t="s">
        <v>256</v>
      </c>
      <c r="AW64" t="s">
        <v>67</v>
      </c>
      <c r="AX64">
        <v>8833</v>
      </c>
      <c r="AY64" t="s">
        <v>374</v>
      </c>
      <c r="AZ64">
        <v>2</v>
      </c>
      <c r="BA64" t="s">
        <v>265</v>
      </c>
      <c r="BB64">
        <v>5</v>
      </c>
      <c r="BC64">
        <v>1</v>
      </c>
      <c r="BE64" t="s">
        <v>69</v>
      </c>
      <c r="BF64">
        <v>-1</v>
      </c>
      <c r="BG64" t="s">
        <v>348</v>
      </c>
      <c r="BI64" t="s">
        <v>116</v>
      </c>
      <c r="BJ64" t="s">
        <v>256</v>
      </c>
      <c r="BK64" t="s">
        <v>67</v>
      </c>
      <c r="BL64">
        <v>0.84292974673640719</v>
      </c>
      <c r="BM64">
        <v>8833</v>
      </c>
      <c r="BN64" t="s">
        <v>117</v>
      </c>
      <c r="BO64" t="s">
        <v>313</v>
      </c>
      <c r="BP64">
        <v>5</v>
      </c>
      <c r="BQ64">
        <v>1376.9569999999999</v>
      </c>
      <c r="BR64">
        <v>4.1969428908166885E-2</v>
      </c>
      <c r="BS64">
        <v>0.37770958883085837</v>
      </c>
      <c r="BT64">
        <v>0.11616458944780947</v>
      </c>
      <c r="BU64">
        <v>12.151999999999999</v>
      </c>
      <c r="BV64">
        <v>0.21787172729431639</v>
      </c>
      <c r="BW64">
        <v>22.222916184020274</v>
      </c>
      <c r="BX64">
        <v>12</v>
      </c>
      <c r="BY64">
        <v>3</v>
      </c>
      <c r="BZ64">
        <v>308</v>
      </c>
    </row>
    <row r="65" spans="1:78" ht="16.5">
      <c r="A65" s="243" t="str">
        <f t="shared" si="1"/>
        <v>신화여객</v>
      </c>
      <c r="B65" s="124" t="str">
        <f t="shared" si="2"/>
        <v>이희광</v>
      </c>
      <c r="C65" s="125" t="str">
        <f t="shared" si="3"/>
        <v>C</v>
      </c>
      <c r="D65" s="126">
        <f t="shared" si="4"/>
        <v>0.85140957918718274</v>
      </c>
      <c r="E65" s="127">
        <f t="shared" si="5"/>
        <v>8788</v>
      </c>
      <c r="F65" s="128" t="str">
        <f t="shared" si="6"/>
        <v>34</v>
      </c>
      <c r="G65" s="129" t="str">
        <f t="shared" si="7"/>
        <v>71바6173</v>
      </c>
      <c r="H65" s="130">
        <f t="shared" si="8"/>
        <v>2</v>
      </c>
      <c r="I65" s="131">
        <f t="shared" si="9"/>
        <v>2281.1860000000001</v>
      </c>
      <c r="J65" s="132">
        <f t="shared" si="10"/>
        <v>9.5090772588066752E-3</v>
      </c>
      <c r="K65" s="132">
        <f t="shared" si="11"/>
        <v>0.36722491364885812</v>
      </c>
      <c r="L65" s="132">
        <f t="shared" si="12"/>
        <v>0.32789961011508922</v>
      </c>
      <c r="M65" s="133">
        <f t="shared" si="13"/>
        <v>13.948</v>
      </c>
      <c r="N65" s="134">
        <f t="shared" si="14"/>
        <v>3.6384582405818726</v>
      </c>
      <c r="O65" s="134">
        <f t="shared" si="15"/>
        <v>25.819902454249675</v>
      </c>
      <c r="P65" s="215">
        <f t="shared" si="16"/>
        <v>21</v>
      </c>
      <c r="Q65" s="216">
        <f t="shared" si="17"/>
        <v>83</v>
      </c>
      <c r="R65" s="216">
        <f t="shared" si="18"/>
        <v>589</v>
      </c>
      <c r="T65">
        <v>524</v>
      </c>
      <c r="U65">
        <v>8788</v>
      </c>
      <c r="V65" t="s">
        <v>323</v>
      </c>
      <c r="W65">
        <v>2281.1860000000001</v>
      </c>
      <c r="X65">
        <v>1033.519</v>
      </c>
      <c r="Y65">
        <v>2.2069999999999999</v>
      </c>
      <c r="Z65">
        <v>13.948</v>
      </c>
      <c r="AA65">
        <v>137.46633499999999</v>
      </c>
      <c r="AB65">
        <v>1.307178</v>
      </c>
      <c r="AC65">
        <v>50.481062999999999</v>
      </c>
      <c r="AD65" s="1">
        <v>748</v>
      </c>
      <c r="AE65">
        <v>83</v>
      </c>
      <c r="AF65">
        <v>589</v>
      </c>
      <c r="AG65">
        <v>79</v>
      </c>
      <c r="AH65">
        <v>16.594505999999999</v>
      </c>
      <c r="AI65">
        <v>1628.5</v>
      </c>
      <c r="AJ65">
        <v>0</v>
      </c>
      <c r="AK65">
        <v>21</v>
      </c>
      <c r="AL65">
        <v>5837</v>
      </c>
      <c r="AM65">
        <v>0.85140957918718274</v>
      </c>
      <c r="AN65" t="s">
        <v>69</v>
      </c>
      <c r="AO65">
        <v>2136.8560000000002</v>
      </c>
      <c r="AP65" t="s">
        <v>524</v>
      </c>
      <c r="AQ65" t="s">
        <v>116</v>
      </c>
      <c r="AR65" t="s">
        <v>117</v>
      </c>
      <c r="AS65" t="s">
        <v>116</v>
      </c>
      <c r="AT65" t="s">
        <v>117</v>
      </c>
      <c r="AU65" t="s">
        <v>315</v>
      </c>
      <c r="AV65" t="s">
        <v>323</v>
      </c>
      <c r="AW65" t="s">
        <v>69</v>
      </c>
      <c r="AX65">
        <v>8788</v>
      </c>
      <c r="AY65" t="s">
        <v>368</v>
      </c>
      <c r="AZ65">
        <v>10</v>
      </c>
      <c r="BA65" t="s">
        <v>410</v>
      </c>
      <c r="BB65">
        <v>2</v>
      </c>
      <c r="BC65">
        <v>1</v>
      </c>
      <c r="BE65" t="s">
        <v>69</v>
      </c>
      <c r="BF65">
        <v>0</v>
      </c>
      <c r="BG65" t="s">
        <v>267</v>
      </c>
      <c r="BI65" t="s">
        <v>116</v>
      </c>
      <c r="BJ65" t="s">
        <v>323</v>
      </c>
      <c r="BK65" t="s">
        <v>69</v>
      </c>
      <c r="BL65">
        <v>0.85140957918718274</v>
      </c>
      <c r="BM65">
        <v>8788</v>
      </c>
      <c r="BN65" t="s">
        <v>117</v>
      </c>
      <c r="BO65" t="s">
        <v>315</v>
      </c>
      <c r="BP65">
        <v>2</v>
      </c>
      <c r="BQ65">
        <v>2281.1860000000001</v>
      </c>
      <c r="BR65">
        <v>9.5090772588066752E-3</v>
      </c>
      <c r="BS65">
        <v>0.36722491364885812</v>
      </c>
      <c r="BT65">
        <v>0.32789961011508922</v>
      </c>
      <c r="BU65">
        <v>13.948</v>
      </c>
      <c r="BV65">
        <v>3.6384582405818726</v>
      </c>
      <c r="BW65">
        <v>25.819902454249675</v>
      </c>
      <c r="BX65">
        <v>21</v>
      </c>
      <c r="BY65">
        <v>83</v>
      </c>
      <c r="BZ65">
        <v>589</v>
      </c>
    </row>
    <row r="66" spans="1:78" ht="16.5">
      <c r="A66" s="244" t="str">
        <f t="shared" si="1"/>
        <v>신화여객</v>
      </c>
      <c r="B66" s="108" t="str">
        <f t="shared" si="2"/>
        <v>임종수</v>
      </c>
      <c r="C66" s="109" t="str">
        <f t="shared" si="3"/>
        <v>C</v>
      </c>
      <c r="D66" s="110">
        <f t="shared" si="4"/>
        <v>0.88594766923799717</v>
      </c>
      <c r="E66" s="111">
        <f t="shared" si="5"/>
        <v>4430</v>
      </c>
      <c r="F66" s="112" t="str">
        <f t="shared" si="6"/>
        <v>34</v>
      </c>
      <c r="G66" s="113" t="str">
        <f t="shared" si="7"/>
        <v>72바1098</v>
      </c>
      <c r="H66" s="114">
        <f t="shared" si="8"/>
        <v>3</v>
      </c>
      <c r="I66" s="115">
        <f t="shared" si="9"/>
        <v>6209.9449999999997</v>
      </c>
      <c r="J66" s="116">
        <f t="shared" si="10"/>
        <v>3.67975281126681E-2</v>
      </c>
      <c r="K66" s="116">
        <f t="shared" si="11"/>
        <v>0.36219828051986369</v>
      </c>
      <c r="L66" s="116">
        <f t="shared" si="12"/>
        <v>0.18438166521603655</v>
      </c>
      <c r="M66" s="117">
        <f t="shared" si="13"/>
        <v>12.371</v>
      </c>
      <c r="N66" s="118">
        <f t="shared" si="14"/>
        <v>3.0918148228365951</v>
      </c>
      <c r="O66" s="118">
        <f t="shared" si="15"/>
        <v>29.871440085218147</v>
      </c>
      <c r="P66" s="217">
        <f t="shared" si="16"/>
        <v>89</v>
      </c>
      <c r="Q66" s="218">
        <f t="shared" si="17"/>
        <v>192</v>
      </c>
      <c r="R66" s="218">
        <f t="shared" si="18"/>
        <v>1855</v>
      </c>
      <c r="T66">
        <v>524</v>
      </c>
      <c r="U66">
        <v>4430</v>
      </c>
      <c r="V66" t="s">
        <v>242</v>
      </c>
      <c r="W66">
        <v>6209.9449999999997</v>
      </c>
      <c r="X66">
        <v>2695.645</v>
      </c>
      <c r="Y66">
        <v>2.3039999999999998</v>
      </c>
      <c r="Z66">
        <v>12.371</v>
      </c>
      <c r="AA66">
        <v>400.43184300000001</v>
      </c>
      <c r="AB66">
        <v>14.734902</v>
      </c>
      <c r="AC66">
        <v>145.03572500000001</v>
      </c>
      <c r="AD66" s="1">
        <v>1145</v>
      </c>
      <c r="AE66">
        <v>192</v>
      </c>
      <c r="AF66">
        <v>1855</v>
      </c>
      <c r="AG66">
        <v>85</v>
      </c>
      <c r="AH66">
        <v>15.508119000000001</v>
      </c>
      <c r="AI66">
        <v>5052.8999999999996</v>
      </c>
      <c r="AJ66">
        <v>0</v>
      </c>
      <c r="AK66">
        <v>89</v>
      </c>
      <c r="AL66">
        <v>31517</v>
      </c>
      <c r="AM66">
        <v>0.88594766923799717</v>
      </c>
      <c r="AN66" t="s">
        <v>69</v>
      </c>
      <c r="AO66">
        <v>5700.951</v>
      </c>
      <c r="AP66" t="s">
        <v>525</v>
      </c>
      <c r="AQ66" t="s">
        <v>116</v>
      </c>
      <c r="AR66" t="s">
        <v>117</v>
      </c>
      <c r="AS66" t="s">
        <v>116</v>
      </c>
      <c r="AT66" t="s">
        <v>117</v>
      </c>
      <c r="AU66" t="s">
        <v>263</v>
      </c>
      <c r="AV66" t="s">
        <v>242</v>
      </c>
      <c r="AW66" t="s">
        <v>69</v>
      </c>
      <c r="AX66">
        <v>4430</v>
      </c>
      <c r="AY66" t="s">
        <v>368</v>
      </c>
      <c r="AZ66">
        <v>3</v>
      </c>
      <c r="BA66" t="s">
        <v>335</v>
      </c>
      <c r="BB66">
        <v>3</v>
      </c>
      <c r="BC66">
        <v>1</v>
      </c>
      <c r="BE66" t="s">
        <v>69</v>
      </c>
      <c r="BF66">
        <v>0</v>
      </c>
      <c r="BG66" t="s">
        <v>267</v>
      </c>
      <c r="BI66" t="s">
        <v>116</v>
      </c>
      <c r="BJ66" t="s">
        <v>242</v>
      </c>
      <c r="BK66" t="s">
        <v>69</v>
      </c>
      <c r="BL66">
        <v>0.88594766923799717</v>
      </c>
      <c r="BM66">
        <v>4430</v>
      </c>
      <c r="BN66" t="s">
        <v>117</v>
      </c>
      <c r="BO66" t="s">
        <v>263</v>
      </c>
      <c r="BP66">
        <v>3</v>
      </c>
      <c r="BQ66">
        <v>6209.9449999999997</v>
      </c>
      <c r="BR66">
        <v>3.67975281126681E-2</v>
      </c>
      <c r="BS66">
        <v>0.36219828051986369</v>
      </c>
      <c r="BT66">
        <v>0.18438166521603655</v>
      </c>
      <c r="BU66">
        <v>12.371</v>
      </c>
      <c r="BV66">
        <v>3.0918148228365951</v>
      </c>
      <c r="BW66">
        <v>29.871440085218147</v>
      </c>
      <c r="BX66">
        <v>89</v>
      </c>
      <c r="BY66">
        <v>192</v>
      </c>
      <c r="BZ66">
        <v>1855</v>
      </c>
    </row>
    <row r="67" spans="1:78" ht="16.5">
      <c r="A67" s="243" t="str">
        <f t="shared" si="1"/>
        <v>신화여객</v>
      </c>
      <c r="B67" s="124" t="str">
        <f t="shared" si="2"/>
        <v>임창순</v>
      </c>
      <c r="C67" s="125" t="str">
        <f t="shared" si="3"/>
        <v>S</v>
      </c>
      <c r="D67" s="126">
        <f t="shared" si="4"/>
        <v>1.0434615384615384</v>
      </c>
      <c r="E67" s="127">
        <f t="shared" si="5"/>
        <v>4947</v>
      </c>
      <c r="F67" s="128" t="str">
        <f t="shared" si="6"/>
        <v>34</v>
      </c>
      <c r="G67" s="129" t="str">
        <f t="shared" si="7"/>
        <v>71바6173</v>
      </c>
      <c r="H67" s="130">
        <f t="shared" si="8"/>
        <v>1</v>
      </c>
      <c r="I67" s="131">
        <f t="shared" si="9"/>
        <v>2343.9850000000001</v>
      </c>
      <c r="J67" s="132">
        <f t="shared" si="10"/>
        <v>2.3072622814770353E-2</v>
      </c>
      <c r="K67" s="132">
        <f t="shared" si="11"/>
        <v>0.16502608510621464</v>
      </c>
      <c r="L67" s="132">
        <f t="shared" si="12"/>
        <v>0.13737289274462081</v>
      </c>
      <c r="M67" s="133">
        <f t="shared" si="13"/>
        <v>7.7089999999999996</v>
      </c>
      <c r="N67" s="134">
        <f t="shared" si="14"/>
        <v>2.6024057321185929</v>
      </c>
      <c r="O67" s="134">
        <f t="shared" si="15"/>
        <v>7.9352043635091514</v>
      </c>
      <c r="P67" s="215">
        <f t="shared" si="16"/>
        <v>2</v>
      </c>
      <c r="Q67" s="216">
        <f t="shared" si="17"/>
        <v>61</v>
      </c>
      <c r="R67" s="216">
        <f t="shared" si="18"/>
        <v>186</v>
      </c>
      <c r="T67">
        <v>524</v>
      </c>
      <c r="U67">
        <v>4947</v>
      </c>
      <c r="V67" t="s">
        <v>324</v>
      </c>
      <c r="W67">
        <v>2343.9850000000001</v>
      </c>
      <c r="X67">
        <v>863.97</v>
      </c>
      <c r="Y67">
        <v>2.7130000000000001</v>
      </c>
      <c r="Z67">
        <v>7.7089999999999996</v>
      </c>
      <c r="AA67">
        <v>125.892146</v>
      </c>
      <c r="AB67">
        <v>2.9046620000000001</v>
      </c>
      <c r="AC67">
        <v>20.775487999999999</v>
      </c>
      <c r="AD67" s="1">
        <v>322</v>
      </c>
      <c r="AE67">
        <v>61</v>
      </c>
      <c r="AF67">
        <v>186</v>
      </c>
      <c r="AG67">
        <v>78</v>
      </c>
      <c r="AH67">
        <v>18.618993</v>
      </c>
      <c r="AI67">
        <v>366.7</v>
      </c>
      <c r="AJ67">
        <v>0</v>
      </c>
      <c r="AK67">
        <v>2</v>
      </c>
      <c r="AL67">
        <v>385</v>
      </c>
      <c r="AM67">
        <v>1.0434615384615384</v>
      </c>
      <c r="AN67" t="s">
        <v>71</v>
      </c>
      <c r="AO67">
        <v>2343.9850000000001</v>
      </c>
      <c r="AP67" t="s">
        <v>526</v>
      </c>
      <c r="AQ67" t="s">
        <v>116</v>
      </c>
      <c r="AR67" t="s">
        <v>117</v>
      </c>
      <c r="AS67" t="s">
        <v>116</v>
      </c>
      <c r="AT67" t="s">
        <v>117</v>
      </c>
      <c r="AU67" t="s">
        <v>315</v>
      </c>
      <c r="AV67" t="s">
        <v>324</v>
      </c>
      <c r="AW67" t="s">
        <v>71</v>
      </c>
      <c r="AX67">
        <v>4947</v>
      </c>
      <c r="AY67" t="s">
        <v>406</v>
      </c>
      <c r="AZ67">
        <v>1</v>
      </c>
      <c r="BA67" t="s">
        <v>407</v>
      </c>
      <c r="BB67">
        <v>1</v>
      </c>
      <c r="BC67">
        <v>1</v>
      </c>
      <c r="BE67" t="s">
        <v>71</v>
      </c>
      <c r="BF67">
        <v>0</v>
      </c>
      <c r="BG67" t="s">
        <v>267</v>
      </c>
      <c r="BI67" t="s">
        <v>116</v>
      </c>
      <c r="BJ67" t="s">
        <v>324</v>
      </c>
      <c r="BK67" t="s">
        <v>71</v>
      </c>
      <c r="BL67">
        <v>1.0434615384615384</v>
      </c>
      <c r="BM67">
        <v>4947</v>
      </c>
      <c r="BN67" t="s">
        <v>117</v>
      </c>
      <c r="BO67" t="s">
        <v>315</v>
      </c>
      <c r="BP67">
        <v>1</v>
      </c>
      <c r="BQ67">
        <v>2343.9850000000001</v>
      </c>
      <c r="BR67">
        <v>2.3072622814770353E-2</v>
      </c>
      <c r="BS67">
        <v>0.16502608510621464</v>
      </c>
      <c r="BT67">
        <v>0.13737289274462081</v>
      </c>
      <c r="BU67">
        <v>7.7089999999999996</v>
      </c>
      <c r="BV67">
        <v>2.6024057321185929</v>
      </c>
      <c r="BW67">
        <v>7.9352043635091514</v>
      </c>
      <c r="BX67">
        <v>2</v>
      </c>
      <c r="BY67">
        <v>61</v>
      </c>
      <c r="BZ67">
        <v>186</v>
      </c>
    </row>
    <row r="68" spans="1:78" ht="16.5">
      <c r="A68" s="244" t="str">
        <f t="shared" si="1"/>
        <v>신화여객</v>
      </c>
      <c r="B68" s="108" t="str">
        <f t="shared" si="2"/>
        <v>장문성</v>
      </c>
      <c r="C68" s="109" t="str">
        <f t="shared" si="3"/>
        <v>S</v>
      </c>
      <c r="D68" s="110">
        <f t="shared" si="4"/>
        <v>1.0034615384615384</v>
      </c>
      <c r="E68" s="111">
        <f t="shared" si="5"/>
        <v>2502</v>
      </c>
      <c r="F68" s="112" t="str">
        <f t="shared" si="6"/>
        <v>37</v>
      </c>
      <c r="G68" s="113" t="str">
        <f t="shared" si="7"/>
        <v>71바6167</v>
      </c>
      <c r="H68" s="114">
        <f t="shared" si="8"/>
        <v>1</v>
      </c>
      <c r="I68" s="115">
        <f t="shared" si="9"/>
        <v>1848.136</v>
      </c>
      <c r="J68" s="116">
        <f t="shared" si="10"/>
        <v>1.4424647516959117E-2</v>
      </c>
      <c r="K68" s="116">
        <f t="shared" si="11"/>
        <v>0.33876051687613157</v>
      </c>
      <c r="L68" s="116">
        <f t="shared" si="12"/>
        <v>0.19695520243098993</v>
      </c>
      <c r="M68" s="117">
        <f t="shared" si="13"/>
        <v>8.6120000000000001</v>
      </c>
      <c r="N68" s="118">
        <f t="shared" si="14"/>
        <v>0</v>
      </c>
      <c r="O68" s="118">
        <f t="shared" si="15"/>
        <v>8.0080686702710189</v>
      </c>
      <c r="P68" s="217">
        <f t="shared" si="16"/>
        <v>2</v>
      </c>
      <c r="Q68" s="218">
        <f t="shared" si="17"/>
        <v>0</v>
      </c>
      <c r="R68" s="218">
        <f t="shared" si="18"/>
        <v>148</v>
      </c>
      <c r="T68">
        <v>524</v>
      </c>
      <c r="U68">
        <v>2502</v>
      </c>
      <c r="V68" t="s">
        <v>243</v>
      </c>
      <c r="W68">
        <v>1848.136</v>
      </c>
      <c r="X68">
        <v>708.40800000000002</v>
      </c>
      <c r="Y68">
        <v>2.609</v>
      </c>
      <c r="Z68">
        <v>8.6120000000000001</v>
      </c>
      <c r="AA68">
        <v>117.85106</v>
      </c>
      <c r="AB68">
        <v>1.6999599999999999</v>
      </c>
      <c r="AC68">
        <v>39.923285999999997</v>
      </c>
      <c r="AD68" s="1">
        <v>364</v>
      </c>
      <c r="AE68">
        <v>0</v>
      </c>
      <c r="AF68">
        <v>148</v>
      </c>
      <c r="AG68">
        <v>68</v>
      </c>
      <c r="AH68">
        <v>15.681963</v>
      </c>
      <c r="AI68">
        <v>33.299999999999997</v>
      </c>
      <c r="AJ68">
        <v>0</v>
      </c>
      <c r="AK68">
        <v>2</v>
      </c>
      <c r="AL68">
        <v>68</v>
      </c>
      <c r="AM68">
        <v>1.0034615384615384</v>
      </c>
      <c r="AN68" t="s">
        <v>71</v>
      </c>
      <c r="AO68">
        <v>1848.136</v>
      </c>
      <c r="AP68" t="s">
        <v>527</v>
      </c>
      <c r="AQ68" t="s">
        <v>116</v>
      </c>
      <c r="AR68" t="s">
        <v>118</v>
      </c>
      <c r="AS68" t="s">
        <v>116</v>
      </c>
      <c r="AT68" t="s">
        <v>118</v>
      </c>
      <c r="AU68" t="s">
        <v>189</v>
      </c>
      <c r="AV68" t="s">
        <v>243</v>
      </c>
      <c r="AW68" t="s">
        <v>71</v>
      </c>
      <c r="AX68">
        <v>2502</v>
      </c>
      <c r="AY68" t="s">
        <v>371</v>
      </c>
      <c r="AZ68">
        <v>2</v>
      </c>
      <c r="BA68" t="s">
        <v>528</v>
      </c>
      <c r="BB68">
        <v>1</v>
      </c>
      <c r="BC68">
        <v>1</v>
      </c>
      <c r="BE68" t="s">
        <v>66</v>
      </c>
      <c r="BF68">
        <v>1</v>
      </c>
      <c r="BG68" t="s">
        <v>306</v>
      </c>
      <c r="BI68" t="s">
        <v>116</v>
      </c>
      <c r="BJ68" t="s">
        <v>243</v>
      </c>
      <c r="BK68" t="s">
        <v>71</v>
      </c>
      <c r="BL68">
        <v>1.0034615384615384</v>
      </c>
      <c r="BM68">
        <v>2502</v>
      </c>
      <c r="BN68" t="s">
        <v>118</v>
      </c>
      <c r="BO68" t="s">
        <v>189</v>
      </c>
      <c r="BP68">
        <v>1</v>
      </c>
      <c r="BQ68">
        <v>1848.136</v>
      </c>
      <c r="BR68">
        <v>1.4424647516959117E-2</v>
      </c>
      <c r="BS68">
        <v>0.33876051687613157</v>
      </c>
      <c r="BT68">
        <v>0.19695520243098993</v>
      </c>
      <c r="BU68">
        <v>8.6120000000000001</v>
      </c>
      <c r="BV68">
        <v>0</v>
      </c>
      <c r="BW68">
        <v>8.0080686702710189</v>
      </c>
      <c r="BX68">
        <v>2</v>
      </c>
      <c r="BY68">
        <v>0</v>
      </c>
      <c r="BZ68">
        <v>148</v>
      </c>
    </row>
    <row r="69" spans="1:78" ht="16.5">
      <c r="A69" s="243" t="str">
        <f t="shared" si="1"/>
        <v>신화여객</v>
      </c>
      <c r="B69" s="124" t="str">
        <f t="shared" si="2"/>
        <v>장병문</v>
      </c>
      <c r="C69" s="125" t="str">
        <f t="shared" si="3"/>
        <v>S</v>
      </c>
      <c r="D69" s="126">
        <f t="shared" si="4"/>
        <v>1.0364149169439179</v>
      </c>
      <c r="E69" s="127">
        <f t="shared" si="5"/>
        <v>3330</v>
      </c>
      <c r="F69" s="128" t="str">
        <f t="shared" si="6"/>
        <v>34</v>
      </c>
      <c r="G69" s="129" t="str">
        <f t="shared" si="7"/>
        <v>72바1473</v>
      </c>
      <c r="H69" s="130">
        <f t="shared" si="8"/>
        <v>4</v>
      </c>
      <c r="I69" s="131">
        <f t="shared" si="9"/>
        <v>2792.1309999999999</v>
      </c>
      <c r="J69" s="132">
        <f t="shared" si="10"/>
        <v>4.3338669806442043E-3</v>
      </c>
      <c r="K69" s="132">
        <f t="shared" si="11"/>
        <v>0.34271653735090324</v>
      </c>
      <c r="L69" s="132">
        <f t="shared" si="12"/>
        <v>0.22849930751816444</v>
      </c>
      <c r="M69" s="133">
        <f t="shared" si="13"/>
        <v>9.5559999999999992</v>
      </c>
      <c r="N69" s="134">
        <f t="shared" si="14"/>
        <v>0.39396432330718006</v>
      </c>
      <c r="O69" s="134">
        <f t="shared" si="15"/>
        <v>2.4354158168080224</v>
      </c>
      <c r="P69" s="215">
        <f t="shared" si="16"/>
        <v>3</v>
      </c>
      <c r="Q69" s="216">
        <f t="shared" si="17"/>
        <v>11</v>
      </c>
      <c r="R69" s="216">
        <f t="shared" si="18"/>
        <v>68</v>
      </c>
      <c r="T69">
        <v>524</v>
      </c>
      <c r="U69">
        <v>3330</v>
      </c>
      <c r="V69" t="s">
        <v>244</v>
      </c>
      <c r="W69">
        <v>2792.1309999999999</v>
      </c>
      <c r="X69">
        <v>1072.8430000000001</v>
      </c>
      <c r="Y69">
        <v>2.6030000000000002</v>
      </c>
      <c r="Z69">
        <v>9.5559999999999992</v>
      </c>
      <c r="AA69">
        <v>162.790414</v>
      </c>
      <c r="AB69">
        <v>0.70551200000000003</v>
      </c>
      <c r="AC69">
        <v>55.790967000000002</v>
      </c>
      <c r="AD69" s="1">
        <v>638</v>
      </c>
      <c r="AE69">
        <v>11</v>
      </c>
      <c r="AF69">
        <v>68</v>
      </c>
      <c r="AG69">
        <v>70</v>
      </c>
      <c r="AH69">
        <v>17.151691</v>
      </c>
      <c r="AI69">
        <v>207.9</v>
      </c>
      <c r="AJ69">
        <v>0</v>
      </c>
      <c r="AK69">
        <v>3</v>
      </c>
      <c r="AL69">
        <v>48</v>
      </c>
      <c r="AM69">
        <v>1.0364149169439179</v>
      </c>
      <c r="AN69" t="s">
        <v>71</v>
      </c>
      <c r="AO69">
        <v>2379.4749999999999</v>
      </c>
      <c r="AP69" t="s">
        <v>529</v>
      </c>
      <c r="AQ69" t="s">
        <v>116</v>
      </c>
      <c r="AR69" t="s">
        <v>117</v>
      </c>
      <c r="AS69" t="s">
        <v>116</v>
      </c>
      <c r="AT69" t="s">
        <v>117</v>
      </c>
      <c r="AU69" t="s">
        <v>187</v>
      </c>
      <c r="AV69" t="s">
        <v>244</v>
      </c>
      <c r="AW69" t="s">
        <v>71</v>
      </c>
      <c r="AX69">
        <v>3330</v>
      </c>
      <c r="AY69" t="s">
        <v>406</v>
      </c>
      <c r="AZ69">
        <v>2</v>
      </c>
      <c r="BA69" t="s">
        <v>425</v>
      </c>
      <c r="BB69">
        <v>4</v>
      </c>
      <c r="BC69">
        <v>1</v>
      </c>
      <c r="BE69" t="s">
        <v>66</v>
      </c>
      <c r="BF69">
        <v>1</v>
      </c>
      <c r="BG69" t="s">
        <v>306</v>
      </c>
      <c r="BI69" t="s">
        <v>116</v>
      </c>
      <c r="BJ69" t="s">
        <v>244</v>
      </c>
      <c r="BK69" t="s">
        <v>71</v>
      </c>
      <c r="BL69">
        <v>1.0364149169439179</v>
      </c>
      <c r="BM69">
        <v>3330</v>
      </c>
      <c r="BN69" t="s">
        <v>117</v>
      </c>
      <c r="BO69" t="s">
        <v>187</v>
      </c>
      <c r="BP69">
        <v>4</v>
      </c>
      <c r="BQ69">
        <v>2792.1309999999999</v>
      </c>
      <c r="BR69">
        <v>4.3338669806442043E-3</v>
      </c>
      <c r="BS69">
        <v>0.34271653735090324</v>
      </c>
      <c r="BT69">
        <v>0.22849930751816444</v>
      </c>
      <c r="BU69">
        <v>9.5559999999999992</v>
      </c>
      <c r="BV69">
        <v>0.39396432330718006</v>
      </c>
      <c r="BW69">
        <v>2.4354158168080224</v>
      </c>
      <c r="BX69">
        <v>3</v>
      </c>
      <c r="BY69">
        <v>11</v>
      </c>
      <c r="BZ69">
        <v>68</v>
      </c>
    </row>
    <row r="70" spans="1:78" ht="16.5">
      <c r="A70" s="244" t="str">
        <f t="shared" si="1"/>
        <v>신화여객</v>
      </c>
      <c r="B70" s="108" t="str">
        <f t="shared" si="2"/>
        <v>장세영</v>
      </c>
      <c r="C70" s="109" t="str">
        <f t="shared" si="3"/>
        <v>A</v>
      </c>
      <c r="D70" s="110">
        <f t="shared" si="4"/>
        <v>0.97307692307692295</v>
      </c>
      <c r="E70" s="111">
        <f t="shared" si="5"/>
        <v>2321</v>
      </c>
      <c r="F70" s="112" t="str">
        <f t="shared" si="6"/>
        <v>34</v>
      </c>
      <c r="G70" s="113" t="str">
        <f t="shared" si="7"/>
        <v>71바5104</v>
      </c>
      <c r="H70" s="114">
        <f t="shared" si="8"/>
        <v>1</v>
      </c>
      <c r="I70" s="115">
        <f t="shared" si="9"/>
        <v>2596.1190000000001</v>
      </c>
      <c r="J70" s="116">
        <f t="shared" si="10"/>
        <v>8.8249397814304676E-3</v>
      </c>
      <c r="K70" s="116">
        <f t="shared" si="11"/>
        <v>0.32774131044323296</v>
      </c>
      <c r="L70" s="116">
        <f t="shared" si="12"/>
        <v>0.23149940353273482</v>
      </c>
      <c r="M70" s="117">
        <f t="shared" si="13"/>
        <v>9.6859999999999999</v>
      </c>
      <c r="N70" s="118">
        <f t="shared" si="14"/>
        <v>0.19259517764786591</v>
      </c>
      <c r="O70" s="118">
        <f t="shared" si="15"/>
        <v>0.57778553294359769</v>
      </c>
      <c r="P70" s="217">
        <f t="shared" si="16"/>
        <v>0</v>
      </c>
      <c r="Q70" s="218">
        <f t="shared" si="17"/>
        <v>5</v>
      </c>
      <c r="R70" s="218">
        <f t="shared" si="18"/>
        <v>15</v>
      </c>
      <c r="T70">
        <v>524</v>
      </c>
      <c r="U70">
        <v>2321</v>
      </c>
      <c r="V70" t="s">
        <v>325</v>
      </c>
      <c r="W70">
        <v>2596.1190000000001</v>
      </c>
      <c r="X70">
        <v>1026.2739999999999</v>
      </c>
      <c r="Y70">
        <v>2.5299999999999998</v>
      </c>
      <c r="Z70">
        <v>9.6859999999999999</v>
      </c>
      <c r="AA70">
        <v>164.112168</v>
      </c>
      <c r="AB70">
        <v>1.44828</v>
      </c>
      <c r="AC70">
        <v>53.786337000000003</v>
      </c>
      <c r="AD70" s="1">
        <v>601</v>
      </c>
      <c r="AE70">
        <v>5</v>
      </c>
      <c r="AF70">
        <v>15</v>
      </c>
      <c r="AG70">
        <v>67</v>
      </c>
      <c r="AH70">
        <v>15.819174</v>
      </c>
      <c r="AI70">
        <v>108</v>
      </c>
      <c r="AJ70">
        <v>0</v>
      </c>
      <c r="AK70">
        <v>0</v>
      </c>
      <c r="AL70">
        <v>0</v>
      </c>
      <c r="AM70">
        <v>0.97307692307692295</v>
      </c>
      <c r="AN70" t="s">
        <v>66</v>
      </c>
      <c r="AO70">
        <v>2596.1190000000001</v>
      </c>
      <c r="AP70" t="s">
        <v>530</v>
      </c>
      <c r="AQ70" t="s">
        <v>116</v>
      </c>
      <c r="AR70" t="s">
        <v>117</v>
      </c>
      <c r="AS70" t="s">
        <v>116</v>
      </c>
      <c r="AT70" t="s">
        <v>117</v>
      </c>
      <c r="AU70" t="s">
        <v>320</v>
      </c>
      <c r="AV70" t="s">
        <v>325</v>
      </c>
      <c r="AW70" t="s">
        <v>66</v>
      </c>
      <c r="AX70">
        <v>2321</v>
      </c>
      <c r="AY70" t="s">
        <v>382</v>
      </c>
      <c r="AZ70">
        <v>2</v>
      </c>
      <c r="BA70" t="s">
        <v>402</v>
      </c>
      <c r="BB70">
        <v>1</v>
      </c>
      <c r="BC70">
        <v>1</v>
      </c>
      <c r="BE70" t="s">
        <v>66</v>
      </c>
      <c r="BF70">
        <v>0</v>
      </c>
      <c r="BG70" t="s">
        <v>267</v>
      </c>
      <c r="BI70" t="s">
        <v>116</v>
      </c>
      <c r="BJ70" t="s">
        <v>325</v>
      </c>
      <c r="BK70" t="s">
        <v>66</v>
      </c>
      <c r="BL70">
        <v>0.97307692307692295</v>
      </c>
      <c r="BM70">
        <v>2321</v>
      </c>
      <c r="BN70" t="s">
        <v>117</v>
      </c>
      <c r="BO70" t="s">
        <v>320</v>
      </c>
      <c r="BP70">
        <v>1</v>
      </c>
      <c r="BQ70">
        <v>2596.1190000000001</v>
      </c>
      <c r="BR70">
        <v>8.8249397814304676E-3</v>
      </c>
      <c r="BS70">
        <v>0.32774131044323296</v>
      </c>
      <c r="BT70">
        <v>0.23149940353273482</v>
      </c>
      <c r="BU70">
        <v>9.6859999999999999</v>
      </c>
      <c r="BV70">
        <v>0.19259517764786591</v>
      </c>
      <c r="BW70">
        <v>0.57778553294359769</v>
      </c>
      <c r="BX70">
        <v>0</v>
      </c>
      <c r="BY70">
        <v>5</v>
      </c>
      <c r="BZ70">
        <v>15</v>
      </c>
    </row>
    <row r="71" spans="1:78" ht="16.5">
      <c r="A71" s="243" t="str">
        <f t="shared" ref="A71:A92" si="19">BI71</f>
        <v>신화여객</v>
      </c>
      <c r="B71" s="124" t="str">
        <f t="shared" ref="B71:B92" si="20">IF(BJ71="NULL", E71, BJ71)</f>
        <v>장주현</v>
      </c>
      <c r="C71" s="125" t="str">
        <f t="shared" ref="C71:C92" si="21">BK71</f>
        <v>F</v>
      </c>
      <c r="D71" s="126">
        <f t="shared" ref="D71:D92" si="22">BL71</f>
        <v>0.78173829281299279</v>
      </c>
      <c r="E71" s="127">
        <f t="shared" ref="E71:E92" si="23">U71</f>
        <v>4657</v>
      </c>
      <c r="F71" s="128" t="str">
        <f t="shared" ref="F71:F92" si="24">BN71</f>
        <v>34</v>
      </c>
      <c r="G71" s="129" t="str">
        <f t="shared" ref="G71:G92" si="25">BO71</f>
        <v>72바1114</v>
      </c>
      <c r="H71" s="130">
        <f t="shared" ref="H71:H92" si="26">BP71</f>
        <v>6</v>
      </c>
      <c r="I71" s="131">
        <f t="shared" ref="I71:I92" si="27">BQ71</f>
        <v>1563.213</v>
      </c>
      <c r="J71" s="132">
        <f t="shared" ref="J71:J92" si="28">AB71/AA71</f>
        <v>3.4151490461552858E-2</v>
      </c>
      <c r="K71" s="132">
        <f t="shared" ref="K71:K92" si="29">AC71/AA71</f>
        <v>0.36394107350656585</v>
      </c>
      <c r="L71" s="132">
        <f t="shared" ref="L71:L92" si="30">AD71/I71</f>
        <v>8.1882635315852673E-2</v>
      </c>
      <c r="M71" s="133">
        <f t="shared" ref="M71:M92" si="31">Z71</f>
        <v>14.015000000000001</v>
      </c>
      <c r="N71" s="134">
        <f t="shared" ref="N71:N92" si="32">BV71</f>
        <v>4.0301609569521233</v>
      </c>
      <c r="O71" s="134">
        <f t="shared" ref="O71:O92" si="33">BW71</f>
        <v>34.800120009237382</v>
      </c>
      <c r="P71" s="215">
        <f t="shared" ref="P71:P92" si="34">AK71</f>
        <v>9</v>
      </c>
      <c r="Q71" s="216">
        <f t="shared" ref="Q71:Q92" si="35">AE71</f>
        <v>63</v>
      </c>
      <c r="R71" s="216">
        <f t="shared" ref="R71:R92" si="36">AF71</f>
        <v>544</v>
      </c>
      <c r="T71">
        <v>524</v>
      </c>
      <c r="U71">
        <v>4657</v>
      </c>
      <c r="V71" t="s">
        <v>257</v>
      </c>
      <c r="W71">
        <v>1563.213</v>
      </c>
      <c r="X71">
        <v>772.81500000000005</v>
      </c>
      <c r="Y71">
        <v>2.0230000000000001</v>
      </c>
      <c r="Z71">
        <v>14.015000000000001</v>
      </c>
      <c r="AA71">
        <v>102.6058</v>
      </c>
      <c r="AB71">
        <v>3.5041410000000002</v>
      </c>
      <c r="AC71">
        <v>37.342464999999997</v>
      </c>
      <c r="AD71" s="1">
        <v>128</v>
      </c>
      <c r="AE71">
        <v>63</v>
      </c>
      <c r="AF71">
        <v>544</v>
      </c>
      <c r="AG71">
        <v>76</v>
      </c>
      <c r="AH71">
        <v>15.235132</v>
      </c>
      <c r="AI71">
        <v>727.7</v>
      </c>
      <c r="AJ71">
        <v>0</v>
      </c>
      <c r="AK71">
        <v>9</v>
      </c>
      <c r="AL71">
        <v>1060</v>
      </c>
      <c r="AM71">
        <v>0.78173829281299279</v>
      </c>
      <c r="AN71" t="s">
        <v>70</v>
      </c>
      <c r="AO71">
        <v>388.62</v>
      </c>
      <c r="AP71" t="s">
        <v>531</v>
      </c>
      <c r="AQ71" t="s">
        <v>116</v>
      </c>
      <c r="AR71" t="s">
        <v>117</v>
      </c>
      <c r="AS71" t="s">
        <v>116</v>
      </c>
      <c r="AT71" t="s">
        <v>117</v>
      </c>
      <c r="AU71" t="s">
        <v>185</v>
      </c>
      <c r="AV71" t="s">
        <v>257</v>
      </c>
      <c r="AW71" t="s">
        <v>70</v>
      </c>
      <c r="AX71">
        <v>4657</v>
      </c>
      <c r="AY71" t="s">
        <v>375</v>
      </c>
      <c r="AZ71">
        <v>3</v>
      </c>
      <c r="BA71" t="s">
        <v>278</v>
      </c>
      <c r="BB71">
        <v>6</v>
      </c>
      <c r="BC71">
        <v>1</v>
      </c>
      <c r="BE71" t="s">
        <v>70</v>
      </c>
      <c r="BF71">
        <v>0</v>
      </c>
      <c r="BG71" t="s">
        <v>267</v>
      </c>
      <c r="BI71" t="s">
        <v>116</v>
      </c>
      <c r="BJ71" t="s">
        <v>257</v>
      </c>
      <c r="BK71" t="s">
        <v>70</v>
      </c>
      <c r="BL71">
        <v>0.78173829281299279</v>
      </c>
      <c r="BM71">
        <v>4657</v>
      </c>
      <c r="BN71" t="s">
        <v>117</v>
      </c>
      <c r="BO71" t="s">
        <v>185</v>
      </c>
      <c r="BP71">
        <v>6</v>
      </c>
      <c r="BQ71">
        <v>1563.213</v>
      </c>
      <c r="BR71">
        <v>3.4151490461552858E-2</v>
      </c>
      <c r="BS71">
        <v>0.36394107350656585</v>
      </c>
      <c r="BT71">
        <v>8.1882635315852673E-2</v>
      </c>
      <c r="BU71">
        <v>14.015000000000001</v>
      </c>
      <c r="BV71">
        <v>4.0301609569521233</v>
      </c>
      <c r="BW71">
        <v>34.800120009237382</v>
      </c>
      <c r="BX71">
        <v>9</v>
      </c>
      <c r="BY71">
        <v>63</v>
      </c>
      <c r="BZ71">
        <v>544</v>
      </c>
    </row>
    <row r="72" spans="1:78" ht="16.5">
      <c r="A72" s="244" t="str">
        <f t="shared" si="19"/>
        <v>신화여객</v>
      </c>
      <c r="B72" s="108" t="str">
        <f t="shared" si="20"/>
        <v>장진구</v>
      </c>
      <c r="C72" s="109" t="str">
        <f t="shared" si="21"/>
        <v>C</v>
      </c>
      <c r="D72" s="110">
        <f t="shared" si="22"/>
        <v>0.87256476337547972</v>
      </c>
      <c r="E72" s="111">
        <f t="shared" si="23"/>
        <v>5915</v>
      </c>
      <c r="F72" s="112" t="str">
        <f t="shared" si="24"/>
        <v>37</v>
      </c>
      <c r="G72" s="113" t="str">
        <f t="shared" si="25"/>
        <v>71바6170</v>
      </c>
      <c r="H72" s="114">
        <f t="shared" si="26"/>
        <v>2</v>
      </c>
      <c r="I72" s="115">
        <f t="shared" si="27"/>
        <v>4333.8329999999996</v>
      </c>
      <c r="J72" s="116">
        <f t="shared" si="28"/>
        <v>3.2162903406496433E-2</v>
      </c>
      <c r="K72" s="116">
        <f t="shared" si="29"/>
        <v>0.44052592579732242</v>
      </c>
      <c r="L72" s="116">
        <f t="shared" si="30"/>
        <v>0.21597509641003704</v>
      </c>
      <c r="M72" s="117">
        <f t="shared" si="31"/>
        <v>11.499000000000001</v>
      </c>
      <c r="N72" s="118">
        <f t="shared" si="32"/>
        <v>0.13844557462181861</v>
      </c>
      <c r="O72" s="118">
        <f t="shared" si="33"/>
        <v>9.2297049747879072</v>
      </c>
      <c r="P72" s="217">
        <f t="shared" si="34"/>
        <v>197</v>
      </c>
      <c r="Q72" s="218">
        <f t="shared" si="35"/>
        <v>6</v>
      </c>
      <c r="R72" s="218">
        <f t="shared" si="36"/>
        <v>400</v>
      </c>
      <c r="T72">
        <v>524</v>
      </c>
      <c r="U72">
        <v>5915</v>
      </c>
      <c r="V72" t="s">
        <v>326</v>
      </c>
      <c r="W72">
        <v>4333.8329999999996</v>
      </c>
      <c r="X72">
        <v>1911.0260000000001</v>
      </c>
      <c r="Y72">
        <v>2.2679999999999998</v>
      </c>
      <c r="Z72">
        <v>11.499000000000001</v>
      </c>
      <c r="AA72">
        <v>334.64911000000001</v>
      </c>
      <c r="AB72">
        <v>10.763287</v>
      </c>
      <c r="AC72">
        <v>147.42160899999999</v>
      </c>
      <c r="AD72" s="1">
        <v>936</v>
      </c>
      <c r="AE72">
        <v>6</v>
      </c>
      <c r="AF72">
        <v>400</v>
      </c>
      <c r="AG72">
        <v>81</v>
      </c>
      <c r="AH72">
        <v>12.950379</v>
      </c>
      <c r="AI72">
        <v>365</v>
      </c>
      <c r="AJ72">
        <v>0</v>
      </c>
      <c r="AK72">
        <v>197</v>
      </c>
      <c r="AL72">
        <v>134100</v>
      </c>
      <c r="AM72">
        <v>0.87256476337547972</v>
      </c>
      <c r="AN72" t="s">
        <v>69</v>
      </c>
      <c r="AO72">
        <v>4243.9129999999996</v>
      </c>
      <c r="AP72" t="s">
        <v>532</v>
      </c>
      <c r="AQ72" t="s">
        <v>116</v>
      </c>
      <c r="AR72" t="s">
        <v>118</v>
      </c>
      <c r="AS72" t="s">
        <v>116</v>
      </c>
      <c r="AT72" t="s">
        <v>118</v>
      </c>
      <c r="AU72" t="s">
        <v>318</v>
      </c>
      <c r="AV72" t="s">
        <v>326</v>
      </c>
      <c r="AW72" t="s">
        <v>69</v>
      </c>
      <c r="AX72">
        <v>5915</v>
      </c>
      <c r="AY72" t="s">
        <v>369</v>
      </c>
      <c r="AZ72">
        <v>4</v>
      </c>
      <c r="BA72" t="s">
        <v>350</v>
      </c>
      <c r="BB72">
        <v>2</v>
      </c>
      <c r="BC72">
        <v>1</v>
      </c>
      <c r="BE72" t="s">
        <v>68</v>
      </c>
      <c r="BF72">
        <v>-1</v>
      </c>
      <c r="BG72" t="s">
        <v>348</v>
      </c>
      <c r="BI72" t="s">
        <v>116</v>
      </c>
      <c r="BJ72" t="s">
        <v>326</v>
      </c>
      <c r="BK72" t="s">
        <v>69</v>
      </c>
      <c r="BL72">
        <v>0.87256476337547972</v>
      </c>
      <c r="BM72">
        <v>5915</v>
      </c>
      <c r="BN72" t="s">
        <v>118</v>
      </c>
      <c r="BO72" t="s">
        <v>318</v>
      </c>
      <c r="BP72">
        <v>2</v>
      </c>
      <c r="BQ72">
        <v>4333.8329999999996</v>
      </c>
      <c r="BR72">
        <v>3.2162903406496433E-2</v>
      </c>
      <c r="BS72">
        <v>0.44052592579732242</v>
      </c>
      <c r="BT72">
        <v>0.21597509641003704</v>
      </c>
      <c r="BU72">
        <v>11.499000000000001</v>
      </c>
      <c r="BV72">
        <v>0.13844557462181861</v>
      </c>
      <c r="BW72">
        <v>9.2297049747879072</v>
      </c>
      <c r="BX72">
        <v>197</v>
      </c>
      <c r="BY72">
        <v>6</v>
      </c>
      <c r="BZ72">
        <v>400</v>
      </c>
    </row>
    <row r="73" spans="1:78" ht="16.5">
      <c r="A73" s="243" t="str">
        <f t="shared" si="19"/>
        <v>신화여객</v>
      </c>
      <c r="B73" s="124" t="str">
        <f t="shared" si="20"/>
        <v>전영택</v>
      </c>
      <c r="C73" s="125" t="str">
        <f t="shared" si="21"/>
        <v>B</v>
      </c>
      <c r="D73" s="126">
        <f t="shared" si="22"/>
        <v>0.93076923076923068</v>
      </c>
      <c r="E73" s="127">
        <f t="shared" si="23"/>
        <v>131</v>
      </c>
      <c r="F73" s="128" t="str">
        <f t="shared" si="24"/>
        <v>34</v>
      </c>
      <c r="G73" s="129" t="str">
        <f t="shared" si="25"/>
        <v>72바1095</v>
      </c>
      <c r="H73" s="130">
        <f t="shared" si="26"/>
        <v>1</v>
      </c>
      <c r="I73" s="131">
        <f t="shared" si="27"/>
        <v>2633.8710000000001</v>
      </c>
      <c r="J73" s="132">
        <f t="shared" si="28"/>
        <v>1.3577632416088736E-2</v>
      </c>
      <c r="K73" s="132">
        <f t="shared" si="29"/>
        <v>0.36340253521454025</v>
      </c>
      <c r="L73" s="132">
        <f t="shared" si="30"/>
        <v>0.20729944632823702</v>
      </c>
      <c r="M73" s="133">
        <f t="shared" si="31"/>
        <v>9.77</v>
      </c>
      <c r="N73" s="134">
        <f t="shared" si="32"/>
        <v>0.15186772624779268</v>
      </c>
      <c r="O73" s="134">
        <f t="shared" si="33"/>
        <v>8.7323942592480801</v>
      </c>
      <c r="P73" s="215">
        <f t="shared" si="34"/>
        <v>19</v>
      </c>
      <c r="Q73" s="216">
        <f t="shared" si="35"/>
        <v>4</v>
      </c>
      <c r="R73" s="216">
        <f t="shared" si="36"/>
        <v>230</v>
      </c>
      <c r="T73">
        <v>524</v>
      </c>
      <c r="U73">
        <v>131</v>
      </c>
      <c r="V73" t="s">
        <v>245</v>
      </c>
      <c r="W73">
        <v>2633.8710000000001</v>
      </c>
      <c r="X73">
        <v>1088.269</v>
      </c>
      <c r="Y73">
        <v>2.42</v>
      </c>
      <c r="Z73">
        <v>9.77</v>
      </c>
      <c r="AA73">
        <v>165.60744399999999</v>
      </c>
      <c r="AB73">
        <v>2.2485569999999999</v>
      </c>
      <c r="AC73">
        <v>60.182164999999998</v>
      </c>
      <c r="AD73" s="1">
        <v>546</v>
      </c>
      <c r="AE73">
        <v>4</v>
      </c>
      <c r="AF73">
        <v>230</v>
      </c>
      <c r="AG73">
        <v>75</v>
      </c>
      <c r="AH73">
        <v>15.904303000000001</v>
      </c>
      <c r="AI73">
        <v>1935.1</v>
      </c>
      <c r="AJ73">
        <v>0</v>
      </c>
      <c r="AK73">
        <v>19</v>
      </c>
      <c r="AL73">
        <v>7638</v>
      </c>
      <c r="AM73">
        <v>0.93076923076923068</v>
      </c>
      <c r="AN73" t="s">
        <v>68</v>
      </c>
      <c r="AO73">
        <v>2633.8710000000001</v>
      </c>
      <c r="AP73" t="s">
        <v>533</v>
      </c>
      <c r="AQ73" t="s">
        <v>116</v>
      </c>
      <c r="AR73" t="s">
        <v>117</v>
      </c>
      <c r="AS73" t="s">
        <v>116</v>
      </c>
      <c r="AT73" t="s">
        <v>117</v>
      </c>
      <c r="AU73" t="s">
        <v>177</v>
      </c>
      <c r="AV73" t="s">
        <v>245</v>
      </c>
      <c r="AW73" t="s">
        <v>68</v>
      </c>
      <c r="AX73">
        <v>131</v>
      </c>
      <c r="AY73" t="s">
        <v>377</v>
      </c>
      <c r="AZ73">
        <v>4</v>
      </c>
      <c r="BA73" t="s">
        <v>385</v>
      </c>
      <c r="BB73">
        <v>1</v>
      </c>
      <c r="BC73">
        <v>1</v>
      </c>
      <c r="BE73" t="s">
        <v>68</v>
      </c>
      <c r="BF73">
        <v>0</v>
      </c>
      <c r="BG73" t="s">
        <v>267</v>
      </c>
      <c r="BI73" t="s">
        <v>116</v>
      </c>
      <c r="BJ73" t="s">
        <v>245</v>
      </c>
      <c r="BK73" t="s">
        <v>68</v>
      </c>
      <c r="BL73">
        <v>0.93076923076923068</v>
      </c>
      <c r="BM73">
        <v>131</v>
      </c>
      <c r="BN73" t="s">
        <v>117</v>
      </c>
      <c r="BO73" t="s">
        <v>177</v>
      </c>
      <c r="BP73">
        <v>1</v>
      </c>
      <c r="BQ73">
        <v>2633.8710000000001</v>
      </c>
      <c r="BR73">
        <v>1.3577632416088736E-2</v>
      </c>
      <c r="BS73">
        <v>0.36340253521454025</v>
      </c>
      <c r="BT73">
        <v>0.20729944632823702</v>
      </c>
      <c r="BU73">
        <v>9.77</v>
      </c>
      <c r="BV73">
        <v>0.15186772624779268</v>
      </c>
      <c r="BW73">
        <v>8.7323942592480801</v>
      </c>
      <c r="BX73">
        <v>19</v>
      </c>
      <c r="BY73">
        <v>4</v>
      </c>
      <c r="BZ73">
        <v>230</v>
      </c>
    </row>
    <row r="74" spans="1:78" ht="16.5">
      <c r="A74" s="244" t="str">
        <f t="shared" si="19"/>
        <v>신화여객</v>
      </c>
      <c r="B74" s="108" t="str">
        <f t="shared" si="20"/>
        <v>전진호</v>
      </c>
      <c r="C74" s="109" t="str">
        <f t="shared" si="21"/>
        <v>A</v>
      </c>
      <c r="D74" s="110">
        <f t="shared" si="22"/>
        <v>0.97911637481381852</v>
      </c>
      <c r="E74" s="111">
        <f t="shared" si="23"/>
        <v>7820</v>
      </c>
      <c r="F74" s="112" t="str">
        <f t="shared" si="24"/>
        <v>34</v>
      </c>
      <c r="G74" s="113" t="str">
        <f t="shared" si="25"/>
        <v>71바6160</v>
      </c>
      <c r="H74" s="114">
        <f t="shared" si="26"/>
        <v>4</v>
      </c>
      <c r="I74" s="115">
        <f t="shared" si="27"/>
        <v>612.822</v>
      </c>
      <c r="J74" s="116">
        <f t="shared" si="28"/>
        <v>8.8986027556668783E-3</v>
      </c>
      <c r="K74" s="116">
        <f t="shared" si="29"/>
        <v>0.311593107830819</v>
      </c>
      <c r="L74" s="116">
        <f t="shared" si="30"/>
        <v>0.16481131552065689</v>
      </c>
      <c r="M74" s="117">
        <f t="shared" si="31"/>
        <v>8.3740000000000006</v>
      </c>
      <c r="N74" s="118">
        <f t="shared" si="32"/>
        <v>0.97907712190489249</v>
      </c>
      <c r="O74" s="118">
        <f t="shared" si="33"/>
        <v>7.5062579346041751</v>
      </c>
      <c r="P74" s="217">
        <f t="shared" si="34"/>
        <v>1</v>
      </c>
      <c r="Q74" s="218">
        <f t="shared" si="35"/>
        <v>6</v>
      </c>
      <c r="R74" s="218">
        <f t="shared" si="36"/>
        <v>47</v>
      </c>
      <c r="T74">
        <v>524</v>
      </c>
      <c r="U74">
        <v>7820</v>
      </c>
      <c r="V74" t="s">
        <v>258</v>
      </c>
      <c r="W74">
        <v>654.36900000000003</v>
      </c>
      <c r="X74">
        <v>258.36399999999998</v>
      </c>
      <c r="Y74">
        <v>2.5329999999999999</v>
      </c>
      <c r="Z74">
        <v>8.3740000000000006</v>
      </c>
      <c r="AA74">
        <v>41.172756</v>
      </c>
      <c r="AB74">
        <v>0.36637999999999998</v>
      </c>
      <c r="AC74">
        <v>12.829147000000001</v>
      </c>
      <c r="AD74" s="1">
        <v>101</v>
      </c>
      <c r="AE74">
        <v>6</v>
      </c>
      <c r="AF74">
        <v>47</v>
      </c>
      <c r="AG74">
        <v>75</v>
      </c>
      <c r="AH74">
        <v>15.893252</v>
      </c>
      <c r="AI74">
        <v>71.400000000000006</v>
      </c>
      <c r="AJ74">
        <v>0</v>
      </c>
      <c r="AK74">
        <v>1</v>
      </c>
      <c r="AL74">
        <v>113</v>
      </c>
      <c r="AM74">
        <v>0.97911637481381852</v>
      </c>
      <c r="AN74" t="s">
        <v>66</v>
      </c>
      <c r="AO74">
        <v>269.709</v>
      </c>
      <c r="AP74" t="s">
        <v>534</v>
      </c>
      <c r="AQ74" t="s">
        <v>116</v>
      </c>
      <c r="AR74" t="s">
        <v>117</v>
      </c>
      <c r="AS74" t="s">
        <v>116</v>
      </c>
      <c r="AT74" t="s">
        <v>117</v>
      </c>
      <c r="AU74" t="s">
        <v>175</v>
      </c>
      <c r="AV74" t="s">
        <v>258</v>
      </c>
      <c r="AW74" t="s">
        <v>66</v>
      </c>
      <c r="AX74">
        <v>7820</v>
      </c>
      <c r="AY74" t="s">
        <v>382</v>
      </c>
      <c r="AZ74">
        <v>1</v>
      </c>
      <c r="BA74" t="s">
        <v>400</v>
      </c>
      <c r="BB74">
        <v>4</v>
      </c>
      <c r="BC74">
        <v>1</v>
      </c>
      <c r="BE74" t="s">
        <v>66</v>
      </c>
      <c r="BF74">
        <v>0</v>
      </c>
      <c r="BG74" t="s">
        <v>267</v>
      </c>
      <c r="BI74" t="s">
        <v>116</v>
      </c>
      <c r="BJ74" t="s">
        <v>258</v>
      </c>
      <c r="BK74" t="s">
        <v>66</v>
      </c>
      <c r="BL74">
        <v>0.97911637481381852</v>
      </c>
      <c r="BM74">
        <v>7820</v>
      </c>
      <c r="BN74" t="s">
        <v>117</v>
      </c>
      <c r="BO74" t="s">
        <v>175</v>
      </c>
      <c r="BP74">
        <v>4</v>
      </c>
      <c r="BQ74">
        <v>612.822</v>
      </c>
      <c r="BR74">
        <v>8.8986027556668783E-3</v>
      </c>
      <c r="BS74">
        <v>0.311593107830819</v>
      </c>
      <c r="BT74">
        <v>0.15434716497878107</v>
      </c>
      <c r="BU74">
        <v>8.3740000000000006</v>
      </c>
      <c r="BV74">
        <v>0.97907712190489249</v>
      </c>
      <c r="BW74">
        <v>7.5062579346041751</v>
      </c>
      <c r="BX74">
        <v>1</v>
      </c>
      <c r="BY74">
        <v>6</v>
      </c>
      <c r="BZ74">
        <v>47</v>
      </c>
    </row>
    <row r="75" spans="1:78" ht="16.5">
      <c r="A75" s="243" t="str">
        <f t="shared" si="19"/>
        <v>신화여객</v>
      </c>
      <c r="B75" s="124" t="str">
        <f t="shared" si="20"/>
        <v>정성수</v>
      </c>
      <c r="C75" s="125" t="str">
        <f t="shared" si="21"/>
        <v>A</v>
      </c>
      <c r="D75" s="126">
        <f t="shared" si="22"/>
        <v>0.96187499999999992</v>
      </c>
      <c r="E75" s="127">
        <f t="shared" si="23"/>
        <v>5877</v>
      </c>
      <c r="F75" s="128" t="str">
        <f t="shared" si="24"/>
        <v>526</v>
      </c>
      <c r="G75" s="129" t="str">
        <f t="shared" si="25"/>
        <v>72바1103</v>
      </c>
      <c r="H75" s="130">
        <f t="shared" si="26"/>
        <v>1</v>
      </c>
      <c r="I75" s="131">
        <f t="shared" si="27"/>
        <v>1312.2180000000001</v>
      </c>
      <c r="J75" s="132">
        <f t="shared" si="28"/>
        <v>1.1229521507338951E-2</v>
      </c>
      <c r="K75" s="132">
        <f t="shared" si="29"/>
        <v>0.29304443395898716</v>
      </c>
      <c r="L75" s="132">
        <f t="shared" si="30"/>
        <v>0.12421716513567105</v>
      </c>
      <c r="M75" s="133">
        <f t="shared" si="31"/>
        <v>6.98</v>
      </c>
      <c r="N75" s="134">
        <f t="shared" si="32"/>
        <v>0.1524136995529706</v>
      </c>
      <c r="O75" s="134">
        <f t="shared" si="33"/>
        <v>12.955164462002502</v>
      </c>
      <c r="P75" s="215">
        <f t="shared" si="34"/>
        <v>6</v>
      </c>
      <c r="Q75" s="216">
        <f t="shared" si="35"/>
        <v>2</v>
      </c>
      <c r="R75" s="216">
        <f t="shared" si="36"/>
        <v>170</v>
      </c>
      <c r="T75">
        <v>524</v>
      </c>
      <c r="U75">
        <v>5877</v>
      </c>
      <c r="V75" t="s">
        <v>302</v>
      </c>
      <c r="W75">
        <v>1312.2180000000001</v>
      </c>
      <c r="X75">
        <v>426.339</v>
      </c>
      <c r="Y75">
        <v>3.0779999999999998</v>
      </c>
      <c r="Z75">
        <v>6.98</v>
      </c>
      <c r="AA75">
        <v>86.797465000000003</v>
      </c>
      <c r="AB75">
        <v>0.97469399999999995</v>
      </c>
      <c r="AC75">
        <v>25.435514000000001</v>
      </c>
      <c r="AD75" s="1">
        <v>163</v>
      </c>
      <c r="AE75">
        <v>2</v>
      </c>
      <c r="AF75">
        <v>170</v>
      </c>
      <c r="AG75">
        <v>61</v>
      </c>
      <c r="AH75">
        <v>15.11816</v>
      </c>
      <c r="AI75">
        <v>0</v>
      </c>
      <c r="AJ75">
        <v>0</v>
      </c>
      <c r="AK75">
        <v>6</v>
      </c>
      <c r="AL75">
        <v>1166</v>
      </c>
      <c r="AM75">
        <v>0.96187499999999992</v>
      </c>
      <c r="AN75" t="s">
        <v>66</v>
      </c>
      <c r="AO75">
        <v>1312.2180000000001</v>
      </c>
      <c r="AP75" t="s">
        <v>535</v>
      </c>
      <c r="AQ75" t="s">
        <v>116</v>
      </c>
      <c r="AR75" t="s">
        <v>119</v>
      </c>
      <c r="AS75" t="s">
        <v>116</v>
      </c>
      <c r="AT75" t="s">
        <v>119</v>
      </c>
      <c r="AU75" t="s">
        <v>299</v>
      </c>
      <c r="AV75" t="s">
        <v>302</v>
      </c>
      <c r="AW75" t="s">
        <v>66</v>
      </c>
      <c r="AX75">
        <v>5877</v>
      </c>
      <c r="AY75" t="s">
        <v>411</v>
      </c>
      <c r="AZ75">
        <v>1</v>
      </c>
      <c r="BA75" t="s">
        <v>412</v>
      </c>
      <c r="BB75">
        <v>1</v>
      </c>
      <c r="BC75">
        <v>1</v>
      </c>
      <c r="BE75" t="s">
        <v>66</v>
      </c>
      <c r="BF75">
        <v>0</v>
      </c>
      <c r="BG75" t="s">
        <v>267</v>
      </c>
      <c r="BI75" t="s">
        <v>116</v>
      </c>
      <c r="BJ75" t="s">
        <v>302</v>
      </c>
      <c r="BK75" t="s">
        <v>66</v>
      </c>
      <c r="BL75">
        <v>0.96187499999999992</v>
      </c>
      <c r="BM75">
        <v>5877</v>
      </c>
      <c r="BN75" t="s">
        <v>119</v>
      </c>
      <c r="BO75" t="s">
        <v>299</v>
      </c>
      <c r="BP75">
        <v>1</v>
      </c>
      <c r="BQ75">
        <v>1312.2180000000001</v>
      </c>
      <c r="BR75">
        <v>1.1229521507338951E-2</v>
      </c>
      <c r="BS75">
        <v>0.29304443395898716</v>
      </c>
      <c r="BT75">
        <v>0.12421716513567105</v>
      </c>
      <c r="BU75">
        <v>6.98</v>
      </c>
      <c r="BV75">
        <v>0.1524136995529706</v>
      </c>
      <c r="BW75">
        <v>12.955164462002502</v>
      </c>
      <c r="BX75">
        <v>6</v>
      </c>
      <c r="BY75">
        <v>2</v>
      </c>
      <c r="BZ75">
        <v>170</v>
      </c>
    </row>
    <row r="76" spans="1:78" ht="16.5">
      <c r="A76" s="244" t="str">
        <f t="shared" si="19"/>
        <v>신화여객</v>
      </c>
      <c r="B76" s="108" t="str">
        <f t="shared" si="20"/>
        <v>정영환</v>
      </c>
      <c r="C76" s="109" t="str">
        <f t="shared" si="21"/>
        <v>F</v>
      </c>
      <c r="D76" s="110">
        <f t="shared" si="22"/>
        <v>0.76417953148032702</v>
      </c>
      <c r="E76" s="111">
        <f t="shared" si="23"/>
        <v>4021</v>
      </c>
      <c r="F76" s="112" t="str">
        <f t="shared" si="24"/>
        <v>34</v>
      </c>
      <c r="G76" s="113" t="str">
        <f t="shared" si="25"/>
        <v>71바5106</v>
      </c>
      <c r="H76" s="114">
        <f t="shared" si="26"/>
        <v>7</v>
      </c>
      <c r="I76" s="115">
        <f t="shared" si="27"/>
        <v>7242.2080000000005</v>
      </c>
      <c r="J76" s="116">
        <f t="shared" si="28"/>
        <v>3.2372205978928488E-2</v>
      </c>
      <c r="K76" s="116">
        <f t="shared" si="29"/>
        <v>0.39266777173963496</v>
      </c>
      <c r="L76" s="116">
        <f t="shared" si="30"/>
        <v>0.21637047706997645</v>
      </c>
      <c r="M76" s="117">
        <f t="shared" si="31"/>
        <v>14.731</v>
      </c>
      <c r="N76" s="118">
        <f t="shared" si="32"/>
        <v>2.8444363928790777</v>
      </c>
      <c r="O76" s="118">
        <f t="shared" si="33"/>
        <v>37.571414684582379</v>
      </c>
      <c r="P76" s="217">
        <f t="shared" si="34"/>
        <v>141</v>
      </c>
      <c r="Q76" s="218">
        <f t="shared" si="35"/>
        <v>206</v>
      </c>
      <c r="R76" s="218">
        <f t="shared" si="36"/>
        <v>2721</v>
      </c>
      <c r="T76">
        <v>524</v>
      </c>
      <c r="U76">
        <v>4021</v>
      </c>
      <c r="V76" t="s">
        <v>266</v>
      </c>
      <c r="W76">
        <v>7242.2079999999996</v>
      </c>
      <c r="X76">
        <v>3665.8240000000001</v>
      </c>
      <c r="Y76">
        <v>1.976</v>
      </c>
      <c r="Z76">
        <v>14.731</v>
      </c>
      <c r="AA76">
        <v>492.506844</v>
      </c>
      <c r="AB76">
        <v>15.943533</v>
      </c>
      <c r="AC76">
        <v>193.39156500000001</v>
      </c>
      <c r="AD76" s="1">
        <v>1567</v>
      </c>
      <c r="AE76">
        <v>206</v>
      </c>
      <c r="AF76">
        <v>2721</v>
      </c>
      <c r="AG76">
        <v>80</v>
      </c>
      <c r="AH76">
        <v>14.704786</v>
      </c>
      <c r="AI76">
        <v>5335.4</v>
      </c>
      <c r="AJ76">
        <v>0</v>
      </c>
      <c r="AK76">
        <v>141</v>
      </c>
      <c r="AL76">
        <v>48330</v>
      </c>
      <c r="AM76">
        <v>0.76417953148032702</v>
      </c>
      <c r="AN76" t="s">
        <v>70</v>
      </c>
      <c r="AO76">
        <v>5626.4840000000004</v>
      </c>
      <c r="AP76" t="s">
        <v>536</v>
      </c>
      <c r="AQ76" t="s">
        <v>116</v>
      </c>
      <c r="AR76" t="s">
        <v>117</v>
      </c>
      <c r="AS76" t="s">
        <v>116</v>
      </c>
      <c r="AT76" t="s">
        <v>117</v>
      </c>
      <c r="AU76" t="s">
        <v>170</v>
      </c>
      <c r="AV76" t="s">
        <v>266</v>
      </c>
      <c r="AW76" t="s">
        <v>70</v>
      </c>
      <c r="AX76">
        <v>4021</v>
      </c>
      <c r="AY76" t="s">
        <v>375</v>
      </c>
      <c r="AZ76">
        <v>6</v>
      </c>
      <c r="BA76" t="s">
        <v>389</v>
      </c>
      <c r="BB76">
        <v>7</v>
      </c>
      <c r="BC76">
        <v>1</v>
      </c>
      <c r="BE76" t="s">
        <v>70</v>
      </c>
      <c r="BF76">
        <v>0</v>
      </c>
      <c r="BG76" t="s">
        <v>267</v>
      </c>
      <c r="BI76" t="s">
        <v>116</v>
      </c>
      <c r="BJ76" t="s">
        <v>266</v>
      </c>
      <c r="BK76" t="s">
        <v>70</v>
      </c>
      <c r="BL76">
        <v>0.76417953148032702</v>
      </c>
      <c r="BM76">
        <v>4021</v>
      </c>
      <c r="BN76" t="s">
        <v>117</v>
      </c>
      <c r="BO76" t="s">
        <v>170</v>
      </c>
      <c r="BP76">
        <v>7</v>
      </c>
      <c r="BQ76">
        <v>7242.2080000000005</v>
      </c>
      <c r="BR76">
        <v>3.2372205978928488E-2</v>
      </c>
      <c r="BS76">
        <v>0.39266777173963496</v>
      </c>
      <c r="BT76">
        <v>0.21637047706997645</v>
      </c>
      <c r="BU76">
        <v>14.731</v>
      </c>
      <c r="BV76">
        <v>2.8444363928790777</v>
      </c>
      <c r="BW76">
        <v>37.571414684582379</v>
      </c>
      <c r="BX76">
        <v>141</v>
      </c>
      <c r="BY76">
        <v>206</v>
      </c>
      <c r="BZ76">
        <v>2721</v>
      </c>
    </row>
    <row r="77" spans="1:78" ht="16.5">
      <c r="A77" s="243" t="str">
        <f t="shared" si="19"/>
        <v>신화여객</v>
      </c>
      <c r="B77" s="124" t="str">
        <f t="shared" si="20"/>
        <v>정재호</v>
      </c>
      <c r="C77" s="125" t="str">
        <f t="shared" si="21"/>
        <v>C</v>
      </c>
      <c r="D77" s="126">
        <f t="shared" si="22"/>
        <v>0.86593749999999992</v>
      </c>
      <c r="E77" s="127">
        <f t="shared" si="23"/>
        <v>8292</v>
      </c>
      <c r="F77" s="128" t="str">
        <f t="shared" si="24"/>
        <v>526</v>
      </c>
      <c r="G77" s="129" t="str">
        <f t="shared" si="25"/>
        <v>71바6155</v>
      </c>
      <c r="H77" s="130">
        <f t="shared" si="26"/>
        <v>1</v>
      </c>
      <c r="I77" s="131">
        <f t="shared" si="27"/>
        <v>2128.3310000000001</v>
      </c>
      <c r="J77" s="132">
        <f t="shared" si="28"/>
        <v>4.8090026921251611E-2</v>
      </c>
      <c r="K77" s="132">
        <f t="shared" si="29"/>
        <v>0.34659537120759043</v>
      </c>
      <c r="L77" s="132">
        <f t="shared" si="30"/>
        <v>0.17102602931592875</v>
      </c>
      <c r="M77" s="133">
        <f t="shared" si="31"/>
        <v>10.375999999999999</v>
      </c>
      <c r="N77" s="134">
        <f t="shared" si="32"/>
        <v>0.32889621022293991</v>
      </c>
      <c r="O77" s="134">
        <f t="shared" si="33"/>
        <v>15.223196016033219</v>
      </c>
      <c r="P77" s="215">
        <f t="shared" si="34"/>
        <v>6</v>
      </c>
      <c r="Q77" s="216">
        <f t="shared" si="35"/>
        <v>7</v>
      </c>
      <c r="R77" s="216">
        <f t="shared" si="36"/>
        <v>324</v>
      </c>
      <c r="T77">
        <v>524</v>
      </c>
      <c r="U77">
        <v>8292</v>
      </c>
      <c r="V77" t="s">
        <v>352</v>
      </c>
      <c r="W77">
        <v>2128.3310000000001</v>
      </c>
      <c r="X77">
        <v>768.14700000000005</v>
      </c>
      <c r="Y77">
        <v>2.7709999999999999</v>
      </c>
      <c r="Z77">
        <v>10.375999999999999</v>
      </c>
      <c r="AA77">
        <v>144.61771899999999</v>
      </c>
      <c r="AB77">
        <v>6.9546700000000001</v>
      </c>
      <c r="AC77">
        <v>50.123832</v>
      </c>
      <c r="AD77" s="1">
        <v>364</v>
      </c>
      <c r="AE77">
        <v>7</v>
      </c>
      <c r="AF77">
        <v>324</v>
      </c>
      <c r="AG77">
        <v>70</v>
      </c>
      <c r="AH77">
        <v>14.716944</v>
      </c>
      <c r="AI77">
        <v>21.2</v>
      </c>
      <c r="AJ77">
        <v>0</v>
      </c>
      <c r="AK77">
        <v>6</v>
      </c>
      <c r="AL77">
        <v>3233</v>
      </c>
      <c r="AM77">
        <v>0.86593749999999992</v>
      </c>
      <c r="AN77" t="s">
        <v>69</v>
      </c>
      <c r="AO77">
        <v>2128.3310000000001</v>
      </c>
      <c r="AP77" t="s">
        <v>537</v>
      </c>
      <c r="AQ77" t="s">
        <v>116</v>
      </c>
      <c r="AR77" t="s">
        <v>119</v>
      </c>
      <c r="AS77" t="s">
        <v>116</v>
      </c>
      <c r="AT77" t="s">
        <v>119</v>
      </c>
      <c r="AU77" t="s">
        <v>304</v>
      </c>
      <c r="AV77" t="s">
        <v>352</v>
      </c>
      <c r="AW77" t="s">
        <v>69</v>
      </c>
      <c r="AX77">
        <v>8292</v>
      </c>
      <c r="AY77" t="s">
        <v>363</v>
      </c>
      <c r="AZ77">
        <v>3</v>
      </c>
      <c r="BA77" t="s">
        <v>341</v>
      </c>
      <c r="BB77">
        <v>1</v>
      </c>
      <c r="BC77">
        <v>1</v>
      </c>
      <c r="BE77" t="s">
        <v>68</v>
      </c>
      <c r="BF77">
        <v>-1</v>
      </c>
      <c r="BG77" t="s">
        <v>348</v>
      </c>
      <c r="BI77" t="s">
        <v>116</v>
      </c>
      <c r="BJ77" t="s">
        <v>352</v>
      </c>
      <c r="BK77" t="s">
        <v>69</v>
      </c>
      <c r="BL77">
        <v>0.86593749999999992</v>
      </c>
      <c r="BM77">
        <v>8292</v>
      </c>
      <c r="BN77" t="s">
        <v>119</v>
      </c>
      <c r="BO77" t="s">
        <v>304</v>
      </c>
      <c r="BP77">
        <v>1</v>
      </c>
      <c r="BQ77">
        <v>2128.3310000000001</v>
      </c>
      <c r="BR77">
        <v>4.8090026921251611E-2</v>
      </c>
      <c r="BS77">
        <v>0.34659537120759043</v>
      </c>
      <c r="BT77">
        <v>0.17102602931592875</v>
      </c>
      <c r="BU77">
        <v>10.375999999999999</v>
      </c>
      <c r="BV77">
        <v>0.32889621022293991</v>
      </c>
      <c r="BW77">
        <v>15.223196016033219</v>
      </c>
      <c r="BX77">
        <v>6</v>
      </c>
      <c r="BY77">
        <v>7</v>
      </c>
      <c r="BZ77">
        <v>324</v>
      </c>
    </row>
    <row r="78" spans="1:78" ht="16.5">
      <c r="A78" s="244" t="str">
        <f t="shared" si="19"/>
        <v>신화여객</v>
      </c>
      <c r="B78" s="108" t="str">
        <f t="shared" si="20"/>
        <v>정태훈</v>
      </c>
      <c r="C78" s="109" t="str">
        <f t="shared" si="21"/>
        <v>B</v>
      </c>
      <c r="D78" s="110">
        <f t="shared" si="22"/>
        <v>0.90846153846153843</v>
      </c>
      <c r="E78" s="111">
        <f t="shared" si="23"/>
        <v>6505</v>
      </c>
      <c r="F78" s="112" t="str">
        <f t="shared" si="24"/>
        <v>34</v>
      </c>
      <c r="G78" s="113" t="str">
        <f t="shared" si="25"/>
        <v>71바5104</v>
      </c>
      <c r="H78" s="114">
        <f t="shared" si="26"/>
        <v>1</v>
      </c>
      <c r="I78" s="115">
        <f t="shared" si="27"/>
        <v>2397.3629999999998</v>
      </c>
      <c r="J78" s="116">
        <f t="shared" si="28"/>
        <v>4.2524250325985696E-4</v>
      </c>
      <c r="K78" s="116">
        <f t="shared" si="29"/>
        <v>0.30203595600802763</v>
      </c>
      <c r="L78" s="116">
        <f t="shared" si="30"/>
        <v>3.4204248584799216E-2</v>
      </c>
      <c r="M78" s="117">
        <f t="shared" si="31"/>
        <v>10.003</v>
      </c>
      <c r="N78" s="118">
        <f t="shared" si="32"/>
        <v>1.2930874464985069</v>
      </c>
      <c r="O78" s="118">
        <f t="shared" si="33"/>
        <v>2.6695998895453048</v>
      </c>
      <c r="P78" s="217">
        <f t="shared" si="34"/>
        <v>0</v>
      </c>
      <c r="Q78" s="218">
        <f t="shared" si="35"/>
        <v>31</v>
      </c>
      <c r="R78" s="218">
        <f t="shared" si="36"/>
        <v>64</v>
      </c>
      <c r="T78">
        <v>524</v>
      </c>
      <c r="U78">
        <v>6505</v>
      </c>
      <c r="V78" t="s">
        <v>327</v>
      </c>
      <c r="W78">
        <v>2397.3629999999998</v>
      </c>
      <c r="X78">
        <v>1015.026</v>
      </c>
      <c r="Y78">
        <v>2.3620000000000001</v>
      </c>
      <c r="Z78">
        <v>10.003</v>
      </c>
      <c r="AA78">
        <v>151.478273</v>
      </c>
      <c r="AB78">
        <v>6.4415E-2</v>
      </c>
      <c r="AC78">
        <v>45.751885000000001</v>
      </c>
      <c r="AD78" s="1">
        <v>82</v>
      </c>
      <c r="AE78">
        <v>31</v>
      </c>
      <c r="AF78">
        <v>64</v>
      </c>
      <c r="AG78">
        <v>76</v>
      </c>
      <c r="AH78">
        <v>15.826447</v>
      </c>
      <c r="AI78">
        <v>376</v>
      </c>
      <c r="AJ78">
        <v>0</v>
      </c>
      <c r="AK78">
        <v>0</v>
      </c>
      <c r="AL78">
        <v>0</v>
      </c>
      <c r="AM78">
        <v>0.90846153846153843</v>
      </c>
      <c r="AN78" t="s">
        <v>68</v>
      </c>
      <c r="AO78">
        <v>2397.3629999999998</v>
      </c>
      <c r="AP78" t="s">
        <v>538</v>
      </c>
      <c r="AQ78" t="s">
        <v>116</v>
      </c>
      <c r="AR78" t="s">
        <v>117</v>
      </c>
      <c r="AS78" t="s">
        <v>116</v>
      </c>
      <c r="AT78" t="s">
        <v>117</v>
      </c>
      <c r="AU78" t="s">
        <v>320</v>
      </c>
      <c r="AV78" t="s">
        <v>327</v>
      </c>
      <c r="AW78" t="s">
        <v>68</v>
      </c>
      <c r="AX78">
        <v>6505</v>
      </c>
      <c r="AY78" t="s">
        <v>377</v>
      </c>
      <c r="AZ78">
        <v>6</v>
      </c>
      <c r="BA78" t="s">
        <v>427</v>
      </c>
      <c r="BB78">
        <v>1</v>
      </c>
      <c r="BC78">
        <v>1</v>
      </c>
      <c r="BE78" t="s">
        <v>69</v>
      </c>
      <c r="BF78">
        <v>1</v>
      </c>
      <c r="BG78" t="s">
        <v>306</v>
      </c>
      <c r="BI78" t="s">
        <v>116</v>
      </c>
      <c r="BJ78" t="s">
        <v>327</v>
      </c>
      <c r="BK78" t="s">
        <v>68</v>
      </c>
      <c r="BL78">
        <v>0.90846153846153843</v>
      </c>
      <c r="BM78">
        <v>6505</v>
      </c>
      <c r="BN78" t="s">
        <v>117</v>
      </c>
      <c r="BO78" t="s">
        <v>320</v>
      </c>
      <c r="BP78">
        <v>1</v>
      </c>
      <c r="BQ78">
        <v>2397.3629999999998</v>
      </c>
      <c r="BR78">
        <v>4.2524250325985696E-4</v>
      </c>
      <c r="BS78">
        <v>0.30203595600802763</v>
      </c>
      <c r="BT78">
        <v>3.4204248584799216E-2</v>
      </c>
      <c r="BU78">
        <v>10.003</v>
      </c>
      <c r="BV78">
        <v>1.2930874464985069</v>
      </c>
      <c r="BW78">
        <v>2.6695998895453048</v>
      </c>
      <c r="BX78">
        <v>0</v>
      </c>
      <c r="BY78">
        <v>31</v>
      </c>
      <c r="BZ78">
        <v>64</v>
      </c>
    </row>
    <row r="79" spans="1:78" ht="16.5">
      <c r="A79" s="243" t="str">
        <f t="shared" si="19"/>
        <v>신화여객</v>
      </c>
      <c r="B79" s="124" t="str">
        <f t="shared" si="20"/>
        <v>조성근</v>
      </c>
      <c r="C79" s="125" t="str">
        <f t="shared" si="21"/>
        <v>C</v>
      </c>
      <c r="D79" s="126">
        <f t="shared" si="22"/>
        <v>0.87501711835606732</v>
      </c>
      <c r="E79" s="127">
        <f t="shared" si="23"/>
        <v>7970</v>
      </c>
      <c r="F79" s="128" t="str">
        <f t="shared" si="24"/>
        <v>34</v>
      </c>
      <c r="G79" s="129" t="str">
        <f t="shared" si="25"/>
        <v>72바1473</v>
      </c>
      <c r="H79" s="130">
        <f t="shared" si="26"/>
        <v>5</v>
      </c>
      <c r="I79" s="131">
        <f t="shared" si="27"/>
        <v>3464.248</v>
      </c>
      <c r="J79" s="132">
        <f t="shared" si="28"/>
        <v>3.2850066762191064E-2</v>
      </c>
      <c r="K79" s="132">
        <f t="shared" si="29"/>
        <v>0.34881136911543648</v>
      </c>
      <c r="L79" s="132">
        <f t="shared" si="30"/>
        <v>0.23006436028829344</v>
      </c>
      <c r="M79" s="133">
        <f t="shared" si="31"/>
        <v>12.484</v>
      </c>
      <c r="N79" s="134">
        <f t="shared" si="32"/>
        <v>0.51959328546916961</v>
      </c>
      <c r="O79" s="134">
        <f t="shared" si="33"/>
        <v>24.507483297962501</v>
      </c>
      <c r="P79" s="215">
        <f t="shared" si="34"/>
        <v>24</v>
      </c>
      <c r="Q79" s="216">
        <f t="shared" si="35"/>
        <v>18</v>
      </c>
      <c r="R79" s="216">
        <f t="shared" si="36"/>
        <v>849</v>
      </c>
      <c r="T79">
        <v>524</v>
      </c>
      <c r="U79">
        <v>7970</v>
      </c>
      <c r="V79" t="s">
        <v>246</v>
      </c>
      <c r="W79">
        <v>3464.248</v>
      </c>
      <c r="X79">
        <v>1558.8969999999999</v>
      </c>
      <c r="Y79">
        <v>2.222</v>
      </c>
      <c r="Z79">
        <v>12.484</v>
      </c>
      <c r="AA79">
        <v>215.852712</v>
      </c>
      <c r="AB79">
        <v>7.090776</v>
      </c>
      <c r="AC79">
        <v>75.291880000000006</v>
      </c>
      <c r="AD79" s="1">
        <v>797</v>
      </c>
      <c r="AE79">
        <v>18</v>
      </c>
      <c r="AF79">
        <v>849</v>
      </c>
      <c r="AG79">
        <v>76</v>
      </c>
      <c r="AH79">
        <v>16.049128</v>
      </c>
      <c r="AI79">
        <v>2433</v>
      </c>
      <c r="AJ79">
        <v>0</v>
      </c>
      <c r="AK79">
        <v>24</v>
      </c>
      <c r="AL79">
        <v>7630</v>
      </c>
      <c r="AM79">
        <v>0.87501711835606732</v>
      </c>
      <c r="AN79" t="s">
        <v>69</v>
      </c>
      <c r="AO79">
        <v>1979.827</v>
      </c>
      <c r="AP79" t="s">
        <v>539</v>
      </c>
      <c r="AQ79" t="s">
        <v>116</v>
      </c>
      <c r="AR79" t="s">
        <v>117</v>
      </c>
      <c r="AS79" t="s">
        <v>116</v>
      </c>
      <c r="AT79" t="s">
        <v>117</v>
      </c>
      <c r="AU79" t="s">
        <v>187</v>
      </c>
      <c r="AV79" t="s">
        <v>246</v>
      </c>
      <c r="AW79" t="s">
        <v>69</v>
      </c>
      <c r="AX79">
        <v>7970</v>
      </c>
      <c r="AY79" t="s">
        <v>368</v>
      </c>
      <c r="AZ79">
        <v>6</v>
      </c>
      <c r="BA79" t="s">
        <v>330</v>
      </c>
      <c r="BB79">
        <v>5</v>
      </c>
      <c r="BC79">
        <v>1</v>
      </c>
      <c r="BE79" t="s">
        <v>69</v>
      </c>
      <c r="BF79">
        <v>0</v>
      </c>
      <c r="BG79" t="s">
        <v>267</v>
      </c>
      <c r="BI79" t="s">
        <v>116</v>
      </c>
      <c r="BJ79" t="s">
        <v>246</v>
      </c>
      <c r="BK79" t="s">
        <v>69</v>
      </c>
      <c r="BL79">
        <v>0.87501711835606732</v>
      </c>
      <c r="BM79">
        <v>7970</v>
      </c>
      <c r="BN79" t="s">
        <v>117</v>
      </c>
      <c r="BO79" t="s">
        <v>187</v>
      </c>
      <c r="BP79">
        <v>5</v>
      </c>
      <c r="BQ79">
        <v>3464.248</v>
      </c>
      <c r="BR79">
        <v>3.2850066762191064E-2</v>
      </c>
      <c r="BS79">
        <v>0.34881136911543648</v>
      </c>
      <c r="BT79">
        <v>0.23006436028829344</v>
      </c>
      <c r="BU79">
        <v>12.484</v>
      </c>
      <c r="BV79">
        <v>0.51959328546916961</v>
      </c>
      <c r="BW79">
        <v>24.507483297962501</v>
      </c>
      <c r="BX79">
        <v>24</v>
      </c>
      <c r="BY79">
        <v>18</v>
      </c>
      <c r="BZ79">
        <v>849</v>
      </c>
    </row>
    <row r="80" spans="1:78" ht="16.5">
      <c r="A80" s="244" t="str">
        <f t="shared" si="19"/>
        <v>신화여객</v>
      </c>
      <c r="B80" s="108" t="str">
        <f t="shared" si="20"/>
        <v>조집현</v>
      </c>
      <c r="C80" s="109" t="str">
        <f t="shared" si="21"/>
        <v>B</v>
      </c>
      <c r="D80" s="110">
        <f t="shared" si="22"/>
        <v>0.90156249999999993</v>
      </c>
      <c r="E80" s="111">
        <f t="shared" si="23"/>
        <v>8805</v>
      </c>
      <c r="F80" s="112" t="str">
        <f t="shared" si="24"/>
        <v>526</v>
      </c>
      <c r="G80" s="113" t="str">
        <f t="shared" si="25"/>
        <v>71바6155</v>
      </c>
      <c r="H80" s="114">
        <f t="shared" si="26"/>
        <v>1</v>
      </c>
      <c r="I80" s="115">
        <f t="shared" si="27"/>
        <v>2192.3809999999999</v>
      </c>
      <c r="J80" s="116">
        <f t="shared" si="28"/>
        <v>2.678186725692969E-2</v>
      </c>
      <c r="K80" s="116">
        <f t="shared" si="29"/>
        <v>0.316703937021314</v>
      </c>
      <c r="L80" s="116">
        <f t="shared" si="30"/>
        <v>0.22806254934703413</v>
      </c>
      <c r="M80" s="117">
        <f t="shared" si="31"/>
        <v>9.1150000000000002</v>
      </c>
      <c r="N80" s="118">
        <f t="shared" si="32"/>
        <v>0.27367505921644097</v>
      </c>
      <c r="O80" s="118">
        <f t="shared" si="33"/>
        <v>9.4417895429672125</v>
      </c>
      <c r="P80" s="217">
        <f t="shared" si="34"/>
        <v>3</v>
      </c>
      <c r="Q80" s="218">
        <f t="shared" si="35"/>
        <v>6</v>
      </c>
      <c r="R80" s="218">
        <f t="shared" si="36"/>
        <v>207</v>
      </c>
      <c r="T80">
        <v>524</v>
      </c>
      <c r="U80">
        <v>8805</v>
      </c>
      <c r="V80" t="s">
        <v>303</v>
      </c>
      <c r="W80">
        <v>2192.3809999999999</v>
      </c>
      <c r="X80">
        <v>760.04300000000001</v>
      </c>
      <c r="Y80">
        <v>2.8849999999999998</v>
      </c>
      <c r="Z80">
        <v>9.1150000000000002</v>
      </c>
      <c r="AA80">
        <v>142.247998</v>
      </c>
      <c r="AB80">
        <v>3.8096670000000001</v>
      </c>
      <c r="AC80">
        <v>45.050500999999997</v>
      </c>
      <c r="AD80" s="1">
        <v>500</v>
      </c>
      <c r="AE80">
        <v>6</v>
      </c>
      <c r="AF80">
        <v>207</v>
      </c>
      <c r="AG80">
        <v>68</v>
      </c>
      <c r="AH80">
        <v>15.412385</v>
      </c>
      <c r="AI80">
        <v>42</v>
      </c>
      <c r="AJ80">
        <v>0</v>
      </c>
      <c r="AK80">
        <v>3</v>
      </c>
      <c r="AL80">
        <v>1240</v>
      </c>
      <c r="AM80">
        <v>0.90156249999999993</v>
      </c>
      <c r="AN80" t="s">
        <v>68</v>
      </c>
      <c r="AO80">
        <v>2192.3809999999999</v>
      </c>
      <c r="AP80" t="s">
        <v>540</v>
      </c>
      <c r="AQ80" t="s">
        <v>116</v>
      </c>
      <c r="AR80" t="s">
        <v>119</v>
      </c>
      <c r="AS80" t="s">
        <v>116</v>
      </c>
      <c r="AT80" t="s">
        <v>119</v>
      </c>
      <c r="AU80" t="s">
        <v>304</v>
      </c>
      <c r="AV80" t="s">
        <v>303</v>
      </c>
      <c r="AW80" t="s">
        <v>68</v>
      </c>
      <c r="AX80">
        <v>8805</v>
      </c>
      <c r="AY80" t="s">
        <v>370</v>
      </c>
      <c r="AZ80">
        <v>5</v>
      </c>
      <c r="BA80" t="s">
        <v>414</v>
      </c>
      <c r="BB80">
        <v>1</v>
      </c>
      <c r="BC80">
        <v>1</v>
      </c>
      <c r="BE80" t="s">
        <v>68</v>
      </c>
      <c r="BF80">
        <v>0</v>
      </c>
      <c r="BG80" t="s">
        <v>267</v>
      </c>
      <c r="BI80" t="s">
        <v>116</v>
      </c>
      <c r="BJ80" t="s">
        <v>303</v>
      </c>
      <c r="BK80" t="s">
        <v>68</v>
      </c>
      <c r="BL80">
        <v>0.90156249999999993</v>
      </c>
      <c r="BM80">
        <v>8805</v>
      </c>
      <c r="BN80" t="s">
        <v>119</v>
      </c>
      <c r="BO80" t="s">
        <v>304</v>
      </c>
      <c r="BP80">
        <v>1</v>
      </c>
      <c r="BQ80">
        <v>2192.3809999999999</v>
      </c>
      <c r="BR80">
        <v>2.678186725692969E-2</v>
      </c>
      <c r="BS80">
        <v>0.316703937021314</v>
      </c>
      <c r="BT80">
        <v>0.22806254934703413</v>
      </c>
      <c r="BU80">
        <v>9.1150000000000002</v>
      </c>
      <c r="BV80">
        <v>0.27367505921644097</v>
      </c>
      <c r="BW80">
        <v>9.4417895429672125</v>
      </c>
      <c r="BX80">
        <v>3</v>
      </c>
      <c r="BY80">
        <v>6</v>
      </c>
      <c r="BZ80">
        <v>207</v>
      </c>
    </row>
    <row r="81" spans="1:78" ht="16.5">
      <c r="A81" s="243" t="str">
        <f t="shared" si="19"/>
        <v>신화여객</v>
      </c>
      <c r="B81" s="124" t="str">
        <f t="shared" si="20"/>
        <v>조해주</v>
      </c>
      <c r="C81" s="125" t="str">
        <f t="shared" si="21"/>
        <v>D</v>
      </c>
      <c r="D81" s="126">
        <f t="shared" si="22"/>
        <v>0.84567320660556633</v>
      </c>
      <c r="E81" s="127">
        <f t="shared" si="23"/>
        <v>8257</v>
      </c>
      <c r="F81" s="128" t="str">
        <f t="shared" si="24"/>
        <v>526</v>
      </c>
      <c r="G81" s="129" t="str">
        <f t="shared" si="25"/>
        <v>71바5102</v>
      </c>
      <c r="H81" s="130">
        <f t="shared" si="26"/>
        <v>4</v>
      </c>
      <c r="I81" s="131">
        <f t="shared" si="27"/>
        <v>3921.3329999999996</v>
      </c>
      <c r="J81" s="132">
        <f t="shared" si="28"/>
        <v>5.8345423183383788E-2</v>
      </c>
      <c r="K81" s="132">
        <f t="shared" si="29"/>
        <v>0.36162175131738489</v>
      </c>
      <c r="L81" s="132">
        <f t="shared" si="30"/>
        <v>0.24098947985289698</v>
      </c>
      <c r="M81" s="133">
        <f t="shared" si="31"/>
        <v>10.433</v>
      </c>
      <c r="N81" s="134">
        <f t="shared" si="32"/>
        <v>0.76504596778697453</v>
      </c>
      <c r="O81" s="134">
        <f t="shared" si="33"/>
        <v>28.536214598454151</v>
      </c>
      <c r="P81" s="215">
        <f t="shared" si="34"/>
        <v>59</v>
      </c>
      <c r="Q81" s="216">
        <f t="shared" si="35"/>
        <v>30</v>
      </c>
      <c r="R81" s="216">
        <f t="shared" si="36"/>
        <v>1119</v>
      </c>
      <c r="T81">
        <v>524</v>
      </c>
      <c r="U81">
        <v>8257</v>
      </c>
      <c r="V81" t="s">
        <v>353</v>
      </c>
      <c r="W81">
        <v>3921.3330000000001</v>
      </c>
      <c r="X81">
        <v>1478.451</v>
      </c>
      <c r="Y81">
        <v>2.6520000000000001</v>
      </c>
      <c r="Z81">
        <v>10.433</v>
      </c>
      <c r="AA81">
        <v>278.69797</v>
      </c>
      <c r="AB81">
        <v>16.260750999999999</v>
      </c>
      <c r="AC81">
        <v>100.783248</v>
      </c>
      <c r="AD81" s="1">
        <v>945</v>
      </c>
      <c r="AE81">
        <v>30</v>
      </c>
      <c r="AF81">
        <v>1119</v>
      </c>
      <c r="AG81">
        <v>81</v>
      </c>
      <c r="AH81">
        <v>14.070188</v>
      </c>
      <c r="AI81">
        <v>281.10000000000002</v>
      </c>
      <c r="AJ81">
        <v>0</v>
      </c>
      <c r="AK81">
        <v>59</v>
      </c>
      <c r="AL81">
        <v>33124</v>
      </c>
      <c r="AM81">
        <v>0.84567320660556633</v>
      </c>
      <c r="AN81" t="s">
        <v>67</v>
      </c>
      <c r="AO81">
        <v>2445.0189999999998</v>
      </c>
      <c r="AP81" t="s">
        <v>541</v>
      </c>
      <c r="AQ81" t="s">
        <v>116</v>
      </c>
      <c r="AR81" t="s">
        <v>119</v>
      </c>
      <c r="AS81" t="s">
        <v>116</v>
      </c>
      <c r="AT81" t="s">
        <v>119</v>
      </c>
      <c r="AU81" t="s">
        <v>421</v>
      </c>
      <c r="AV81" t="s">
        <v>353</v>
      </c>
      <c r="AW81" t="s">
        <v>67</v>
      </c>
      <c r="AX81">
        <v>8257</v>
      </c>
      <c r="AY81" t="s">
        <v>376</v>
      </c>
      <c r="AZ81">
        <v>3</v>
      </c>
      <c r="BA81" t="s">
        <v>308</v>
      </c>
      <c r="BB81">
        <v>4</v>
      </c>
      <c r="BC81">
        <v>1</v>
      </c>
      <c r="BE81" t="s">
        <v>67</v>
      </c>
      <c r="BF81">
        <v>0</v>
      </c>
      <c r="BG81" t="s">
        <v>267</v>
      </c>
      <c r="BI81" t="s">
        <v>116</v>
      </c>
      <c r="BJ81" t="s">
        <v>353</v>
      </c>
      <c r="BK81" t="s">
        <v>67</v>
      </c>
      <c r="BL81">
        <v>0.84567320660556633</v>
      </c>
      <c r="BM81">
        <v>8257</v>
      </c>
      <c r="BN81" t="s">
        <v>119</v>
      </c>
      <c r="BO81" t="s">
        <v>421</v>
      </c>
      <c r="BP81">
        <v>4</v>
      </c>
      <c r="BQ81">
        <v>3921.3329999999996</v>
      </c>
      <c r="BR81">
        <v>5.8345423183383788E-2</v>
      </c>
      <c r="BS81">
        <v>0.36162175131738489</v>
      </c>
      <c r="BT81">
        <v>0.24098947985289695</v>
      </c>
      <c r="BU81">
        <v>10.433</v>
      </c>
      <c r="BV81">
        <v>0.76504596778697453</v>
      </c>
      <c r="BW81">
        <v>28.536214598454151</v>
      </c>
      <c r="BX81">
        <v>59</v>
      </c>
      <c r="BY81">
        <v>30</v>
      </c>
      <c r="BZ81">
        <v>1119</v>
      </c>
    </row>
    <row r="82" spans="1:78" ht="16.5">
      <c r="A82" s="244" t="str">
        <f t="shared" si="19"/>
        <v>신화여객</v>
      </c>
      <c r="B82" s="108" t="str">
        <f t="shared" si="20"/>
        <v>주상건</v>
      </c>
      <c r="C82" s="109" t="str">
        <f t="shared" si="21"/>
        <v>C</v>
      </c>
      <c r="D82" s="110">
        <f t="shared" si="22"/>
        <v>0.85023859127146861</v>
      </c>
      <c r="E82" s="111">
        <f t="shared" si="23"/>
        <v>517</v>
      </c>
      <c r="F82" s="112" t="str">
        <f t="shared" si="24"/>
        <v>34</v>
      </c>
      <c r="G82" s="113" t="str">
        <f t="shared" si="25"/>
        <v>71바6154</v>
      </c>
      <c r="H82" s="114">
        <f t="shared" si="26"/>
        <v>10</v>
      </c>
      <c r="I82" s="115">
        <f t="shared" si="27"/>
        <v>2143.1589999999997</v>
      </c>
      <c r="J82" s="116">
        <f t="shared" si="28"/>
        <v>2.8092226843869778E-2</v>
      </c>
      <c r="K82" s="116">
        <f t="shared" si="29"/>
        <v>0.40617370050233981</v>
      </c>
      <c r="L82" s="116">
        <f t="shared" si="30"/>
        <v>0.20810401841393947</v>
      </c>
      <c r="M82" s="117">
        <f t="shared" si="31"/>
        <v>13.523</v>
      </c>
      <c r="N82" s="118">
        <f t="shared" si="32"/>
        <v>0.23330046907392316</v>
      </c>
      <c r="O82" s="118">
        <f t="shared" si="33"/>
        <v>42.600665652898371</v>
      </c>
      <c r="P82" s="217">
        <f t="shared" si="34"/>
        <v>45</v>
      </c>
      <c r="Q82" s="218">
        <f t="shared" si="35"/>
        <v>5</v>
      </c>
      <c r="R82" s="218">
        <f t="shared" si="36"/>
        <v>913</v>
      </c>
      <c r="T82">
        <v>524</v>
      </c>
      <c r="U82">
        <v>517</v>
      </c>
      <c r="V82" t="s">
        <v>247</v>
      </c>
      <c r="W82">
        <v>2143.1590000000001</v>
      </c>
      <c r="X82">
        <v>988.68200000000002</v>
      </c>
      <c r="Y82">
        <v>2.1680000000000001</v>
      </c>
      <c r="Z82">
        <v>13.523</v>
      </c>
      <c r="AA82">
        <v>140.95358200000001</v>
      </c>
      <c r="AB82">
        <v>3.9597000000000002</v>
      </c>
      <c r="AC82">
        <v>57.251638</v>
      </c>
      <c r="AD82" s="1">
        <v>446</v>
      </c>
      <c r="AE82">
        <v>5</v>
      </c>
      <c r="AF82">
        <v>913</v>
      </c>
      <c r="AG82">
        <v>75</v>
      </c>
      <c r="AH82">
        <v>15.204713999999999</v>
      </c>
      <c r="AI82">
        <v>1925.9</v>
      </c>
      <c r="AJ82">
        <v>0</v>
      </c>
      <c r="AK82">
        <v>45</v>
      </c>
      <c r="AL82">
        <v>16874</v>
      </c>
      <c r="AM82">
        <v>0.85023859127146861</v>
      </c>
      <c r="AN82" t="s">
        <v>69</v>
      </c>
      <c r="AO82">
        <v>418.91399999999999</v>
      </c>
      <c r="AP82" t="s">
        <v>542</v>
      </c>
      <c r="AQ82" t="s">
        <v>116</v>
      </c>
      <c r="AR82" t="s">
        <v>117</v>
      </c>
      <c r="AS82" t="s">
        <v>116</v>
      </c>
      <c r="AT82" t="s">
        <v>117</v>
      </c>
      <c r="AU82" t="s">
        <v>172</v>
      </c>
      <c r="AV82" t="s">
        <v>247</v>
      </c>
      <c r="AW82" t="s">
        <v>69</v>
      </c>
      <c r="AX82">
        <v>517</v>
      </c>
      <c r="AY82" t="s">
        <v>368</v>
      </c>
      <c r="AZ82">
        <v>11</v>
      </c>
      <c r="BA82" t="s">
        <v>399</v>
      </c>
      <c r="BB82">
        <v>10</v>
      </c>
      <c r="BC82">
        <v>1</v>
      </c>
      <c r="BE82" t="s">
        <v>67</v>
      </c>
      <c r="BF82">
        <v>1</v>
      </c>
      <c r="BG82" t="s">
        <v>306</v>
      </c>
      <c r="BI82" t="s">
        <v>116</v>
      </c>
      <c r="BJ82" t="s">
        <v>247</v>
      </c>
      <c r="BK82" t="s">
        <v>69</v>
      </c>
      <c r="BL82">
        <v>0.85023859127146861</v>
      </c>
      <c r="BM82">
        <v>517</v>
      </c>
      <c r="BN82" t="s">
        <v>117</v>
      </c>
      <c r="BO82" t="s">
        <v>172</v>
      </c>
      <c r="BP82">
        <v>10</v>
      </c>
      <c r="BQ82">
        <v>2143.1589999999997</v>
      </c>
      <c r="BR82">
        <v>2.8092226843869778E-2</v>
      </c>
      <c r="BS82">
        <v>0.40617370050233981</v>
      </c>
      <c r="BT82">
        <v>0.20810401841393941</v>
      </c>
      <c r="BU82">
        <v>13.523</v>
      </c>
      <c r="BV82">
        <v>0.23330046907392316</v>
      </c>
      <c r="BW82">
        <v>42.600665652898371</v>
      </c>
      <c r="BX82">
        <v>45</v>
      </c>
      <c r="BY82">
        <v>5</v>
      </c>
      <c r="BZ82">
        <v>913</v>
      </c>
    </row>
    <row r="83" spans="1:78" ht="16.5">
      <c r="A83" s="243" t="str">
        <f t="shared" si="19"/>
        <v>신화여객</v>
      </c>
      <c r="B83" s="124" t="str">
        <f t="shared" si="20"/>
        <v>채건</v>
      </c>
      <c r="C83" s="125" t="str">
        <f t="shared" si="21"/>
        <v>D</v>
      </c>
      <c r="D83" s="126">
        <f t="shared" si="22"/>
        <v>0.81070016666735112</v>
      </c>
      <c r="E83" s="127">
        <f t="shared" si="23"/>
        <v>6054</v>
      </c>
      <c r="F83" s="128" t="str">
        <f t="shared" si="24"/>
        <v>555</v>
      </c>
      <c r="G83" s="129" t="str">
        <f t="shared" si="25"/>
        <v>71바6153</v>
      </c>
      <c r="H83" s="130">
        <f t="shared" si="26"/>
        <v>9</v>
      </c>
      <c r="I83" s="131">
        <f t="shared" si="27"/>
        <v>1147.018</v>
      </c>
      <c r="J83" s="132">
        <f t="shared" si="28"/>
        <v>2.3980392821937889E-2</v>
      </c>
      <c r="K83" s="132">
        <f t="shared" si="29"/>
        <v>0.42784966360951904</v>
      </c>
      <c r="L83" s="132">
        <f t="shared" si="30"/>
        <v>0.1717497022714552</v>
      </c>
      <c r="M83" s="133">
        <f t="shared" si="31"/>
        <v>14.096</v>
      </c>
      <c r="N83" s="134">
        <f t="shared" si="32"/>
        <v>1.1333736698116332</v>
      </c>
      <c r="O83" s="134">
        <f t="shared" si="33"/>
        <v>20.923821596522462</v>
      </c>
      <c r="P83" s="215">
        <f t="shared" si="34"/>
        <v>26</v>
      </c>
      <c r="Q83" s="216">
        <f t="shared" si="35"/>
        <v>13</v>
      </c>
      <c r="R83" s="216">
        <f t="shared" si="36"/>
        <v>240</v>
      </c>
      <c r="T83">
        <v>524</v>
      </c>
      <c r="U83">
        <v>6054</v>
      </c>
      <c r="V83" t="s">
        <v>274</v>
      </c>
      <c r="W83">
        <v>1147.018</v>
      </c>
      <c r="X83">
        <v>539.98800000000006</v>
      </c>
      <c r="Y83">
        <v>2.1240000000000001</v>
      </c>
      <c r="Z83">
        <v>14.096</v>
      </c>
      <c r="AA83">
        <v>81.223314999999999</v>
      </c>
      <c r="AB83">
        <v>1.947767</v>
      </c>
      <c r="AC83">
        <v>34.751367999999999</v>
      </c>
      <c r="AD83" s="1">
        <v>197</v>
      </c>
      <c r="AE83">
        <v>13</v>
      </c>
      <c r="AF83">
        <v>240</v>
      </c>
      <c r="AG83">
        <v>87</v>
      </c>
      <c r="AH83">
        <v>14.121782</v>
      </c>
      <c r="AI83">
        <v>823</v>
      </c>
      <c r="AJ83">
        <v>13.4</v>
      </c>
      <c r="AK83">
        <v>26</v>
      </c>
      <c r="AL83">
        <v>17180</v>
      </c>
      <c r="AM83">
        <v>0.81070016666735112</v>
      </c>
      <c r="AN83" t="s">
        <v>67</v>
      </c>
      <c r="AO83">
        <v>195.77799999999999</v>
      </c>
      <c r="AP83" t="s">
        <v>543</v>
      </c>
      <c r="AQ83" t="s">
        <v>116</v>
      </c>
      <c r="AR83" t="s">
        <v>120</v>
      </c>
      <c r="AS83" t="s">
        <v>116</v>
      </c>
      <c r="AT83" t="s">
        <v>120</v>
      </c>
      <c r="AU83" t="s">
        <v>201</v>
      </c>
      <c r="AV83" t="s">
        <v>274</v>
      </c>
      <c r="AW83" t="s">
        <v>67</v>
      </c>
      <c r="AX83">
        <v>6054</v>
      </c>
      <c r="AY83" t="s">
        <v>429</v>
      </c>
      <c r="AZ83">
        <v>1</v>
      </c>
      <c r="BA83" t="s">
        <v>422</v>
      </c>
      <c r="BB83">
        <v>9</v>
      </c>
      <c r="BC83">
        <v>1</v>
      </c>
      <c r="BE83" t="s">
        <v>69</v>
      </c>
      <c r="BF83">
        <v>-1</v>
      </c>
      <c r="BG83" t="s">
        <v>348</v>
      </c>
      <c r="BI83" t="s">
        <v>116</v>
      </c>
      <c r="BJ83" t="s">
        <v>274</v>
      </c>
      <c r="BK83" t="s">
        <v>67</v>
      </c>
      <c r="BL83">
        <v>0.81070016666735112</v>
      </c>
      <c r="BM83">
        <v>6054</v>
      </c>
      <c r="BN83" t="s">
        <v>120</v>
      </c>
      <c r="BO83" t="s">
        <v>201</v>
      </c>
      <c r="BP83">
        <v>9</v>
      </c>
      <c r="BQ83">
        <v>1147.018</v>
      </c>
      <c r="BR83">
        <v>2.3980392821937889E-2</v>
      </c>
      <c r="BS83">
        <v>0.42784966360951904</v>
      </c>
      <c r="BT83">
        <v>0.1717497022714552</v>
      </c>
      <c r="BU83">
        <v>14.096</v>
      </c>
      <c r="BV83">
        <v>1.1333736698116332</v>
      </c>
      <c r="BW83">
        <v>20.923821596522462</v>
      </c>
      <c r="BX83">
        <v>26</v>
      </c>
      <c r="BY83">
        <v>13</v>
      </c>
      <c r="BZ83">
        <v>240</v>
      </c>
    </row>
    <row r="84" spans="1:78" ht="16.5">
      <c r="A84" s="244" t="str">
        <f t="shared" si="19"/>
        <v>신화여객</v>
      </c>
      <c r="B84" s="108" t="str">
        <f t="shared" si="20"/>
        <v>최동석</v>
      </c>
      <c r="C84" s="109" t="str">
        <f t="shared" si="21"/>
        <v>D</v>
      </c>
      <c r="D84" s="110">
        <f t="shared" si="22"/>
        <v>0.82520000000000004</v>
      </c>
      <c r="E84" s="111">
        <f t="shared" si="23"/>
        <v>3626</v>
      </c>
      <c r="F84" s="112" t="str">
        <f t="shared" si="24"/>
        <v>34</v>
      </c>
      <c r="G84" s="113" t="str">
        <f t="shared" si="25"/>
        <v>71바6160</v>
      </c>
      <c r="H84" s="114">
        <f t="shared" si="26"/>
        <v>1</v>
      </c>
      <c r="I84" s="115">
        <f t="shared" si="27"/>
        <v>2623.902</v>
      </c>
      <c r="J84" s="116">
        <f t="shared" si="28"/>
        <v>3.7656317299447226E-2</v>
      </c>
      <c r="K84" s="116">
        <f t="shared" si="29"/>
        <v>0.38604426622341126</v>
      </c>
      <c r="L84" s="116">
        <f t="shared" si="30"/>
        <v>0.29917275873870292</v>
      </c>
      <c r="M84" s="117">
        <f t="shared" si="31"/>
        <v>13.486000000000001</v>
      </c>
      <c r="N84" s="118">
        <f t="shared" si="32"/>
        <v>0.19055589728579803</v>
      </c>
      <c r="O84" s="118">
        <f t="shared" si="33"/>
        <v>17.874143165407855</v>
      </c>
      <c r="P84" s="217">
        <f t="shared" si="34"/>
        <v>28</v>
      </c>
      <c r="Q84" s="218">
        <f t="shared" si="35"/>
        <v>5</v>
      </c>
      <c r="R84" s="218">
        <f t="shared" si="36"/>
        <v>469</v>
      </c>
      <c r="T84">
        <v>524</v>
      </c>
      <c r="U84">
        <v>3626</v>
      </c>
      <c r="V84" t="s">
        <v>248</v>
      </c>
      <c r="W84">
        <v>2623.902</v>
      </c>
      <c r="X84">
        <v>1272.086</v>
      </c>
      <c r="Y84">
        <v>2.0630000000000002</v>
      </c>
      <c r="Z84">
        <v>13.486000000000001</v>
      </c>
      <c r="AA84">
        <v>181.01467400000001</v>
      </c>
      <c r="AB84">
        <v>6.8163460000000002</v>
      </c>
      <c r="AC84">
        <v>69.879677000000001</v>
      </c>
      <c r="AD84" s="1">
        <v>785</v>
      </c>
      <c r="AE84">
        <v>5</v>
      </c>
      <c r="AF84">
        <v>469</v>
      </c>
      <c r="AG84">
        <v>73</v>
      </c>
      <c r="AH84">
        <v>14.495520000000001</v>
      </c>
      <c r="AI84">
        <v>1262.9000000000001</v>
      </c>
      <c r="AJ84">
        <v>0</v>
      </c>
      <c r="AK84">
        <v>28</v>
      </c>
      <c r="AL84">
        <v>11618</v>
      </c>
      <c r="AM84">
        <v>0.82520000000000004</v>
      </c>
      <c r="AN84" t="s">
        <v>67</v>
      </c>
      <c r="AO84">
        <v>2623.902</v>
      </c>
      <c r="AP84" t="s">
        <v>544</v>
      </c>
      <c r="AQ84" t="s">
        <v>116</v>
      </c>
      <c r="AR84" t="s">
        <v>117</v>
      </c>
      <c r="AS84" t="s">
        <v>116</v>
      </c>
      <c r="AT84" t="s">
        <v>117</v>
      </c>
      <c r="AU84" t="s">
        <v>175</v>
      </c>
      <c r="AV84" t="s">
        <v>248</v>
      </c>
      <c r="AW84" t="s">
        <v>67</v>
      </c>
      <c r="AX84">
        <v>3626</v>
      </c>
      <c r="AY84" t="s">
        <v>374</v>
      </c>
      <c r="AZ84">
        <v>9</v>
      </c>
      <c r="BA84" t="s">
        <v>545</v>
      </c>
      <c r="BB84">
        <v>1</v>
      </c>
      <c r="BC84">
        <v>1</v>
      </c>
      <c r="BE84" t="s">
        <v>70</v>
      </c>
      <c r="BF84">
        <v>1</v>
      </c>
      <c r="BG84" t="s">
        <v>306</v>
      </c>
      <c r="BI84" t="s">
        <v>116</v>
      </c>
      <c r="BJ84" t="s">
        <v>248</v>
      </c>
      <c r="BK84" t="s">
        <v>67</v>
      </c>
      <c r="BL84">
        <v>0.82520000000000004</v>
      </c>
      <c r="BM84">
        <v>3626</v>
      </c>
      <c r="BN84" t="s">
        <v>117</v>
      </c>
      <c r="BO84" t="s">
        <v>175</v>
      </c>
      <c r="BP84">
        <v>1</v>
      </c>
      <c r="BQ84">
        <v>2623.902</v>
      </c>
      <c r="BR84">
        <v>3.7656317299447226E-2</v>
      </c>
      <c r="BS84">
        <v>0.38604426622341126</v>
      </c>
      <c r="BT84">
        <v>0.29917275873870292</v>
      </c>
      <c r="BU84">
        <v>13.486000000000001</v>
      </c>
      <c r="BV84">
        <v>0.19055589728579803</v>
      </c>
      <c r="BW84">
        <v>17.874143165407855</v>
      </c>
      <c r="BX84">
        <v>28</v>
      </c>
      <c r="BY84">
        <v>5</v>
      </c>
      <c r="BZ84">
        <v>469</v>
      </c>
    </row>
    <row r="85" spans="1:78" ht="16.5">
      <c r="A85" s="243" t="str">
        <f t="shared" si="19"/>
        <v>신화여객</v>
      </c>
      <c r="B85" s="124" t="str">
        <f t="shared" si="20"/>
        <v>최상준</v>
      </c>
      <c r="C85" s="125" t="str">
        <f t="shared" si="21"/>
        <v>C</v>
      </c>
      <c r="D85" s="126">
        <f t="shared" si="22"/>
        <v>0.85539066217818271</v>
      </c>
      <c r="E85" s="127">
        <f t="shared" si="23"/>
        <v>9494</v>
      </c>
      <c r="F85" s="128" t="str">
        <f t="shared" si="24"/>
        <v>526</v>
      </c>
      <c r="G85" s="129" t="str">
        <f t="shared" si="25"/>
        <v>71바5101</v>
      </c>
      <c r="H85" s="130">
        <f t="shared" si="26"/>
        <v>4</v>
      </c>
      <c r="I85" s="131">
        <f t="shared" si="27"/>
        <v>4915.0970000000007</v>
      </c>
      <c r="J85" s="132">
        <f t="shared" si="28"/>
        <v>5.8626498223831383E-2</v>
      </c>
      <c r="K85" s="132">
        <f t="shared" si="29"/>
        <v>0.3393847984042076</v>
      </c>
      <c r="L85" s="132">
        <f t="shared" si="30"/>
        <v>0.25228393254497311</v>
      </c>
      <c r="M85" s="133">
        <f t="shared" si="31"/>
        <v>10.090999999999999</v>
      </c>
      <c r="N85" s="134">
        <f t="shared" si="32"/>
        <v>2.1362752352598533</v>
      </c>
      <c r="O85" s="134">
        <f t="shared" si="33"/>
        <v>35.279059599434149</v>
      </c>
      <c r="P85" s="215">
        <f t="shared" si="34"/>
        <v>53</v>
      </c>
      <c r="Q85" s="216">
        <f t="shared" si="35"/>
        <v>105</v>
      </c>
      <c r="R85" s="216">
        <f t="shared" si="36"/>
        <v>1734</v>
      </c>
      <c r="T85">
        <v>524</v>
      </c>
      <c r="U85">
        <v>9494</v>
      </c>
      <c r="V85" t="s">
        <v>295</v>
      </c>
      <c r="W85">
        <v>4915.0969999999998</v>
      </c>
      <c r="X85">
        <v>1797.6389999999999</v>
      </c>
      <c r="Y85">
        <v>2.734</v>
      </c>
      <c r="Z85">
        <v>10.090999999999999</v>
      </c>
      <c r="AA85">
        <v>328.864329</v>
      </c>
      <c r="AB85">
        <v>19.280163999999999</v>
      </c>
      <c r="AC85">
        <v>111.611554</v>
      </c>
      <c r="AD85" s="1">
        <v>1240</v>
      </c>
      <c r="AE85">
        <v>105</v>
      </c>
      <c r="AF85">
        <v>1734</v>
      </c>
      <c r="AG85">
        <v>81</v>
      </c>
      <c r="AH85">
        <v>14.945667</v>
      </c>
      <c r="AI85">
        <v>243.7</v>
      </c>
      <c r="AJ85">
        <v>0</v>
      </c>
      <c r="AK85">
        <v>53</v>
      </c>
      <c r="AL85">
        <v>19012</v>
      </c>
      <c r="AM85">
        <v>0.85539066217818271</v>
      </c>
      <c r="AN85" t="s">
        <v>69</v>
      </c>
      <c r="AO85">
        <v>4285.5010000000002</v>
      </c>
      <c r="AP85" t="s">
        <v>546</v>
      </c>
      <c r="AQ85" t="s">
        <v>116</v>
      </c>
      <c r="AR85" t="s">
        <v>119</v>
      </c>
      <c r="AS85" t="s">
        <v>116</v>
      </c>
      <c r="AT85" t="s">
        <v>119</v>
      </c>
      <c r="AU85" t="s">
        <v>193</v>
      </c>
      <c r="AV85" t="s">
        <v>295</v>
      </c>
      <c r="AW85" t="s">
        <v>69</v>
      </c>
      <c r="AX85">
        <v>9494</v>
      </c>
      <c r="AY85" t="s">
        <v>363</v>
      </c>
      <c r="AZ85">
        <v>5</v>
      </c>
      <c r="BA85" t="s">
        <v>343</v>
      </c>
      <c r="BB85">
        <v>4</v>
      </c>
      <c r="BC85">
        <v>1</v>
      </c>
      <c r="BE85" t="s">
        <v>67</v>
      </c>
      <c r="BF85">
        <v>1</v>
      </c>
      <c r="BG85" t="s">
        <v>306</v>
      </c>
      <c r="BI85" t="s">
        <v>116</v>
      </c>
      <c r="BJ85" t="s">
        <v>295</v>
      </c>
      <c r="BK85" t="s">
        <v>69</v>
      </c>
      <c r="BL85">
        <v>0.85539066217818271</v>
      </c>
      <c r="BM85">
        <v>9494</v>
      </c>
      <c r="BN85" t="s">
        <v>119</v>
      </c>
      <c r="BO85" t="s">
        <v>193</v>
      </c>
      <c r="BP85">
        <v>4</v>
      </c>
      <c r="BQ85">
        <v>4915.0970000000007</v>
      </c>
      <c r="BR85">
        <v>5.8626498223831383E-2</v>
      </c>
      <c r="BS85">
        <v>0.3393847984042076</v>
      </c>
      <c r="BT85">
        <v>0.25228393254497317</v>
      </c>
      <c r="BU85">
        <v>10.090999999999999</v>
      </c>
      <c r="BV85">
        <v>2.1362752352598533</v>
      </c>
      <c r="BW85">
        <v>35.279059599434149</v>
      </c>
      <c r="BX85">
        <v>53</v>
      </c>
      <c r="BY85">
        <v>105</v>
      </c>
      <c r="BZ85">
        <v>1734</v>
      </c>
    </row>
    <row r="86" spans="1:78" ht="16.5">
      <c r="A86" s="244" t="str">
        <f t="shared" si="19"/>
        <v>신화여객</v>
      </c>
      <c r="B86" s="108" t="str">
        <f t="shared" si="20"/>
        <v>최용선</v>
      </c>
      <c r="C86" s="109" t="str">
        <f t="shared" si="21"/>
        <v>B</v>
      </c>
      <c r="D86" s="110">
        <f t="shared" si="22"/>
        <v>0.90866254205316233</v>
      </c>
      <c r="E86" s="111">
        <f t="shared" si="23"/>
        <v>9291</v>
      </c>
      <c r="F86" s="112" t="str">
        <f t="shared" si="24"/>
        <v>526</v>
      </c>
      <c r="G86" s="113" t="str">
        <f t="shared" si="25"/>
        <v>72바1111</v>
      </c>
      <c r="H86" s="114">
        <f t="shared" si="26"/>
        <v>3</v>
      </c>
      <c r="I86" s="115">
        <f t="shared" si="27"/>
        <v>759.88000000000011</v>
      </c>
      <c r="J86" s="116">
        <f t="shared" si="28"/>
        <v>2.3624317833727728E-2</v>
      </c>
      <c r="K86" s="116">
        <f t="shared" si="29"/>
        <v>0.3458235259320932</v>
      </c>
      <c r="L86" s="116">
        <f t="shared" si="30"/>
        <v>0.22635152918881926</v>
      </c>
      <c r="M86" s="117">
        <f t="shared" si="31"/>
        <v>10.651</v>
      </c>
      <c r="N86" s="118">
        <f t="shared" si="32"/>
        <v>0.26319945254513866</v>
      </c>
      <c r="O86" s="118">
        <f t="shared" si="33"/>
        <v>23.293151550244772</v>
      </c>
      <c r="P86" s="217">
        <f t="shared" si="34"/>
        <v>6</v>
      </c>
      <c r="Q86" s="218">
        <f t="shared" si="35"/>
        <v>2</v>
      </c>
      <c r="R86" s="218">
        <f t="shared" si="36"/>
        <v>177</v>
      </c>
      <c r="T86">
        <v>524</v>
      </c>
      <c r="U86">
        <v>9291</v>
      </c>
      <c r="V86" t="s">
        <v>249</v>
      </c>
      <c r="W86">
        <v>759.88</v>
      </c>
      <c r="X86">
        <v>267.45699999999999</v>
      </c>
      <c r="Y86">
        <v>2.8410000000000002</v>
      </c>
      <c r="Z86">
        <v>10.651</v>
      </c>
      <c r="AA86">
        <v>48.466372999999997</v>
      </c>
      <c r="AB86">
        <v>1.1449849999999999</v>
      </c>
      <c r="AC86">
        <v>16.760812000000001</v>
      </c>
      <c r="AD86" s="1">
        <v>172</v>
      </c>
      <c r="AE86">
        <v>2</v>
      </c>
      <c r="AF86">
        <v>177</v>
      </c>
      <c r="AG86">
        <v>79</v>
      </c>
      <c r="AH86">
        <v>15.678499</v>
      </c>
      <c r="AI86">
        <v>17.399999999999999</v>
      </c>
      <c r="AJ86">
        <v>0</v>
      </c>
      <c r="AK86">
        <v>6</v>
      </c>
      <c r="AL86">
        <v>1409</v>
      </c>
      <c r="AM86">
        <v>0.90866254205316233</v>
      </c>
      <c r="AN86" t="s">
        <v>68</v>
      </c>
      <c r="AO86">
        <v>332.37299999999999</v>
      </c>
      <c r="AP86" t="s">
        <v>547</v>
      </c>
      <c r="AQ86" t="s">
        <v>116</v>
      </c>
      <c r="AR86" t="s">
        <v>119</v>
      </c>
      <c r="AS86" t="s">
        <v>116</v>
      </c>
      <c r="AT86" t="s">
        <v>119</v>
      </c>
      <c r="AU86" t="s">
        <v>268</v>
      </c>
      <c r="AV86" t="s">
        <v>249</v>
      </c>
      <c r="AW86" t="s">
        <v>68</v>
      </c>
      <c r="AX86">
        <v>9291</v>
      </c>
      <c r="AY86" t="s">
        <v>370</v>
      </c>
      <c r="AZ86">
        <v>3</v>
      </c>
      <c r="BA86" t="s">
        <v>384</v>
      </c>
      <c r="BB86">
        <v>3</v>
      </c>
      <c r="BC86">
        <v>1</v>
      </c>
      <c r="BE86" t="s">
        <v>68</v>
      </c>
      <c r="BF86">
        <v>0</v>
      </c>
      <c r="BG86" t="s">
        <v>267</v>
      </c>
      <c r="BI86" t="s">
        <v>116</v>
      </c>
      <c r="BJ86" t="s">
        <v>249</v>
      </c>
      <c r="BK86" t="s">
        <v>68</v>
      </c>
      <c r="BL86">
        <v>0.90866254205316233</v>
      </c>
      <c r="BM86">
        <v>9291</v>
      </c>
      <c r="BN86" t="s">
        <v>119</v>
      </c>
      <c r="BO86" t="s">
        <v>268</v>
      </c>
      <c r="BP86">
        <v>3</v>
      </c>
      <c r="BQ86">
        <v>759.88000000000011</v>
      </c>
      <c r="BR86">
        <v>2.3624317833727728E-2</v>
      </c>
      <c r="BS86">
        <v>0.3458235259320932</v>
      </c>
      <c r="BT86">
        <v>0.22635152918881929</v>
      </c>
      <c r="BU86">
        <v>10.651</v>
      </c>
      <c r="BV86">
        <v>0.26319945254513866</v>
      </c>
      <c r="BW86">
        <v>23.293151550244772</v>
      </c>
      <c r="BX86">
        <v>6</v>
      </c>
      <c r="BY86">
        <v>2</v>
      </c>
      <c r="BZ86">
        <v>177</v>
      </c>
    </row>
    <row r="87" spans="1:78" ht="16.5">
      <c r="A87" s="243" t="str">
        <f t="shared" si="19"/>
        <v>신화여객</v>
      </c>
      <c r="B87" s="124" t="str">
        <f t="shared" si="20"/>
        <v>최진혁</v>
      </c>
      <c r="C87" s="125" t="str">
        <f t="shared" si="21"/>
        <v>S</v>
      </c>
      <c r="D87" s="126">
        <f t="shared" si="22"/>
        <v>1.0474074074074073</v>
      </c>
      <c r="E87" s="127">
        <f t="shared" si="23"/>
        <v>2756</v>
      </c>
      <c r="F87" s="128" t="str">
        <f t="shared" si="24"/>
        <v>555</v>
      </c>
      <c r="G87" s="129" t="str">
        <f t="shared" si="25"/>
        <v>73아2101</v>
      </c>
      <c r="H87" s="130">
        <f t="shared" si="26"/>
        <v>1</v>
      </c>
      <c r="I87" s="131">
        <f t="shared" si="27"/>
        <v>2695.2220000000002</v>
      </c>
      <c r="J87" s="132">
        <f t="shared" si="28"/>
        <v>3.0927306152654006E-2</v>
      </c>
      <c r="K87" s="132">
        <f t="shared" si="29"/>
        <v>0.37157082434893979</v>
      </c>
      <c r="L87" s="132">
        <f t="shared" si="30"/>
        <v>0.27493097043583048</v>
      </c>
      <c r="M87" s="133">
        <f t="shared" si="31"/>
        <v>8.0289999999999999</v>
      </c>
      <c r="N87" s="134">
        <f t="shared" si="32"/>
        <v>0.22261617039338502</v>
      </c>
      <c r="O87" s="134">
        <f t="shared" si="33"/>
        <v>7.38343631804727</v>
      </c>
      <c r="P87" s="215">
        <f t="shared" si="34"/>
        <v>53</v>
      </c>
      <c r="Q87" s="216">
        <f t="shared" si="35"/>
        <v>6</v>
      </c>
      <c r="R87" s="216">
        <f t="shared" si="36"/>
        <v>199</v>
      </c>
      <c r="T87">
        <v>524</v>
      </c>
      <c r="U87">
        <v>2756</v>
      </c>
      <c r="V87" t="s">
        <v>250</v>
      </c>
      <c r="W87">
        <v>2695.2220000000002</v>
      </c>
      <c r="X87">
        <v>953.12400000000002</v>
      </c>
      <c r="Y87">
        <v>2.8279999999999998</v>
      </c>
      <c r="Z87">
        <v>8.0289999999999999</v>
      </c>
      <c r="AA87">
        <v>200.61129700000001</v>
      </c>
      <c r="AB87">
        <v>6.2043670000000004</v>
      </c>
      <c r="AC87">
        <v>74.541304999999994</v>
      </c>
      <c r="AD87" s="1">
        <v>741</v>
      </c>
      <c r="AE87">
        <v>6</v>
      </c>
      <c r="AF87">
        <v>199</v>
      </c>
      <c r="AG87">
        <v>77</v>
      </c>
      <c r="AH87">
        <v>13.435045000000001</v>
      </c>
      <c r="AI87">
        <v>243.4</v>
      </c>
      <c r="AJ87">
        <v>0</v>
      </c>
      <c r="AK87">
        <v>53</v>
      </c>
      <c r="AL87">
        <v>16882</v>
      </c>
      <c r="AM87">
        <v>1.0474074074074073</v>
      </c>
      <c r="AN87" t="s">
        <v>71</v>
      </c>
      <c r="AO87">
        <v>2695.2220000000002</v>
      </c>
      <c r="AP87" t="s">
        <v>548</v>
      </c>
      <c r="AQ87" t="s">
        <v>116</v>
      </c>
      <c r="AR87" t="s">
        <v>120</v>
      </c>
      <c r="AS87" t="s">
        <v>116</v>
      </c>
      <c r="AT87" t="s">
        <v>120</v>
      </c>
      <c r="AU87" t="s">
        <v>203</v>
      </c>
      <c r="AV87" t="s">
        <v>250</v>
      </c>
      <c r="AW87" t="s">
        <v>71</v>
      </c>
      <c r="AX87">
        <v>2756</v>
      </c>
      <c r="AY87" t="s">
        <v>367</v>
      </c>
      <c r="AZ87">
        <v>1</v>
      </c>
      <c r="BA87" t="s">
        <v>345</v>
      </c>
      <c r="BB87">
        <v>1</v>
      </c>
      <c r="BC87">
        <v>1</v>
      </c>
      <c r="BE87" t="s">
        <v>71</v>
      </c>
      <c r="BF87">
        <v>0</v>
      </c>
      <c r="BG87" t="s">
        <v>267</v>
      </c>
      <c r="BI87" t="s">
        <v>116</v>
      </c>
      <c r="BJ87" t="s">
        <v>250</v>
      </c>
      <c r="BK87" t="s">
        <v>71</v>
      </c>
      <c r="BL87">
        <v>1.0474074074074073</v>
      </c>
      <c r="BM87">
        <v>2756</v>
      </c>
      <c r="BN87" t="s">
        <v>120</v>
      </c>
      <c r="BO87" t="s">
        <v>203</v>
      </c>
      <c r="BP87">
        <v>1</v>
      </c>
      <c r="BQ87">
        <v>2695.2220000000002</v>
      </c>
      <c r="BR87">
        <v>3.0927306152654006E-2</v>
      </c>
      <c r="BS87">
        <v>0.37157082434893979</v>
      </c>
      <c r="BT87">
        <v>0.27493097043583048</v>
      </c>
      <c r="BU87">
        <v>8.0289999999999999</v>
      </c>
      <c r="BV87">
        <v>0.22261617039338502</v>
      </c>
      <c r="BW87">
        <v>7.38343631804727</v>
      </c>
      <c r="BX87">
        <v>53</v>
      </c>
      <c r="BY87">
        <v>6</v>
      </c>
      <c r="BZ87">
        <v>199</v>
      </c>
    </row>
    <row r="88" spans="1:78" ht="16.5">
      <c r="A88" s="244" t="str">
        <f t="shared" si="19"/>
        <v>신화여객</v>
      </c>
      <c r="B88" s="108" t="str">
        <f t="shared" si="20"/>
        <v>한광목</v>
      </c>
      <c r="C88" s="109" t="str">
        <f t="shared" si="21"/>
        <v>F</v>
      </c>
      <c r="D88" s="110">
        <f t="shared" si="22"/>
        <v>0.76384615384615384</v>
      </c>
      <c r="E88" s="111">
        <f t="shared" si="23"/>
        <v>2787</v>
      </c>
      <c r="F88" s="112" t="str">
        <f t="shared" si="24"/>
        <v>37</v>
      </c>
      <c r="G88" s="113" t="str">
        <f t="shared" si="25"/>
        <v>71바6162</v>
      </c>
      <c r="H88" s="114">
        <f t="shared" si="26"/>
        <v>1</v>
      </c>
      <c r="I88" s="115">
        <f t="shared" si="27"/>
        <v>1308.3679999999999</v>
      </c>
      <c r="J88" s="116">
        <f t="shared" si="28"/>
        <v>1.2768610002833686E-2</v>
      </c>
      <c r="K88" s="116">
        <f t="shared" si="29"/>
        <v>0.40296488150190324</v>
      </c>
      <c r="L88" s="116">
        <f t="shared" si="30"/>
        <v>0.13757597250926346</v>
      </c>
      <c r="M88" s="117">
        <f t="shared" si="31"/>
        <v>12.728999999999999</v>
      </c>
      <c r="N88" s="118">
        <f t="shared" si="32"/>
        <v>0.30572438335391877</v>
      </c>
      <c r="O88" s="118">
        <f t="shared" si="33"/>
        <v>15.974099030242257</v>
      </c>
      <c r="P88" s="217">
        <f t="shared" si="34"/>
        <v>9</v>
      </c>
      <c r="Q88" s="218">
        <f t="shared" si="35"/>
        <v>4</v>
      </c>
      <c r="R88" s="218">
        <f t="shared" si="36"/>
        <v>209</v>
      </c>
      <c r="T88">
        <v>524</v>
      </c>
      <c r="U88">
        <v>2787</v>
      </c>
      <c r="V88" t="s">
        <v>317</v>
      </c>
      <c r="W88">
        <v>1308.3679999999999</v>
      </c>
      <c r="X88">
        <v>658.68899999999996</v>
      </c>
      <c r="Y88">
        <v>1.986</v>
      </c>
      <c r="Z88">
        <v>12.728999999999999</v>
      </c>
      <c r="AA88">
        <v>89.148858000000004</v>
      </c>
      <c r="AB88">
        <v>1.138307</v>
      </c>
      <c r="AC88">
        <v>35.923859</v>
      </c>
      <c r="AD88" s="1">
        <v>180</v>
      </c>
      <c r="AE88">
        <v>4</v>
      </c>
      <c r="AF88">
        <v>209</v>
      </c>
      <c r="AG88">
        <v>68</v>
      </c>
      <c r="AH88">
        <v>14.676216999999999</v>
      </c>
      <c r="AI88">
        <v>39.299999999999997</v>
      </c>
      <c r="AJ88">
        <v>0</v>
      </c>
      <c r="AK88">
        <v>9</v>
      </c>
      <c r="AL88">
        <v>4833</v>
      </c>
      <c r="AM88">
        <v>0.76384615384615384</v>
      </c>
      <c r="AN88" t="s">
        <v>70</v>
      </c>
      <c r="AO88">
        <v>1308.3679999999999</v>
      </c>
      <c r="AP88" t="s">
        <v>549</v>
      </c>
      <c r="AQ88" t="s">
        <v>116</v>
      </c>
      <c r="AR88" t="s">
        <v>118</v>
      </c>
      <c r="AS88" t="s">
        <v>116</v>
      </c>
      <c r="AT88" t="s">
        <v>118</v>
      </c>
      <c r="AU88" t="s">
        <v>316</v>
      </c>
      <c r="AV88" t="s">
        <v>317</v>
      </c>
      <c r="AW88" t="s">
        <v>70</v>
      </c>
      <c r="AX88">
        <v>2787</v>
      </c>
      <c r="AY88" t="s">
        <v>362</v>
      </c>
      <c r="AZ88">
        <v>3</v>
      </c>
      <c r="BA88" t="s">
        <v>415</v>
      </c>
      <c r="BB88">
        <v>1</v>
      </c>
      <c r="BC88">
        <v>1</v>
      </c>
      <c r="BE88" t="s">
        <v>70</v>
      </c>
      <c r="BF88">
        <v>0</v>
      </c>
      <c r="BG88" t="s">
        <v>267</v>
      </c>
      <c r="BI88" t="s">
        <v>116</v>
      </c>
      <c r="BJ88" t="s">
        <v>317</v>
      </c>
      <c r="BK88" t="s">
        <v>70</v>
      </c>
      <c r="BL88">
        <v>0.76384615384615384</v>
      </c>
      <c r="BM88">
        <v>2787</v>
      </c>
      <c r="BN88" t="s">
        <v>118</v>
      </c>
      <c r="BO88" t="s">
        <v>316</v>
      </c>
      <c r="BP88">
        <v>1</v>
      </c>
      <c r="BQ88">
        <v>1308.3679999999999</v>
      </c>
      <c r="BR88">
        <v>1.2768610002833686E-2</v>
      </c>
      <c r="BS88">
        <v>0.40296488150190324</v>
      </c>
      <c r="BT88">
        <v>0.13757597250926346</v>
      </c>
      <c r="BU88">
        <v>12.728999999999999</v>
      </c>
      <c r="BV88">
        <v>0.30572438335391877</v>
      </c>
      <c r="BW88">
        <v>15.974099030242257</v>
      </c>
      <c r="BX88">
        <v>9</v>
      </c>
      <c r="BY88">
        <v>4</v>
      </c>
      <c r="BZ88">
        <v>209</v>
      </c>
    </row>
    <row r="89" spans="1:78" ht="16.5">
      <c r="A89" s="243" t="str">
        <f t="shared" si="19"/>
        <v>신화여객</v>
      </c>
      <c r="B89" s="124" t="str">
        <f t="shared" si="20"/>
        <v>한상천</v>
      </c>
      <c r="C89" s="125" t="str">
        <f t="shared" si="21"/>
        <v>D</v>
      </c>
      <c r="D89" s="126">
        <f t="shared" si="22"/>
        <v>0.84592263181411975</v>
      </c>
      <c r="E89" s="127">
        <f t="shared" si="23"/>
        <v>64</v>
      </c>
      <c r="F89" s="128" t="str">
        <f t="shared" si="24"/>
        <v>526</v>
      </c>
      <c r="G89" s="129" t="str">
        <f t="shared" si="25"/>
        <v>72바1109</v>
      </c>
      <c r="H89" s="130">
        <f t="shared" si="26"/>
        <v>2</v>
      </c>
      <c r="I89" s="131">
        <f t="shared" si="27"/>
        <v>615.44999999999993</v>
      </c>
      <c r="J89" s="132">
        <f t="shared" si="28"/>
        <v>2.2405274085481642E-2</v>
      </c>
      <c r="K89" s="132">
        <f t="shared" si="29"/>
        <v>0.37276031200669385</v>
      </c>
      <c r="L89" s="132">
        <f t="shared" si="30"/>
        <v>7.6366886018360558E-2</v>
      </c>
      <c r="M89" s="133">
        <f t="shared" si="31"/>
        <v>12.156000000000001</v>
      </c>
      <c r="N89" s="134">
        <f t="shared" si="32"/>
        <v>0.16248273620927778</v>
      </c>
      <c r="O89" s="134">
        <f t="shared" si="33"/>
        <v>5.6868957673247227</v>
      </c>
      <c r="P89" s="215">
        <f t="shared" si="34"/>
        <v>3</v>
      </c>
      <c r="Q89" s="216">
        <f t="shared" si="35"/>
        <v>1</v>
      </c>
      <c r="R89" s="216">
        <f t="shared" si="36"/>
        <v>35</v>
      </c>
      <c r="T89">
        <v>524</v>
      </c>
      <c r="U89">
        <v>64</v>
      </c>
      <c r="V89" t="s">
        <v>251</v>
      </c>
      <c r="W89">
        <v>615.45000000000005</v>
      </c>
      <c r="X89">
        <v>227.38399999999999</v>
      </c>
      <c r="Y89">
        <v>2.7069999999999999</v>
      </c>
      <c r="Z89">
        <v>12.156000000000001</v>
      </c>
      <c r="AA89">
        <v>41.755257999999998</v>
      </c>
      <c r="AB89">
        <v>0.93553799999999998</v>
      </c>
      <c r="AC89">
        <v>15.564703</v>
      </c>
      <c r="AD89" s="1">
        <v>47</v>
      </c>
      <c r="AE89">
        <v>1</v>
      </c>
      <c r="AF89">
        <v>35</v>
      </c>
      <c r="AG89">
        <v>63</v>
      </c>
      <c r="AH89">
        <v>14.739461</v>
      </c>
      <c r="AI89">
        <v>11.2</v>
      </c>
      <c r="AJ89">
        <v>0</v>
      </c>
      <c r="AK89">
        <v>3</v>
      </c>
      <c r="AL89">
        <v>1889</v>
      </c>
      <c r="AM89">
        <v>0.84592263181411975</v>
      </c>
      <c r="AN89" t="s">
        <v>67</v>
      </c>
      <c r="AO89">
        <v>504.88099999999997</v>
      </c>
      <c r="AP89" t="s">
        <v>550</v>
      </c>
      <c r="AQ89" t="s">
        <v>116</v>
      </c>
      <c r="AR89" t="s">
        <v>119</v>
      </c>
      <c r="AS89" t="s">
        <v>116</v>
      </c>
      <c r="AT89" t="s">
        <v>119</v>
      </c>
      <c r="AU89" t="s">
        <v>198</v>
      </c>
      <c r="AV89" t="s">
        <v>251</v>
      </c>
      <c r="AW89" t="s">
        <v>67</v>
      </c>
      <c r="AX89">
        <v>64</v>
      </c>
      <c r="AY89" t="s">
        <v>376</v>
      </c>
      <c r="AZ89">
        <v>2</v>
      </c>
      <c r="BA89" t="s">
        <v>307</v>
      </c>
      <c r="BB89">
        <v>2</v>
      </c>
      <c r="BC89">
        <v>1</v>
      </c>
      <c r="BE89" t="s">
        <v>67</v>
      </c>
      <c r="BF89">
        <v>0</v>
      </c>
      <c r="BG89" t="s">
        <v>267</v>
      </c>
      <c r="BI89" t="s">
        <v>116</v>
      </c>
      <c r="BJ89" t="s">
        <v>251</v>
      </c>
      <c r="BK89" t="s">
        <v>67</v>
      </c>
      <c r="BL89">
        <v>0.84592263181411975</v>
      </c>
      <c r="BM89">
        <v>64</v>
      </c>
      <c r="BN89" t="s">
        <v>119</v>
      </c>
      <c r="BO89" t="s">
        <v>198</v>
      </c>
      <c r="BP89">
        <v>2</v>
      </c>
      <c r="BQ89">
        <v>615.44999999999993</v>
      </c>
      <c r="BR89">
        <v>2.2405274085481642E-2</v>
      </c>
      <c r="BS89">
        <v>0.37276031200669385</v>
      </c>
      <c r="BT89">
        <v>7.6366886018360544E-2</v>
      </c>
      <c r="BU89">
        <v>12.156000000000001</v>
      </c>
      <c r="BV89">
        <v>0.16248273620927778</v>
      </c>
      <c r="BW89">
        <v>5.6868957673247227</v>
      </c>
      <c r="BX89">
        <v>3</v>
      </c>
      <c r="BY89">
        <v>1</v>
      </c>
      <c r="BZ89">
        <v>35</v>
      </c>
    </row>
    <row r="90" spans="1:78" ht="16.5">
      <c r="A90" s="244" t="str">
        <f t="shared" si="19"/>
        <v>신화여객</v>
      </c>
      <c r="B90" s="108" t="str">
        <f t="shared" si="20"/>
        <v>한정규</v>
      </c>
      <c r="C90" s="109" t="str">
        <f t="shared" si="21"/>
        <v>F</v>
      </c>
      <c r="D90" s="110">
        <f t="shared" si="22"/>
        <v>0.79961538461538462</v>
      </c>
      <c r="E90" s="111">
        <f t="shared" si="23"/>
        <v>8236</v>
      </c>
      <c r="F90" s="112" t="str">
        <f t="shared" si="24"/>
        <v>37</v>
      </c>
      <c r="G90" s="113" t="str">
        <f t="shared" si="25"/>
        <v>71바6171</v>
      </c>
      <c r="H90" s="114">
        <f t="shared" si="26"/>
        <v>1</v>
      </c>
      <c r="I90" s="115">
        <f t="shared" si="27"/>
        <v>1828.3440000000001</v>
      </c>
      <c r="J90" s="116">
        <f t="shared" si="28"/>
        <v>1.6951234643339523E-2</v>
      </c>
      <c r="K90" s="116">
        <f t="shared" si="29"/>
        <v>0.43822109708812823</v>
      </c>
      <c r="L90" s="116">
        <f t="shared" si="30"/>
        <v>0.20236891963437953</v>
      </c>
      <c r="M90" s="117">
        <f t="shared" si="31"/>
        <v>12.054</v>
      </c>
      <c r="N90" s="118">
        <f t="shared" si="32"/>
        <v>0.27347151301943179</v>
      </c>
      <c r="O90" s="118">
        <f t="shared" si="33"/>
        <v>15.040933216068748</v>
      </c>
      <c r="P90" s="217">
        <f t="shared" si="34"/>
        <v>83</v>
      </c>
      <c r="Q90" s="218">
        <f t="shared" si="35"/>
        <v>5</v>
      </c>
      <c r="R90" s="218">
        <f t="shared" si="36"/>
        <v>275</v>
      </c>
      <c r="T90">
        <v>524</v>
      </c>
      <c r="U90">
        <v>8236</v>
      </c>
      <c r="V90" t="s">
        <v>252</v>
      </c>
      <c r="W90">
        <v>1828.3440000000001</v>
      </c>
      <c r="X90">
        <v>879.52099999999996</v>
      </c>
      <c r="Y90">
        <v>2.0790000000000002</v>
      </c>
      <c r="Z90">
        <v>12.054</v>
      </c>
      <c r="AA90">
        <v>137.239148</v>
      </c>
      <c r="AB90">
        <v>2.3263729999999998</v>
      </c>
      <c r="AC90">
        <v>60.141089999999998</v>
      </c>
      <c r="AD90" s="1">
        <v>370</v>
      </c>
      <c r="AE90">
        <v>5</v>
      </c>
      <c r="AF90">
        <v>275</v>
      </c>
      <c r="AG90">
        <v>69</v>
      </c>
      <c r="AH90">
        <v>13.322321000000001</v>
      </c>
      <c r="AI90">
        <v>95.5</v>
      </c>
      <c r="AJ90">
        <v>0</v>
      </c>
      <c r="AK90">
        <v>83</v>
      </c>
      <c r="AL90">
        <v>49413</v>
      </c>
      <c r="AM90">
        <v>0.79961538461538462</v>
      </c>
      <c r="AN90" t="s">
        <v>70</v>
      </c>
      <c r="AO90">
        <v>1828.3440000000001</v>
      </c>
      <c r="AP90" t="s">
        <v>551</v>
      </c>
      <c r="AQ90" t="s">
        <v>116</v>
      </c>
      <c r="AR90" t="s">
        <v>118</v>
      </c>
      <c r="AS90" t="s">
        <v>116</v>
      </c>
      <c r="AT90" t="s">
        <v>118</v>
      </c>
      <c r="AU90" t="s">
        <v>192</v>
      </c>
      <c r="AV90" t="s">
        <v>252</v>
      </c>
      <c r="AW90" t="s">
        <v>70</v>
      </c>
      <c r="AX90">
        <v>8236</v>
      </c>
      <c r="AY90" t="s">
        <v>362</v>
      </c>
      <c r="AZ90">
        <v>1</v>
      </c>
      <c r="BA90" t="s">
        <v>280</v>
      </c>
      <c r="BB90">
        <v>1</v>
      </c>
      <c r="BC90">
        <v>1</v>
      </c>
      <c r="BE90" t="s">
        <v>67</v>
      </c>
      <c r="BF90">
        <v>-1</v>
      </c>
      <c r="BG90" t="s">
        <v>348</v>
      </c>
      <c r="BI90" t="s">
        <v>116</v>
      </c>
      <c r="BJ90" t="s">
        <v>252</v>
      </c>
      <c r="BK90" t="s">
        <v>70</v>
      </c>
      <c r="BL90">
        <v>0.79961538461538462</v>
      </c>
      <c r="BM90">
        <v>8236</v>
      </c>
      <c r="BN90" t="s">
        <v>118</v>
      </c>
      <c r="BO90" t="s">
        <v>192</v>
      </c>
      <c r="BP90">
        <v>1</v>
      </c>
      <c r="BQ90">
        <v>1828.3440000000001</v>
      </c>
      <c r="BR90">
        <v>1.6951234643339523E-2</v>
      </c>
      <c r="BS90">
        <v>0.43822109708812823</v>
      </c>
      <c r="BT90">
        <v>0.20236891963437953</v>
      </c>
      <c r="BU90">
        <v>12.054</v>
      </c>
      <c r="BV90">
        <v>0.27347151301943179</v>
      </c>
      <c r="BW90">
        <v>15.040933216068748</v>
      </c>
      <c r="BX90">
        <v>83</v>
      </c>
      <c r="BY90">
        <v>5</v>
      </c>
      <c r="BZ90">
        <v>275</v>
      </c>
    </row>
    <row r="91" spans="1:78" ht="16.5">
      <c r="A91" s="243" t="str">
        <f t="shared" si="19"/>
        <v>신화여객</v>
      </c>
      <c r="B91" s="124" t="str">
        <f t="shared" si="20"/>
        <v>한종현</v>
      </c>
      <c r="C91" s="125" t="str">
        <f t="shared" si="21"/>
        <v>B</v>
      </c>
      <c r="D91" s="126">
        <f t="shared" si="22"/>
        <v>0.91966666666666663</v>
      </c>
      <c r="E91" s="127">
        <f t="shared" si="23"/>
        <v>1300</v>
      </c>
      <c r="F91" s="128" t="str">
        <f t="shared" si="24"/>
        <v>526</v>
      </c>
      <c r="G91" s="129" t="str">
        <f t="shared" si="25"/>
        <v>71바5108</v>
      </c>
      <c r="H91" s="130">
        <f t="shared" si="26"/>
        <v>1</v>
      </c>
      <c r="I91" s="131">
        <f t="shared" si="27"/>
        <v>5614.4769999999999</v>
      </c>
      <c r="J91" s="132">
        <f t="shared" si="28"/>
        <v>7.3655886196148185E-2</v>
      </c>
      <c r="K91" s="132">
        <f t="shared" si="29"/>
        <v>0.37247273977108819</v>
      </c>
      <c r="L91" s="132">
        <f t="shared" si="30"/>
        <v>0.22940694208917412</v>
      </c>
      <c r="M91" s="133">
        <f t="shared" si="31"/>
        <v>11.384</v>
      </c>
      <c r="N91" s="134">
        <f t="shared" si="32"/>
        <v>1.7454876028524118</v>
      </c>
      <c r="O91" s="134">
        <f t="shared" si="33"/>
        <v>31.953109790992109</v>
      </c>
      <c r="P91" s="215">
        <f t="shared" si="34"/>
        <v>107</v>
      </c>
      <c r="Q91" s="216">
        <f t="shared" si="35"/>
        <v>98</v>
      </c>
      <c r="R91" s="216">
        <f t="shared" si="36"/>
        <v>1794</v>
      </c>
      <c r="T91">
        <v>524</v>
      </c>
      <c r="U91">
        <v>1300</v>
      </c>
      <c r="V91" t="s">
        <v>253</v>
      </c>
      <c r="W91">
        <v>5614.4769999999999</v>
      </c>
      <c r="X91">
        <v>2034.7249999999999</v>
      </c>
      <c r="Y91">
        <v>2.7589999999999999</v>
      </c>
      <c r="Z91">
        <v>11.384</v>
      </c>
      <c r="AA91">
        <v>395.64460500000001</v>
      </c>
      <c r="AB91">
        <v>29.141553999999999</v>
      </c>
      <c r="AC91">
        <v>147.36682999999999</v>
      </c>
      <c r="AD91" s="1">
        <v>1288</v>
      </c>
      <c r="AE91">
        <v>98</v>
      </c>
      <c r="AF91">
        <v>1794</v>
      </c>
      <c r="AG91">
        <v>83</v>
      </c>
      <c r="AH91">
        <v>14.190707</v>
      </c>
      <c r="AI91">
        <v>520</v>
      </c>
      <c r="AJ91">
        <v>5</v>
      </c>
      <c r="AK91">
        <v>107</v>
      </c>
      <c r="AL91">
        <v>63842</v>
      </c>
      <c r="AM91">
        <v>0.91966666666666663</v>
      </c>
      <c r="AN91" t="s">
        <v>68</v>
      </c>
      <c r="AO91">
        <v>5614.4769999999999</v>
      </c>
      <c r="AP91" t="s">
        <v>552</v>
      </c>
      <c r="AQ91" t="s">
        <v>116</v>
      </c>
      <c r="AR91" t="s">
        <v>119</v>
      </c>
      <c r="AS91" t="s">
        <v>116</v>
      </c>
      <c r="AT91" t="s">
        <v>119</v>
      </c>
      <c r="AU91" t="s">
        <v>196</v>
      </c>
      <c r="AV91" t="s">
        <v>253</v>
      </c>
      <c r="AW91" t="s">
        <v>68</v>
      </c>
      <c r="AX91">
        <v>1300</v>
      </c>
      <c r="AY91" t="s">
        <v>370</v>
      </c>
      <c r="AZ91">
        <v>2</v>
      </c>
      <c r="BA91" t="s">
        <v>408</v>
      </c>
      <c r="BB91">
        <v>1</v>
      </c>
      <c r="BC91">
        <v>1</v>
      </c>
      <c r="BE91" t="s">
        <v>69</v>
      </c>
      <c r="BF91">
        <v>1</v>
      </c>
      <c r="BG91" t="s">
        <v>306</v>
      </c>
      <c r="BI91" t="s">
        <v>116</v>
      </c>
      <c r="BJ91" t="s">
        <v>253</v>
      </c>
      <c r="BK91" t="s">
        <v>68</v>
      </c>
      <c r="BL91">
        <v>0.91966666666666663</v>
      </c>
      <c r="BM91">
        <v>1300</v>
      </c>
      <c r="BN91" t="s">
        <v>119</v>
      </c>
      <c r="BO91" t="s">
        <v>196</v>
      </c>
      <c r="BP91">
        <v>1</v>
      </c>
      <c r="BQ91">
        <v>5614.4769999999999</v>
      </c>
      <c r="BR91">
        <v>7.3655886196148185E-2</v>
      </c>
      <c r="BS91">
        <v>0.37247273977108819</v>
      </c>
      <c r="BT91">
        <v>0.22940694208917412</v>
      </c>
      <c r="BU91">
        <v>11.384</v>
      </c>
      <c r="BV91">
        <v>1.7454876028524118</v>
      </c>
      <c r="BW91">
        <v>31.953109790992109</v>
      </c>
      <c r="BX91">
        <v>107</v>
      </c>
      <c r="BY91">
        <v>98</v>
      </c>
      <c r="BZ91">
        <v>1794</v>
      </c>
    </row>
    <row r="92" spans="1:78" ht="16.5">
      <c r="A92" s="244" t="str">
        <f t="shared" si="19"/>
        <v>신화여객</v>
      </c>
      <c r="B92" s="108" t="str">
        <f t="shared" si="20"/>
        <v>홍천수</v>
      </c>
      <c r="C92" s="109" t="str">
        <f t="shared" si="21"/>
        <v>D</v>
      </c>
      <c r="D92" s="110">
        <f t="shared" si="22"/>
        <v>0.8260228900307891</v>
      </c>
      <c r="E92" s="111">
        <f t="shared" si="23"/>
        <v>4871</v>
      </c>
      <c r="F92" s="112" t="str">
        <f t="shared" si="24"/>
        <v>34</v>
      </c>
      <c r="G92" s="113" t="str">
        <f t="shared" si="25"/>
        <v>72바1114</v>
      </c>
      <c r="H92" s="114">
        <f t="shared" si="26"/>
        <v>2</v>
      </c>
      <c r="I92" s="115">
        <f t="shared" si="27"/>
        <v>2748.8890000000001</v>
      </c>
      <c r="J92" s="116">
        <f t="shared" si="28"/>
        <v>1.4786751164040747E-2</v>
      </c>
      <c r="K92" s="116">
        <f t="shared" si="29"/>
        <v>0.38797152957120939</v>
      </c>
      <c r="L92" s="116">
        <f t="shared" si="30"/>
        <v>0.18298301604757411</v>
      </c>
      <c r="M92" s="117">
        <f t="shared" si="31"/>
        <v>12.827999999999999</v>
      </c>
      <c r="N92" s="118">
        <f t="shared" si="32"/>
        <v>0.14551333284101323</v>
      </c>
      <c r="O92" s="118">
        <f t="shared" si="33"/>
        <v>24.555374916920979</v>
      </c>
      <c r="P92" s="217">
        <f t="shared" si="34"/>
        <v>17</v>
      </c>
      <c r="Q92" s="218">
        <f t="shared" si="35"/>
        <v>4</v>
      </c>
      <c r="R92" s="218">
        <f t="shared" si="36"/>
        <v>675</v>
      </c>
      <c r="T92">
        <v>524</v>
      </c>
      <c r="U92">
        <v>4871</v>
      </c>
      <c r="V92" t="s">
        <v>254</v>
      </c>
      <c r="W92">
        <v>2748.8890000000001</v>
      </c>
      <c r="X92">
        <v>1280.0820000000001</v>
      </c>
      <c r="Y92">
        <v>2.1469999999999998</v>
      </c>
      <c r="Z92">
        <v>12.827999999999999</v>
      </c>
      <c r="AA92">
        <v>178.59190100000001</v>
      </c>
      <c r="AB92">
        <v>2.6407940000000001</v>
      </c>
      <c r="AC92">
        <v>69.288573</v>
      </c>
      <c r="AD92" s="1">
        <v>503</v>
      </c>
      <c r="AE92">
        <v>4</v>
      </c>
      <c r="AF92">
        <v>675</v>
      </c>
      <c r="AG92">
        <v>77</v>
      </c>
      <c r="AH92">
        <v>15.392013</v>
      </c>
      <c r="AI92">
        <v>1252.8</v>
      </c>
      <c r="AJ92">
        <v>0</v>
      </c>
      <c r="AK92">
        <v>17</v>
      </c>
      <c r="AL92">
        <v>7823</v>
      </c>
      <c r="AM92">
        <v>0.8260228900307891</v>
      </c>
      <c r="AN92" t="s">
        <v>67</v>
      </c>
      <c r="AO92">
        <v>2550.549</v>
      </c>
      <c r="AP92" t="s">
        <v>553</v>
      </c>
      <c r="AQ92" t="s">
        <v>116</v>
      </c>
      <c r="AR92" t="s">
        <v>117</v>
      </c>
      <c r="AS92" t="s">
        <v>116</v>
      </c>
      <c r="AT92" t="s">
        <v>117</v>
      </c>
      <c r="AU92" t="s">
        <v>185</v>
      </c>
      <c r="AV92" t="s">
        <v>254</v>
      </c>
      <c r="AW92" t="s">
        <v>67</v>
      </c>
      <c r="AX92">
        <v>4871</v>
      </c>
      <c r="AY92" t="s">
        <v>374</v>
      </c>
      <c r="AZ92">
        <v>8</v>
      </c>
      <c r="BA92" t="s">
        <v>333</v>
      </c>
      <c r="BB92">
        <v>2</v>
      </c>
      <c r="BC92">
        <v>1</v>
      </c>
      <c r="BE92" t="s">
        <v>67</v>
      </c>
      <c r="BF92">
        <v>0</v>
      </c>
      <c r="BG92" t="s">
        <v>267</v>
      </c>
      <c r="BI92" t="s">
        <v>116</v>
      </c>
      <c r="BJ92" t="s">
        <v>254</v>
      </c>
      <c r="BK92" t="s">
        <v>67</v>
      </c>
      <c r="BL92">
        <v>0.8260228900307891</v>
      </c>
      <c r="BM92">
        <v>4871</v>
      </c>
      <c r="BN92" t="s">
        <v>117</v>
      </c>
      <c r="BO92" t="s">
        <v>185</v>
      </c>
      <c r="BP92">
        <v>2</v>
      </c>
      <c r="BQ92">
        <v>2748.8890000000001</v>
      </c>
      <c r="BR92">
        <v>1.4786751164040747E-2</v>
      </c>
      <c r="BS92">
        <v>0.38797152957120939</v>
      </c>
      <c r="BT92">
        <v>0.18298301604757411</v>
      </c>
      <c r="BU92">
        <v>12.827999999999999</v>
      </c>
      <c r="BV92">
        <v>0.14551333284101323</v>
      </c>
      <c r="BW92">
        <v>24.555374916920979</v>
      </c>
      <c r="BX92">
        <v>17</v>
      </c>
      <c r="BY92">
        <v>4</v>
      </c>
      <c r="BZ92">
        <v>675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92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6" t="s">
        <v>554</v>
      </c>
      <c r="B2" s="257"/>
      <c r="C2" s="258"/>
      <c r="D2" s="258"/>
      <c r="E2" s="256"/>
      <c r="F2" s="259"/>
      <c r="G2" s="256"/>
      <c r="H2" s="256"/>
      <c r="I2" s="256"/>
      <c r="J2" s="256"/>
      <c r="K2" s="260"/>
      <c r="L2" s="260"/>
      <c r="M2" s="260"/>
      <c r="N2" s="260"/>
      <c r="O2" s="260"/>
      <c r="P2" s="260"/>
      <c r="Q2" s="260"/>
      <c r="R2" s="260"/>
    </row>
    <row r="3" spans="1:18">
      <c r="A3" s="260"/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</row>
    <row r="4" spans="1:18" ht="26.25">
      <c r="A4" s="261" t="s">
        <v>555</v>
      </c>
      <c r="B4" s="262"/>
      <c r="C4" s="263"/>
      <c r="D4" s="264"/>
      <c r="E4" s="265"/>
      <c r="F4" s="266"/>
      <c r="G4" s="260"/>
      <c r="H4" s="265"/>
      <c r="I4" s="260"/>
      <c r="J4" s="260"/>
      <c r="K4" s="260"/>
      <c r="L4" s="260"/>
      <c r="M4" s="260"/>
      <c r="N4" s="260"/>
      <c r="O4" s="260"/>
      <c r="P4" s="260"/>
      <c r="Q4" s="260"/>
      <c r="R4" s="260"/>
    </row>
    <row r="5" spans="1:18" ht="26.25">
      <c r="A5" s="267"/>
      <c r="B5" s="260"/>
      <c r="C5" s="260"/>
      <c r="D5" s="260"/>
      <c r="E5" s="260"/>
      <c r="F5" s="260"/>
      <c r="G5" s="260"/>
      <c r="H5" s="260"/>
      <c r="I5" s="260"/>
      <c r="J5" s="260"/>
      <c r="K5" s="267"/>
      <c r="L5" s="260"/>
      <c r="M5" s="260"/>
      <c r="N5" s="260"/>
      <c r="O5" s="260"/>
      <c r="P5" s="260"/>
      <c r="Q5" s="260"/>
      <c r="R5" s="260"/>
    </row>
    <row r="6" spans="1:18" ht="17.25">
      <c r="A6" s="268" t="s">
        <v>556</v>
      </c>
      <c r="B6" s="260"/>
      <c r="C6" s="260"/>
      <c r="D6" s="260"/>
      <c r="E6" s="260"/>
      <c r="F6" s="260"/>
      <c r="G6" s="260"/>
      <c r="H6" s="260"/>
      <c r="I6" s="260"/>
      <c r="J6" s="260"/>
      <c r="K6" s="260"/>
      <c r="L6" s="260"/>
      <c r="M6" s="260"/>
      <c r="N6" s="260"/>
      <c r="O6" s="260"/>
      <c r="P6" s="260"/>
      <c r="Q6" s="260"/>
      <c r="R6" s="260"/>
    </row>
    <row r="7" spans="1:18" ht="17.25">
      <c r="A7" s="268"/>
      <c r="B7" s="260"/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  <c r="Q7" s="260"/>
      <c r="R7" s="260"/>
    </row>
    <row r="8" spans="1:18" ht="17.25">
      <c r="A8" s="269" t="s">
        <v>163</v>
      </c>
      <c r="B8" s="270"/>
      <c r="C8" s="270"/>
      <c r="D8" s="270"/>
      <c r="E8" s="270"/>
      <c r="F8" s="270"/>
      <c r="G8" s="270"/>
      <c r="H8" s="270"/>
      <c r="I8" s="270"/>
      <c r="J8" s="270"/>
      <c r="K8" s="270"/>
      <c r="L8" s="270"/>
      <c r="M8" s="270"/>
      <c r="N8" s="270"/>
      <c r="O8" s="270"/>
      <c r="P8" s="270"/>
      <c r="Q8" s="270"/>
      <c r="R8" s="270"/>
    </row>
    <row r="9" spans="1:18">
      <c r="A9" s="270"/>
      <c r="B9" s="270"/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</row>
    <row r="10" spans="1:18">
      <c r="A10" s="270" t="s">
        <v>557</v>
      </c>
      <c r="B10" s="270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  <c r="O10" s="270"/>
      <c r="P10" s="270"/>
      <c r="Q10" s="270"/>
      <c r="R10" s="270"/>
    </row>
    <row r="11" spans="1:18">
      <c r="A11" s="270"/>
      <c r="B11" s="270"/>
      <c r="C11" s="270"/>
      <c r="D11" s="270"/>
      <c r="E11" s="270"/>
      <c r="F11" s="270"/>
      <c r="G11" s="270"/>
      <c r="H11" s="270"/>
      <c r="I11" s="270"/>
      <c r="J11" s="270"/>
      <c r="K11" s="270"/>
      <c r="L11" s="270"/>
      <c r="M11" s="270"/>
      <c r="N11" s="270"/>
      <c r="O11" s="270"/>
      <c r="P11" s="270"/>
      <c r="Q11" s="270"/>
      <c r="R11" s="270"/>
    </row>
    <row r="12" spans="1:18">
      <c r="A12" s="260"/>
      <c r="B12" s="260"/>
      <c r="C12" s="260"/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260"/>
    </row>
    <row r="13" spans="1:18" ht="37.5" customHeight="1">
      <c r="A13" s="271" t="s">
        <v>0</v>
      </c>
      <c r="B13" s="272" t="s">
        <v>74</v>
      </c>
      <c r="C13" s="273" t="s">
        <v>65</v>
      </c>
      <c r="D13" s="273" t="s">
        <v>154</v>
      </c>
      <c r="E13" s="274" t="s">
        <v>140</v>
      </c>
      <c r="F13" s="272" t="s">
        <v>145</v>
      </c>
      <c r="G13" s="274" t="s">
        <v>143</v>
      </c>
      <c r="H13" s="274" t="s">
        <v>147</v>
      </c>
      <c r="I13" s="221" t="s">
        <v>149</v>
      </c>
      <c r="J13" s="274" t="s">
        <v>11</v>
      </c>
      <c r="K13" s="274" t="s">
        <v>12</v>
      </c>
      <c r="L13" s="274" t="s">
        <v>13</v>
      </c>
      <c r="M13" s="274" t="s">
        <v>105</v>
      </c>
      <c r="N13" s="274" t="s">
        <v>6</v>
      </c>
      <c r="O13" s="274" t="s">
        <v>7</v>
      </c>
      <c r="P13" s="274" t="s">
        <v>158</v>
      </c>
      <c r="Q13" s="275" t="s">
        <v>160</v>
      </c>
      <c r="R13" s="275" t="s">
        <v>161</v>
      </c>
    </row>
    <row r="14" spans="1:18" ht="16.5">
      <c r="A14" s="276" t="s">
        <v>116</v>
      </c>
      <c r="B14" s="277" t="s">
        <v>269</v>
      </c>
      <c r="C14" s="278" t="s">
        <v>70</v>
      </c>
      <c r="D14" s="279">
        <v>0.7769259583360788</v>
      </c>
      <c r="E14" s="280">
        <v>6074</v>
      </c>
      <c r="F14" s="222" t="s">
        <v>119</v>
      </c>
      <c r="G14" s="281" t="s">
        <v>198</v>
      </c>
      <c r="H14" s="282">
        <v>4</v>
      </c>
      <c r="I14" s="223">
        <v>2183.2130000000002</v>
      </c>
      <c r="J14" s="283">
        <v>3.5892647323905499E-2</v>
      </c>
      <c r="K14" s="283">
        <v>0.37002167405950048</v>
      </c>
      <c r="L14" s="283">
        <v>0.13770976470593549</v>
      </c>
      <c r="M14" s="284">
        <v>13.414999999999999</v>
      </c>
      <c r="N14" s="285">
        <v>0.59545266540644448</v>
      </c>
      <c r="O14" s="285">
        <v>17.313931347972002</v>
      </c>
      <c r="P14" s="286">
        <v>22</v>
      </c>
      <c r="Q14" s="287">
        <v>13</v>
      </c>
      <c r="R14" s="287">
        <v>382</v>
      </c>
    </row>
    <row r="15" spans="1:18" ht="16.5">
      <c r="A15" s="276" t="s">
        <v>116</v>
      </c>
      <c r="B15" s="277" t="s">
        <v>298</v>
      </c>
      <c r="C15" s="278" t="s">
        <v>70</v>
      </c>
      <c r="D15" s="279">
        <v>0.79187499999999988</v>
      </c>
      <c r="E15" s="280">
        <v>5283</v>
      </c>
      <c r="F15" s="222" t="s">
        <v>119</v>
      </c>
      <c r="G15" s="281" t="s">
        <v>299</v>
      </c>
      <c r="H15" s="282">
        <v>1</v>
      </c>
      <c r="I15" s="223">
        <v>2457.3389999999999</v>
      </c>
      <c r="J15" s="283">
        <v>4.8878083538311835E-2</v>
      </c>
      <c r="K15" s="283">
        <v>0.37122775316225448</v>
      </c>
      <c r="L15" s="283">
        <v>0.2343998935433817</v>
      </c>
      <c r="M15" s="284">
        <v>12.254</v>
      </c>
      <c r="N15" s="285">
        <v>0.48833311154871184</v>
      </c>
      <c r="O15" s="285">
        <v>21.486656908143321</v>
      </c>
      <c r="P15" s="286">
        <v>44</v>
      </c>
      <c r="Q15" s="287">
        <v>12</v>
      </c>
      <c r="R15" s="287">
        <v>528</v>
      </c>
    </row>
    <row r="16" spans="1:18" ht="16.5">
      <c r="A16" s="276" t="s">
        <v>116</v>
      </c>
      <c r="B16" s="277" t="s">
        <v>205</v>
      </c>
      <c r="C16" s="278" t="s">
        <v>67</v>
      </c>
      <c r="D16" s="279">
        <v>0.83556755913426717</v>
      </c>
      <c r="E16" s="280">
        <v>484</v>
      </c>
      <c r="F16" s="222" t="s">
        <v>117</v>
      </c>
      <c r="G16" s="281" t="s">
        <v>168</v>
      </c>
      <c r="H16" s="282">
        <v>3</v>
      </c>
      <c r="I16" s="223">
        <v>2460.4470000000001</v>
      </c>
      <c r="J16" s="283">
        <v>5.2332280145197481E-2</v>
      </c>
      <c r="K16" s="283">
        <v>0.35653281922614621</v>
      </c>
      <c r="L16" s="283">
        <v>0.13696698201586946</v>
      </c>
      <c r="M16" s="284">
        <v>10.927</v>
      </c>
      <c r="N16" s="285">
        <v>0</v>
      </c>
      <c r="O16" s="285">
        <v>16.338494590617071</v>
      </c>
      <c r="P16" s="286">
        <v>41</v>
      </c>
      <c r="Q16" s="287">
        <v>0</v>
      </c>
      <c r="R16" s="287">
        <v>402</v>
      </c>
    </row>
    <row r="17" spans="1:18" ht="16.5">
      <c r="A17" s="276" t="s">
        <v>116</v>
      </c>
      <c r="B17" s="277" t="s">
        <v>310</v>
      </c>
      <c r="C17" s="278" t="s">
        <v>67</v>
      </c>
      <c r="D17" s="279">
        <v>0.83791379162186208</v>
      </c>
      <c r="E17" s="280">
        <v>3126</v>
      </c>
      <c r="F17" s="222" t="s">
        <v>118</v>
      </c>
      <c r="G17" s="281" t="s">
        <v>311</v>
      </c>
      <c r="H17" s="282">
        <v>2</v>
      </c>
      <c r="I17" s="223">
        <v>1026.751</v>
      </c>
      <c r="J17" s="283">
        <v>2.1058609627021975E-2</v>
      </c>
      <c r="K17" s="283">
        <v>0.36865738337148557</v>
      </c>
      <c r="L17" s="283">
        <v>0.20452865397744927</v>
      </c>
      <c r="M17" s="284">
        <v>12.298999999999999</v>
      </c>
      <c r="N17" s="285">
        <v>2.3374703311708487</v>
      </c>
      <c r="O17" s="285">
        <v>17.044054498120772</v>
      </c>
      <c r="P17" s="286">
        <v>2</v>
      </c>
      <c r="Q17" s="287">
        <v>24</v>
      </c>
      <c r="R17" s="287">
        <v>175</v>
      </c>
    </row>
    <row r="18" spans="1:18" ht="16.5">
      <c r="A18" s="276" t="s">
        <v>116</v>
      </c>
      <c r="B18" s="277" t="s">
        <v>209</v>
      </c>
      <c r="C18" s="278" t="s">
        <v>67</v>
      </c>
      <c r="D18" s="279">
        <v>0.82544794834377611</v>
      </c>
      <c r="E18" s="280">
        <v>9318</v>
      </c>
      <c r="F18" s="222" t="s">
        <v>119</v>
      </c>
      <c r="G18" s="281" t="s">
        <v>197</v>
      </c>
      <c r="H18" s="282">
        <v>2</v>
      </c>
      <c r="I18" s="223">
        <v>440.97299999999996</v>
      </c>
      <c r="J18" s="283">
        <v>5.592393607640086E-3</v>
      </c>
      <c r="K18" s="283">
        <v>0.34596773028849598</v>
      </c>
      <c r="L18" s="283">
        <v>0.13606275214128755</v>
      </c>
      <c r="M18" s="284">
        <v>11.153</v>
      </c>
      <c r="N18" s="285">
        <v>0</v>
      </c>
      <c r="O18" s="285">
        <v>21.089726581899573</v>
      </c>
      <c r="P18" s="286">
        <v>0</v>
      </c>
      <c r="Q18" s="287">
        <v>0</v>
      </c>
      <c r="R18" s="287">
        <v>93</v>
      </c>
    </row>
    <row r="19" spans="1:18" ht="16.5">
      <c r="A19" s="276" t="s">
        <v>116</v>
      </c>
      <c r="B19" s="277" t="s">
        <v>210</v>
      </c>
      <c r="C19" s="278" t="s">
        <v>70</v>
      </c>
      <c r="D19" s="279">
        <v>0.79846153846153844</v>
      </c>
      <c r="E19" s="280">
        <v>3596</v>
      </c>
      <c r="F19" s="222" t="s">
        <v>117</v>
      </c>
      <c r="G19" s="281" t="s">
        <v>178</v>
      </c>
      <c r="H19" s="282">
        <v>1</v>
      </c>
      <c r="I19" s="223">
        <v>2672.4119999999998</v>
      </c>
      <c r="J19" s="283">
        <v>7.0538075993740984E-2</v>
      </c>
      <c r="K19" s="283">
        <v>0.35873656513166396</v>
      </c>
      <c r="L19" s="283">
        <v>7.8580697886403747E-2</v>
      </c>
      <c r="M19" s="284">
        <v>16.510000000000002</v>
      </c>
      <c r="N19" s="285">
        <v>0.11225813983771964</v>
      </c>
      <c r="O19" s="285">
        <v>43.556158257035221</v>
      </c>
      <c r="P19" s="286">
        <v>32</v>
      </c>
      <c r="Q19" s="287">
        <v>3</v>
      </c>
      <c r="R19" s="287">
        <v>1164</v>
      </c>
    </row>
    <row r="20" spans="1:18" ht="16.5">
      <c r="A20" s="276" t="s">
        <v>116</v>
      </c>
      <c r="B20" s="277" t="s">
        <v>290</v>
      </c>
      <c r="C20" s="278" t="s">
        <v>67</v>
      </c>
      <c r="D20" s="279">
        <v>0.83929078354443187</v>
      </c>
      <c r="E20" s="280">
        <v>4859</v>
      </c>
      <c r="F20" s="222" t="s">
        <v>119</v>
      </c>
      <c r="G20" s="281" t="s">
        <v>193</v>
      </c>
      <c r="H20" s="282">
        <v>9</v>
      </c>
      <c r="I20" s="223">
        <v>2900.94</v>
      </c>
      <c r="J20" s="283">
        <v>3.4445327145283929E-2</v>
      </c>
      <c r="K20" s="283">
        <v>0.36523870581712276</v>
      </c>
      <c r="L20" s="283">
        <v>0.16110743822483445</v>
      </c>
      <c r="M20" s="284">
        <v>12.071</v>
      </c>
      <c r="N20" s="285">
        <v>0.68943170144849597</v>
      </c>
      <c r="O20" s="285">
        <v>16.822133515343303</v>
      </c>
      <c r="P20" s="286">
        <v>36</v>
      </c>
      <c r="Q20" s="287">
        <v>20</v>
      </c>
      <c r="R20" s="287">
        <v>493</v>
      </c>
    </row>
    <row r="21" spans="1:18" ht="16.5">
      <c r="A21" s="276" t="s">
        <v>116</v>
      </c>
      <c r="B21" s="277" t="s">
        <v>291</v>
      </c>
      <c r="C21" s="278" t="s">
        <v>67</v>
      </c>
      <c r="D21" s="279">
        <v>0.84384851653912718</v>
      </c>
      <c r="E21" s="280">
        <v>3182</v>
      </c>
      <c r="F21" s="222" t="s">
        <v>117</v>
      </c>
      <c r="G21" s="281" t="s">
        <v>180</v>
      </c>
      <c r="H21" s="282">
        <v>11</v>
      </c>
      <c r="I21" s="223">
        <v>2505.6479999999997</v>
      </c>
      <c r="J21" s="283">
        <v>2.1957284465772876E-2</v>
      </c>
      <c r="K21" s="283">
        <v>0.38813271977105263</v>
      </c>
      <c r="L21" s="283">
        <v>4.4627722584681104E-2</v>
      </c>
      <c r="M21" s="284">
        <v>13.112</v>
      </c>
      <c r="N21" s="285">
        <v>7.9819671398376799E-2</v>
      </c>
      <c r="O21" s="285">
        <v>11.773401531260578</v>
      </c>
      <c r="P21" s="286">
        <v>17</v>
      </c>
      <c r="Q21" s="287">
        <v>2</v>
      </c>
      <c r="R21" s="287">
        <v>305</v>
      </c>
    </row>
    <row r="22" spans="1:18" ht="16.5">
      <c r="A22" s="276" t="s">
        <v>116</v>
      </c>
      <c r="B22" s="277" t="s">
        <v>211</v>
      </c>
      <c r="C22" s="278" t="s">
        <v>67</v>
      </c>
      <c r="D22" s="279">
        <v>0.80999999999999994</v>
      </c>
      <c r="E22" s="280">
        <v>8220</v>
      </c>
      <c r="F22" s="222" t="s">
        <v>118</v>
      </c>
      <c r="G22" s="281" t="s">
        <v>189</v>
      </c>
      <c r="H22" s="282">
        <v>1</v>
      </c>
      <c r="I22" s="223">
        <v>1309.835</v>
      </c>
      <c r="J22" s="283">
        <v>4.122006732474684E-2</v>
      </c>
      <c r="K22" s="283">
        <v>0.32858222645126589</v>
      </c>
      <c r="L22" s="283">
        <v>0.24125176071795301</v>
      </c>
      <c r="M22" s="284">
        <v>14.289</v>
      </c>
      <c r="N22" s="285">
        <v>1.9086373474521598</v>
      </c>
      <c r="O22" s="285">
        <v>17.025045139273267</v>
      </c>
      <c r="P22" s="286">
        <v>1</v>
      </c>
      <c r="Q22" s="287">
        <v>25</v>
      </c>
      <c r="R22" s="287">
        <v>223</v>
      </c>
    </row>
    <row r="23" spans="1:18" ht="16.5">
      <c r="A23" s="276" t="s">
        <v>116</v>
      </c>
      <c r="B23" s="277" t="s">
        <v>351</v>
      </c>
      <c r="C23" s="278" t="s">
        <v>70</v>
      </c>
      <c r="D23" s="279">
        <v>0.79307692307692301</v>
      </c>
      <c r="E23" s="280">
        <v>6783</v>
      </c>
      <c r="F23" s="222" t="s">
        <v>118</v>
      </c>
      <c r="G23" s="281" t="s">
        <v>316</v>
      </c>
      <c r="H23" s="282">
        <v>1</v>
      </c>
      <c r="I23" s="223">
        <v>1984.614</v>
      </c>
      <c r="J23" s="283">
        <v>1.5059807504371898E-2</v>
      </c>
      <c r="K23" s="283">
        <v>0.42320382966181691</v>
      </c>
      <c r="L23" s="283">
        <v>0.16930244369937933</v>
      </c>
      <c r="M23" s="284">
        <v>12.654</v>
      </c>
      <c r="N23" s="285">
        <v>1.5620165936549879</v>
      </c>
      <c r="O23" s="285">
        <v>6.852717959260592</v>
      </c>
      <c r="P23" s="286">
        <v>53</v>
      </c>
      <c r="Q23" s="287">
        <v>31</v>
      </c>
      <c r="R23" s="287">
        <v>136</v>
      </c>
    </row>
    <row r="24" spans="1:18" ht="16.5">
      <c r="A24" s="276" t="s">
        <v>116</v>
      </c>
      <c r="B24" s="277" t="s">
        <v>217</v>
      </c>
      <c r="C24" s="278" t="s">
        <v>70</v>
      </c>
      <c r="D24" s="279">
        <v>0.70743181493771778</v>
      </c>
      <c r="E24" s="280">
        <v>3437</v>
      </c>
      <c r="F24" s="222" t="s">
        <v>117</v>
      </c>
      <c r="G24" s="281" t="s">
        <v>173</v>
      </c>
      <c r="H24" s="282">
        <v>3</v>
      </c>
      <c r="I24" s="223">
        <v>2029.7199999999998</v>
      </c>
      <c r="J24" s="283">
        <v>5.5752368499300292E-2</v>
      </c>
      <c r="K24" s="283">
        <v>0.36198687098926935</v>
      </c>
      <c r="L24" s="283">
        <v>0.20938848708196203</v>
      </c>
      <c r="M24" s="284">
        <v>13.978999999999999</v>
      </c>
      <c r="N24" s="285">
        <v>1.0838933448948624</v>
      </c>
      <c r="O24" s="285">
        <v>24.633939656701418</v>
      </c>
      <c r="P24" s="286">
        <v>39</v>
      </c>
      <c r="Q24" s="287">
        <v>22</v>
      </c>
      <c r="R24" s="287">
        <v>500</v>
      </c>
    </row>
    <row r="25" spans="1:18" ht="16.5">
      <c r="A25" s="276" t="s">
        <v>116</v>
      </c>
      <c r="B25" s="277" t="s">
        <v>218</v>
      </c>
      <c r="C25" s="278" t="s">
        <v>70</v>
      </c>
      <c r="D25" s="279">
        <v>0.79839618458069528</v>
      </c>
      <c r="E25" s="280">
        <v>5383</v>
      </c>
      <c r="F25" s="222" t="s">
        <v>117</v>
      </c>
      <c r="G25" s="281" t="s">
        <v>183</v>
      </c>
      <c r="H25" s="282">
        <v>2</v>
      </c>
      <c r="I25" s="223">
        <v>2621.9560000000001</v>
      </c>
      <c r="J25" s="283">
        <v>3.370469811136162E-2</v>
      </c>
      <c r="K25" s="283">
        <v>0.36698946565680751</v>
      </c>
      <c r="L25" s="283">
        <v>0.24104142098494405</v>
      </c>
      <c r="M25" s="284">
        <v>14.311</v>
      </c>
      <c r="N25" s="285">
        <v>0.26697625742003295</v>
      </c>
      <c r="O25" s="285">
        <v>26.201812692508948</v>
      </c>
      <c r="P25" s="286">
        <v>16</v>
      </c>
      <c r="Q25" s="287">
        <v>7</v>
      </c>
      <c r="R25" s="287">
        <v>687</v>
      </c>
    </row>
    <row r="26" spans="1:18" ht="16.5">
      <c r="A26" s="276" t="s">
        <v>116</v>
      </c>
      <c r="B26" s="277" t="s">
        <v>219</v>
      </c>
      <c r="C26" s="278" t="s">
        <v>67</v>
      </c>
      <c r="D26" s="279">
        <v>0.80797480540176614</v>
      </c>
      <c r="E26" s="280">
        <v>2135</v>
      </c>
      <c r="F26" s="222" t="s">
        <v>118</v>
      </c>
      <c r="G26" s="281" t="s">
        <v>191</v>
      </c>
      <c r="H26" s="282">
        <v>2</v>
      </c>
      <c r="I26" s="223">
        <v>1927.3240000000001</v>
      </c>
      <c r="J26" s="283">
        <v>4.1547504595547471E-2</v>
      </c>
      <c r="K26" s="283">
        <v>0.35961325708163355</v>
      </c>
      <c r="L26" s="283">
        <v>0.19820227424138337</v>
      </c>
      <c r="M26" s="284">
        <v>11.321</v>
      </c>
      <c r="N26" s="285">
        <v>0</v>
      </c>
      <c r="O26" s="285">
        <v>4.9809995620871215</v>
      </c>
      <c r="P26" s="286">
        <v>40</v>
      </c>
      <c r="Q26" s="287">
        <v>0</v>
      </c>
      <c r="R26" s="287">
        <v>96</v>
      </c>
    </row>
    <row r="27" spans="1:18" ht="16.5">
      <c r="A27" s="276" t="s">
        <v>116</v>
      </c>
      <c r="B27" s="277" t="s">
        <v>426</v>
      </c>
      <c r="C27" s="278" t="s">
        <v>70</v>
      </c>
      <c r="D27" s="279">
        <v>0.76616615811676125</v>
      </c>
      <c r="E27" s="280">
        <v>621</v>
      </c>
      <c r="F27" s="222" t="s">
        <v>117</v>
      </c>
      <c r="G27" s="281" t="s">
        <v>182</v>
      </c>
      <c r="H27" s="282">
        <v>2</v>
      </c>
      <c r="I27" s="223">
        <v>6182.5109999999995</v>
      </c>
      <c r="J27" s="283">
        <v>3.9798142609384135E-2</v>
      </c>
      <c r="K27" s="283">
        <v>0.40506511028250292</v>
      </c>
      <c r="L27" s="283">
        <v>0.147027639740552</v>
      </c>
      <c r="M27" s="284">
        <v>14.679</v>
      </c>
      <c r="N27" s="285">
        <v>2.4261986755866674</v>
      </c>
      <c r="O27" s="285">
        <v>47.569668699335921</v>
      </c>
      <c r="P27" s="286">
        <v>129</v>
      </c>
      <c r="Q27" s="287">
        <v>150</v>
      </c>
      <c r="R27" s="287">
        <v>2941</v>
      </c>
    </row>
    <row r="28" spans="1:18" ht="16.5">
      <c r="A28" s="276" t="s">
        <v>116</v>
      </c>
      <c r="B28" s="277" t="s">
        <v>223</v>
      </c>
      <c r="C28" s="278" t="s">
        <v>70</v>
      </c>
      <c r="D28" s="279">
        <v>0.75374999999999992</v>
      </c>
      <c r="E28" s="280">
        <v>8503</v>
      </c>
      <c r="F28" s="222" t="s">
        <v>119</v>
      </c>
      <c r="G28" s="281" t="s">
        <v>198</v>
      </c>
      <c r="H28" s="282">
        <v>1</v>
      </c>
      <c r="I28" s="223">
        <v>1754.9780000000001</v>
      </c>
      <c r="J28" s="283">
        <v>3.9955645970626154E-2</v>
      </c>
      <c r="K28" s="283">
        <v>0.36043505863070341</v>
      </c>
      <c r="L28" s="283">
        <v>0.15099904386265811</v>
      </c>
      <c r="M28" s="284">
        <v>13.487</v>
      </c>
      <c r="N28" s="285">
        <v>0.34188462761356553</v>
      </c>
      <c r="O28" s="285">
        <v>16.011596726568651</v>
      </c>
      <c r="P28" s="286">
        <v>18</v>
      </c>
      <c r="Q28" s="287">
        <v>6</v>
      </c>
      <c r="R28" s="287">
        <v>281</v>
      </c>
    </row>
    <row r="29" spans="1:18" ht="16.5">
      <c r="A29" s="276" t="s">
        <v>116</v>
      </c>
      <c r="B29" s="277" t="s">
        <v>293</v>
      </c>
      <c r="C29" s="278" t="s">
        <v>70</v>
      </c>
      <c r="D29" s="279">
        <v>0.78862760136619725</v>
      </c>
      <c r="E29" s="280">
        <v>6767</v>
      </c>
      <c r="F29" s="222" t="s">
        <v>119</v>
      </c>
      <c r="G29" s="281" t="s">
        <v>197</v>
      </c>
      <c r="H29" s="282">
        <v>3</v>
      </c>
      <c r="I29" s="223">
        <v>2799.0099999999998</v>
      </c>
      <c r="J29" s="283">
        <v>7.6352566463900345E-2</v>
      </c>
      <c r="K29" s="283">
        <v>0.35107305672211164</v>
      </c>
      <c r="L29" s="283">
        <v>0.18863812562298812</v>
      </c>
      <c r="M29" s="284">
        <v>13.135</v>
      </c>
      <c r="N29" s="285">
        <v>1.4290767092650618</v>
      </c>
      <c r="O29" s="285">
        <v>32.297133629390395</v>
      </c>
      <c r="P29" s="286">
        <v>30</v>
      </c>
      <c r="Q29" s="287">
        <v>40</v>
      </c>
      <c r="R29" s="287">
        <v>904</v>
      </c>
    </row>
    <row r="30" spans="1:18" ht="16.5">
      <c r="A30" s="276" t="s">
        <v>116</v>
      </c>
      <c r="B30" s="277" t="s">
        <v>322</v>
      </c>
      <c r="C30" s="278" t="s">
        <v>67</v>
      </c>
      <c r="D30" s="279">
        <v>0.80931280182400689</v>
      </c>
      <c r="E30" s="280">
        <v>6653</v>
      </c>
      <c r="F30" s="222" t="s">
        <v>118</v>
      </c>
      <c r="G30" s="281" t="s">
        <v>314</v>
      </c>
      <c r="H30" s="282">
        <v>6</v>
      </c>
      <c r="I30" s="223">
        <v>6145.4559999999992</v>
      </c>
      <c r="J30" s="283">
        <v>3.9818504577140951E-2</v>
      </c>
      <c r="K30" s="283">
        <v>0.41050682935742683</v>
      </c>
      <c r="L30" s="283">
        <v>0.14710055689927648</v>
      </c>
      <c r="M30" s="284">
        <v>11.936</v>
      </c>
      <c r="N30" s="285">
        <v>0.73224834739684097</v>
      </c>
      <c r="O30" s="285">
        <v>11.374257662897596</v>
      </c>
      <c r="P30" s="286">
        <v>198</v>
      </c>
      <c r="Q30" s="287">
        <v>45</v>
      </c>
      <c r="R30" s="287">
        <v>699</v>
      </c>
    </row>
    <row r="31" spans="1:18" ht="16.5">
      <c r="A31" s="276" t="s">
        <v>116</v>
      </c>
      <c r="B31" s="277" t="s">
        <v>228</v>
      </c>
      <c r="C31" s="278" t="s">
        <v>67</v>
      </c>
      <c r="D31" s="279">
        <v>0.82783018104925343</v>
      </c>
      <c r="E31" s="280">
        <v>1313</v>
      </c>
      <c r="F31" s="222" t="s">
        <v>117</v>
      </c>
      <c r="G31" s="281" t="s">
        <v>172</v>
      </c>
      <c r="H31" s="282">
        <v>2</v>
      </c>
      <c r="I31" s="223">
        <v>2731.1819999999998</v>
      </c>
      <c r="J31" s="283">
        <v>2.1849227238211193E-2</v>
      </c>
      <c r="K31" s="283">
        <v>0.36294239390049238</v>
      </c>
      <c r="L31" s="283">
        <v>0.20979927372104826</v>
      </c>
      <c r="M31" s="284">
        <v>13.795999999999999</v>
      </c>
      <c r="N31" s="285">
        <v>0.65905531011847618</v>
      </c>
      <c r="O31" s="285">
        <v>20.430714613672762</v>
      </c>
      <c r="P31" s="286">
        <v>9</v>
      </c>
      <c r="Q31" s="287">
        <v>18</v>
      </c>
      <c r="R31" s="287">
        <v>558</v>
      </c>
    </row>
    <row r="32" spans="1:18" ht="16.5">
      <c r="A32" s="276" t="s">
        <v>116</v>
      </c>
      <c r="B32" s="277" t="s">
        <v>301</v>
      </c>
      <c r="C32" s="278" t="s">
        <v>70</v>
      </c>
      <c r="D32" s="279">
        <v>0.73532871060721128</v>
      </c>
      <c r="E32" s="280">
        <v>422</v>
      </c>
      <c r="F32" s="222" t="s">
        <v>117</v>
      </c>
      <c r="G32" s="281" t="s">
        <v>175</v>
      </c>
      <c r="H32" s="282">
        <v>2</v>
      </c>
      <c r="I32" s="223">
        <v>2074.0520000000001</v>
      </c>
      <c r="J32" s="283">
        <v>6.0703616564454783E-2</v>
      </c>
      <c r="K32" s="283">
        <v>0.40940284101534502</v>
      </c>
      <c r="L32" s="283">
        <v>0.1022153735779045</v>
      </c>
      <c r="M32" s="284">
        <v>18.451000000000001</v>
      </c>
      <c r="N32" s="285">
        <v>1.2535847702950551</v>
      </c>
      <c r="O32" s="285">
        <v>61.859586934175226</v>
      </c>
      <c r="P32" s="286">
        <v>38</v>
      </c>
      <c r="Q32" s="287">
        <v>26</v>
      </c>
      <c r="R32" s="287">
        <v>1283</v>
      </c>
    </row>
    <row r="33" spans="1:18" ht="16.5">
      <c r="A33" s="276" t="s">
        <v>116</v>
      </c>
      <c r="B33" s="277" t="s">
        <v>231</v>
      </c>
      <c r="C33" s="278" t="s">
        <v>67</v>
      </c>
      <c r="D33" s="279">
        <v>0.80611454882162037</v>
      </c>
      <c r="E33" s="280">
        <v>487</v>
      </c>
      <c r="F33" s="222" t="s">
        <v>117</v>
      </c>
      <c r="G33" s="281" t="s">
        <v>178</v>
      </c>
      <c r="H33" s="282">
        <v>2</v>
      </c>
      <c r="I33" s="223">
        <v>2626.3379999999997</v>
      </c>
      <c r="J33" s="283">
        <v>3.1086712342220057E-2</v>
      </c>
      <c r="K33" s="283">
        <v>0.40543758669914415</v>
      </c>
      <c r="L33" s="283">
        <v>0.24825441355986927</v>
      </c>
      <c r="M33" s="284">
        <v>14.807</v>
      </c>
      <c r="N33" s="285">
        <v>0.60921328480949521</v>
      </c>
      <c r="O33" s="285">
        <v>17.85756441097833</v>
      </c>
      <c r="P33" s="286">
        <v>55</v>
      </c>
      <c r="Q33" s="287">
        <v>16</v>
      </c>
      <c r="R33" s="287">
        <v>469</v>
      </c>
    </row>
    <row r="34" spans="1:18" ht="16.5">
      <c r="A34" s="276" t="s">
        <v>116</v>
      </c>
      <c r="B34" s="277" t="s">
        <v>232</v>
      </c>
      <c r="C34" s="278" t="s">
        <v>67</v>
      </c>
      <c r="D34" s="279">
        <v>0.82617562895232655</v>
      </c>
      <c r="E34" s="280">
        <v>3241</v>
      </c>
      <c r="F34" s="222" t="s">
        <v>117</v>
      </c>
      <c r="G34" s="281" t="s">
        <v>176</v>
      </c>
      <c r="H34" s="282">
        <v>3</v>
      </c>
      <c r="I34" s="223">
        <v>8724.9</v>
      </c>
      <c r="J34" s="283">
        <v>3.8398632249025622E-2</v>
      </c>
      <c r="K34" s="283">
        <v>0.38994256376070813</v>
      </c>
      <c r="L34" s="283">
        <v>0.13513048860158855</v>
      </c>
      <c r="M34" s="284">
        <v>15.145</v>
      </c>
      <c r="N34" s="285">
        <v>3.1518985890955773</v>
      </c>
      <c r="O34" s="285">
        <v>48.023473048401705</v>
      </c>
      <c r="P34" s="286">
        <v>149</v>
      </c>
      <c r="Q34" s="287">
        <v>275</v>
      </c>
      <c r="R34" s="287">
        <v>4190</v>
      </c>
    </row>
    <row r="35" spans="1:18" ht="16.5">
      <c r="A35" s="276" t="s">
        <v>116</v>
      </c>
      <c r="B35" s="277" t="s">
        <v>234</v>
      </c>
      <c r="C35" s="278" t="s">
        <v>67</v>
      </c>
      <c r="D35" s="279">
        <v>0.83775316509510001</v>
      </c>
      <c r="E35" s="280">
        <v>7118</v>
      </c>
      <c r="F35" s="222" t="s">
        <v>117</v>
      </c>
      <c r="G35" s="281" t="s">
        <v>172</v>
      </c>
      <c r="H35" s="282">
        <v>2</v>
      </c>
      <c r="I35" s="223">
        <v>2743.9630000000002</v>
      </c>
      <c r="J35" s="283">
        <v>2.1122294986371838E-2</v>
      </c>
      <c r="K35" s="283">
        <v>0.36738925952643581</v>
      </c>
      <c r="L35" s="283">
        <v>0.19424460169470215</v>
      </c>
      <c r="M35" s="284">
        <v>12.721</v>
      </c>
      <c r="N35" s="285">
        <v>0.65598552167066393</v>
      </c>
      <c r="O35" s="285">
        <v>19.31512924919177</v>
      </c>
      <c r="P35" s="286">
        <v>16</v>
      </c>
      <c r="Q35" s="287">
        <v>18</v>
      </c>
      <c r="R35" s="287">
        <v>530</v>
      </c>
    </row>
    <row r="36" spans="1:18" ht="16.5">
      <c r="A36" s="276" t="s">
        <v>116</v>
      </c>
      <c r="B36" s="277" t="s">
        <v>237</v>
      </c>
      <c r="C36" s="278" t="s">
        <v>67</v>
      </c>
      <c r="D36" s="279">
        <v>0.83439770658069023</v>
      </c>
      <c r="E36" s="280">
        <v>7040</v>
      </c>
      <c r="F36" s="222" t="s">
        <v>117</v>
      </c>
      <c r="G36" s="281" t="s">
        <v>181</v>
      </c>
      <c r="H36" s="282">
        <v>3</v>
      </c>
      <c r="I36" s="223">
        <v>2759.5410000000002</v>
      </c>
      <c r="J36" s="283">
        <v>2.7554354231746958E-2</v>
      </c>
      <c r="K36" s="283">
        <v>0.350107742358506</v>
      </c>
      <c r="L36" s="283">
        <v>0.14241498857962248</v>
      </c>
      <c r="M36" s="284">
        <v>12.032999999999999</v>
      </c>
      <c r="N36" s="285">
        <v>2.1742746348033966</v>
      </c>
      <c r="O36" s="285">
        <v>20.438181567151926</v>
      </c>
      <c r="P36" s="286">
        <v>16</v>
      </c>
      <c r="Q36" s="287">
        <v>60</v>
      </c>
      <c r="R36" s="287">
        <v>564</v>
      </c>
    </row>
    <row r="37" spans="1:18" ht="16.5">
      <c r="A37" s="276" t="s">
        <v>116</v>
      </c>
      <c r="B37" s="277" t="s">
        <v>238</v>
      </c>
      <c r="C37" s="278" t="s">
        <v>70</v>
      </c>
      <c r="D37" s="279">
        <v>0.7809507229569459</v>
      </c>
      <c r="E37" s="280">
        <v>8309</v>
      </c>
      <c r="F37" s="222" t="s">
        <v>117</v>
      </c>
      <c r="G37" s="281" t="s">
        <v>184</v>
      </c>
      <c r="H37" s="282">
        <v>3</v>
      </c>
      <c r="I37" s="223">
        <v>1989.0960000000002</v>
      </c>
      <c r="J37" s="283">
        <v>1.5418807696074713E-2</v>
      </c>
      <c r="K37" s="283">
        <v>0.3784346238308739</v>
      </c>
      <c r="L37" s="283">
        <v>0.16895812071960625</v>
      </c>
      <c r="M37" s="284">
        <v>14.333</v>
      </c>
      <c r="N37" s="285">
        <v>2.1617860575859584</v>
      </c>
      <c r="O37" s="285">
        <v>47.609567361253546</v>
      </c>
      <c r="P37" s="286">
        <v>33</v>
      </c>
      <c r="Q37" s="287">
        <v>43</v>
      </c>
      <c r="R37" s="287">
        <v>971</v>
      </c>
    </row>
    <row r="38" spans="1:18" ht="16.5">
      <c r="A38" s="276" t="s">
        <v>116</v>
      </c>
      <c r="B38" s="277" t="s">
        <v>294</v>
      </c>
      <c r="C38" s="278" t="s">
        <v>70</v>
      </c>
      <c r="D38" s="279">
        <v>0.71914761135197292</v>
      </c>
      <c r="E38" s="280">
        <v>472</v>
      </c>
      <c r="F38" s="222" t="s">
        <v>117</v>
      </c>
      <c r="G38" s="281" t="s">
        <v>185</v>
      </c>
      <c r="H38" s="282">
        <v>6</v>
      </c>
      <c r="I38" s="223">
        <v>1442.6120000000001</v>
      </c>
      <c r="J38" s="283">
        <v>3.3462680126280085E-2</v>
      </c>
      <c r="K38" s="283">
        <v>0.39669189062807653</v>
      </c>
      <c r="L38" s="283">
        <v>0.2037970015499663</v>
      </c>
      <c r="M38" s="284">
        <v>17.088000000000001</v>
      </c>
      <c r="N38" s="285">
        <v>0.20795612403057787</v>
      </c>
      <c r="O38" s="285">
        <v>37.154827493463245</v>
      </c>
      <c r="P38" s="286">
        <v>12</v>
      </c>
      <c r="Q38" s="287">
        <v>3</v>
      </c>
      <c r="R38" s="287">
        <v>536</v>
      </c>
    </row>
    <row r="39" spans="1:18" ht="16.5">
      <c r="A39" s="276" t="s">
        <v>116</v>
      </c>
      <c r="B39" s="277" t="s">
        <v>256</v>
      </c>
      <c r="C39" s="278" t="s">
        <v>67</v>
      </c>
      <c r="D39" s="279">
        <v>0.84292974673640719</v>
      </c>
      <c r="E39" s="280">
        <v>8833</v>
      </c>
      <c r="F39" s="222" t="s">
        <v>117</v>
      </c>
      <c r="G39" s="281" t="s">
        <v>313</v>
      </c>
      <c r="H39" s="282">
        <v>5</v>
      </c>
      <c r="I39" s="223">
        <v>1376.9569999999999</v>
      </c>
      <c r="J39" s="283">
        <v>4.1969428908166885E-2</v>
      </c>
      <c r="K39" s="283">
        <v>0.37770958883085837</v>
      </c>
      <c r="L39" s="283">
        <v>0.11616458944780947</v>
      </c>
      <c r="M39" s="284">
        <v>12.151999999999999</v>
      </c>
      <c r="N39" s="285">
        <v>0.21787172729431639</v>
      </c>
      <c r="O39" s="285">
        <v>22.222916184020274</v>
      </c>
      <c r="P39" s="286">
        <v>12</v>
      </c>
      <c r="Q39" s="287">
        <v>3</v>
      </c>
      <c r="R39" s="287">
        <v>308</v>
      </c>
    </row>
    <row r="40" spans="1:18" ht="16.5">
      <c r="A40" s="276" t="s">
        <v>116</v>
      </c>
      <c r="B40" s="277" t="s">
        <v>257</v>
      </c>
      <c r="C40" s="278" t="s">
        <v>70</v>
      </c>
      <c r="D40" s="279">
        <v>0.78173829281299279</v>
      </c>
      <c r="E40" s="280">
        <v>4657</v>
      </c>
      <c r="F40" s="222" t="s">
        <v>117</v>
      </c>
      <c r="G40" s="281" t="s">
        <v>185</v>
      </c>
      <c r="H40" s="282">
        <v>6</v>
      </c>
      <c r="I40" s="223">
        <v>1563.213</v>
      </c>
      <c r="J40" s="283">
        <v>3.4151490461552858E-2</v>
      </c>
      <c r="K40" s="283">
        <v>0.36394107350656585</v>
      </c>
      <c r="L40" s="283">
        <v>8.1882635315852673E-2</v>
      </c>
      <c r="M40" s="284">
        <v>14.015000000000001</v>
      </c>
      <c r="N40" s="285">
        <v>4.0301609569521233</v>
      </c>
      <c r="O40" s="285">
        <v>34.800120009237382</v>
      </c>
      <c r="P40" s="286">
        <v>9</v>
      </c>
      <c r="Q40" s="287">
        <v>63</v>
      </c>
      <c r="R40" s="287">
        <v>544</v>
      </c>
    </row>
    <row r="41" spans="1:18" ht="16.5">
      <c r="A41" s="276" t="s">
        <v>116</v>
      </c>
      <c r="B41" s="277" t="s">
        <v>266</v>
      </c>
      <c r="C41" s="278" t="s">
        <v>70</v>
      </c>
      <c r="D41" s="279">
        <v>0.76417953148032702</v>
      </c>
      <c r="E41" s="280">
        <v>4021</v>
      </c>
      <c r="F41" s="222" t="s">
        <v>117</v>
      </c>
      <c r="G41" s="281" t="s">
        <v>170</v>
      </c>
      <c r="H41" s="282">
        <v>7</v>
      </c>
      <c r="I41" s="223">
        <v>7242.2080000000005</v>
      </c>
      <c r="J41" s="283">
        <v>3.2372205978928488E-2</v>
      </c>
      <c r="K41" s="283">
        <v>0.39266777173963496</v>
      </c>
      <c r="L41" s="283">
        <v>0.21637047706997645</v>
      </c>
      <c r="M41" s="284">
        <v>14.731</v>
      </c>
      <c r="N41" s="285">
        <v>2.8444363928790777</v>
      </c>
      <c r="O41" s="285">
        <v>37.571414684582379</v>
      </c>
      <c r="P41" s="286">
        <v>141</v>
      </c>
      <c r="Q41" s="287">
        <v>206</v>
      </c>
      <c r="R41" s="287">
        <v>2721</v>
      </c>
    </row>
    <row r="42" spans="1:18" ht="16.5">
      <c r="A42" s="276" t="s">
        <v>116</v>
      </c>
      <c r="B42" s="277" t="s">
        <v>353</v>
      </c>
      <c r="C42" s="278" t="s">
        <v>67</v>
      </c>
      <c r="D42" s="279">
        <v>0.84567320660556633</v>
      </c>
      <c r="E42" s="280">
        <v>8257</v>
      </c>
      <c r="F42" s="222" t="s">
        <v>119</v>
      </c>
      <c r="G42" s="281" t="s">
        <v>421</v>
      </c>
      <c r="H42" s="282">
        <v>4</v>
      </c>
      <c r="I42" s="223">
        <v>3921.3329999999996</v>
      </c>
      <c r="J42" s="283">
        <v>5.8345423183383788E-2</v>
      </c>
      <c r="K42" s="283">
        <v>0.36162175131738489</v>
      </c>
      <c r="L42" s="283">
        <v>0.24098947985289695</v>
      </c>
      <c r="M42" s="284">
        <v>10.433</v>
      </c>
      <c r="N42" s="285">
        <v>0.76504596778697453</v>
      </c>
      <c r="O42" s="285">
        <v>28.536214598454151</v>
      </c>
      <c r="P42" s="286">
        <v>59</v>
      </c>
      <c r="Q42" s="287">
        <v>30</v>
      </c>
      <c r="R42" s="287">
        <v>1119</v>
      </c>
    </row>
    <row r="43" spans="1:18" ht="16.5">
      <c r="A43" s="276" t="s">
        <v>116</v>
      </c>
      <c r="B43" s="277" t="s">
        <v>274</v>
      </c>
      <c r="C43" s="278" t="s">
        <v>67</v>
      </c>
      <c r="D43" s="279">
        <v>0.81070016666735112</v>
      </c>
      <c r="E43" s="280">
        <v>6054</v>
      </c>
      <c r="F43" s="222" t="s">
        <v>120</v>
      </c>
      <c r="G43" s="281" t="s">
        <v>201</v>
      </c>
      <c r="H43" s="282">
        <v>9</v>
      </c>
      <c r="I43" s="223">
        <v>1147.018</v>
      </c>
      <c r="J43" s="283">
        <v>2.3980392821937889E-2</v>
      </c>
      <c r="K43" s="283">
        <v>0.42784966360951904</v>
      </c>
      <c r="L43" s="283">
        <v>0.1717497022714552</v>
      </c>
      <c r="M43" s="284">
        <v>14.096</v>
      </c>
      <c r="N43" s="285">
        <v>1.1333736698116332</v>
      </c>
      <c r="O43" s="285">
        <v>20.923821596522462</v>
      </c>
      <c r="P43" s="286">
        <v>26</v>
      </c>
      <c r="Q43" s="287">
        <v>13</v>
      </c>
      <c r="R43" s="287">
        <v>240</v>
      </c>
    </row>
    <row r="44" spans="1:18" ht="16.5">
      <c r="A44" s="276" t="s">
        <v>116</v>
      </c>
      <c r="B44" s="277" t="s">
        <v>248</v>
      </c>
      <c r="C44" s="278" t="s">
        <v>67</v>
      </c>
      <c r="D44" s="279">
        <v>0.82520000000000004</v>
      </c>
      <c r="E44" s="280">
        <v>3626</v>
      </c>
      <c r="F44" s="222" t="s">
        <v>117</v>
      </c>
      <c r="G44" s="281" t="s">
        <v>175</v>
      </c>
      <c r="H44" s="282">
        <v>1</v>
      </c>
      <c r="I44" s="223">
        <v>2623.902</v>
      </c>
      <c r="J44" s="283">
        <v>3.7656317299447226E-2</v>
      </c>
      <c r="K44" s="283">
        <v>0.38604426622341126</v>
      </c>
      <c r="L44" s="283">
        <v>0.29917275873870292</v>
      </c>
      <c r="M44" s="284">
        <v>13.486000000000001</v>
      </c>
      <c r="N44" s="285">
        <v>0.19055589728579803</v>
      </c>
      <c r="O44" s="285">
        <v>17.874143165407855</v>
      </c>
      <c r="P44" s="286">
        <v>28</v>
      </c>
      <c r="Q44" s="287">
        <v>5</v>
      </c>
      <c r="R44" s="287">
        <v>469</v>
      </c>
    </row>
    <row r="45" spans="1:18" ht="16.5">
      <c r="A45" s="276" t="s">
        <v>116</v>
      </c>
      <c r="B45" s="277" t="s">
        <v>317</v>
      </c>
      <c r="C45" s="278" t="s">
        <v>70</v>
      </c>
      <c r="D45" s="279">
        <v>0.76384615384615384</v>
      </c>
      <c r="E45" s="280">
        <v>2787</v>
      </c>
      <c r="F45" s="222" t="s">
        <v>118</v>
      </c>
      <c r="G45" s="281" t="s">
        <v>316</v>
      </c>
      <c r="H45" s="282">
        <v>1</v>
      </c>
      <c r="I45" s="223">
        <v>1308.3679999999999</v>
      </c>
      <c r="J45" s="283">
        <v>1.2768610002833686E-2</v>
      </c>
      <c r="K45" s="283">
        <v>0.40296488150190324</v>
      </c>
      <c r="L45" s="283">
        <v>0.13757597250926346</v>
      </c>
      <c r="M45" s="284">
        <v>12.728999999999999</v>
      </c>
      <c r="N45" s="285">
        <v>0.30572438335391877</v>
      </c>
      <c r="O45" s="285">
        <v>15.974099030242257</v>
      </c>
      <c r="P45" s="286">
        <v>9</v>
      </c>
      <c r="Q45" s="287">
        <v>4</v>
      </c>
      <c r="R45" s="287">
        <v>209</v>
      </c>
    </row>
    <row r="46" spans="1:18" ht="16.5">
      <c r="A46" s="276" t="s">
        <v>116</v>
      </c>
      <c r="B46" s="277" t="s">
        <v>251</v>
      </c>
      <c r="C46" s="278" t="s">
        <v>67</v>
      </c>
      <c r="D46" s="279">
        <v>0.84592263181411975</v>
      </c>
      <c r="E46" s="280">
        <v>64</v>
      </c>
      <c r="F46" s="222" t="s">
        <v>119</v>
      </c>
      <c r="G46" s="281" t="s">
        <v>198</v>
      </c>
      <c r="H46" s="282">
        <v>2</v>
      </c>
      <c r="I46" s="223">
        <v>615.44999999999993</v>
      </c>
      <c r="J46" s="283">
        <v>2.2405274085481642E-2</v>
      </c>
      <c r="K46" s="283">
        <v>0.37276031200669385</v>
      </c>
      <c r="L46" s="283">
        <v>7.6366886018360544E-2</v>
      </c>
      <c r="M46" s="284">
        <v>12.156000000000001</v>
      </c>
      <c r="N46" s="285">
        <v>0.16248273620927778</v>
      </c>
      <c r="O46" s="285">
        <v>5.6868957673247227</v>
      </c>
      <c r="P46" s="286">
        <v>3</v>
      </c>
      <c r="Q46" s="287">
        <v>1</v>
      </c>
      <c r="R46" s="287">
        <v>35</v>
      </c>
    </row>
    <row r="47" spans="1:18" ht="16.5">
      <c r="A47" s="276" t="s">
        <v>116</v>
      </c>
      <c r="B47" s="277" t="s">
        <v>252</v>
      </c>
      <c r="C47" s="278" t="s">
        <v>70</v>
      </c>
      <c r="D47" s="279">
        <v>0.79961538461538462</v>
      </c>
      <c r="E47" s="280">
        <v>8236</v>
      </c>
      <c r="F47" s="222" t="s">
        <v>118</v>
      </c>
      <c r="G47" s="281" t="s">
        <v>192</v>
      </c>
      <c r="H47" s="282">
        <v>1</v>
      </c>
      <c r="I47" s="223">
        <v>1828.3440000000001</v>
      </c>
      <c r="J47" s="283">
        <v>1.6951234643339523E-2</v>
      </c>
      <c r="K47" s="283">
        <v>0.43822109708812823</v>
      </c>
      <c r="L47" s="283">
        <v>0.20236891963437953</v>
      </c>
      <c r="M47" s="284">
        <v>12.054</v>
      </c>
      <c r="N47" s="285">
        <v>0.27347151301943179</v>
      </c>
      <c r="O47" s="285">
        <v>15.040933216068748</v>
      </c>
      <c r="P47" s="286">
        <v>83</v>
      </c>
      <c r="Q47" s="287">
        <v>5</v>
      </c>
      <c r="R47" s="287">
        <v>275</v>
      </c>
    </row>
    <row r="48" spans="1:18" ht="16.5">
      <c r="A48" s="276" t="s">
        <v>116</v>
      </c>
      <c r="B48" s="277" t="s">
        <v>254</v>
      </c>
      <c r="C48" s="278" t="s">
        <v>67</v>
      </c>
      <c r="D48" s="279">
        <v>0.8260228900307891</v>
      </c>
      <c r="E48" s="280">
        <v>4871</v>
      </c>
      <c r="F48" s="222" t="s">
        <v>117</v>
      </c>
      <c r="G48" s="281" t="s">
        <v>185</v>
      </c>
      <c r="H48" s="282">
        <v>2</v>
      </c>
      <c r="I48" s="223">
        <v>2748.8890000000001</v>
      </c>
      <c r="J48" s="283">
        <v>1.4786751164040747E-2</v>
      </c>
      <c r="K48" s="283">
        <v>0.38797152957120939</v>
      </c>
      <c r="L48" s="283">
        <v>0.18298301604757411</v>
      </c>
      <c r="M48" s="284">
        <v>12.827999999999999</v>
      </c>
      <c r="N48" s="285">
        <v>0.14551333284101323</v>
      </c>
      <c r="O48" s="285">
        <v>24.555374916920979</v>
      </c>
      <c r="P48" s="286">
        <v>17</v>
      </c>
      <c r="Q48" s="287">
        <v>4</v>
      </c>
      <c r="R48" s="287">
        <v>675</v>
      </c>
    </row>
  </sheetData>
  <phoneticPr fontId="2" type="noConversion"/>
  <conditionalFormatting sqref="C14:D4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2025-02-04T01:58:02Z</dcterms:modified>
</cp:coreProperties>
</file>